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сводная_проект" sheetId="1" state="visible" r:id="rId1"/>
    <sheet name="сводная_микрорайоны" sheetId="2" state="visible" r:id="rId2"/>
    <sheet name="сводная_малоэтажка" sheetId="3" state="visible" r:id="rId3"/>
    <sheet name="сводная_многоэтажка" sheetId="4" state="visible" r:id="rId4"/>
    <sheet name="сводная_ижс" sheetId="5" state="visible" r:id="rId5"/>
    <sheet name="сводная_социалка" sheetId="6" state="visible" r:id="rId6"/>
    <sheet name="сводная_логистика" sheetId="7" state="visible" r:id="rId7"/>
    <sheet name="сводная_промка" sheetId="8" state="visible" r:id="rId8"/>
    <sheet name="сводная_коммерция" sheetId="9" state="visible" r:id="rId9"/>
    <sheet name="сводная_М" sheetId="10" state="visible" r:id="rId10"/>
    <sheet name="сводная_МН" sheetId="11" state="visible" r:id="rId11"/>
    <sheet name="сводная_ИЖС(микрорайон)" sheetId="12" state="visible" r:id="rId12"/>
    <sheet name="сводная_социалка_микрорайон" sheetId="13" state="visible" r:id="rId13"/>
  </sheets>
  <calcPr/>
</workbook>
</file>

<file path=xl/sharedStrings.xml><?xml version="1.0" encoding="utf-8"?>
<sst xmlns="http://schemas.openxmlformats.org/spreadsheetml/2006/main" count="106" uniqueCount="106">
  <si>
    <t xml:space="preserve">Категория использования</t>
  </si>
  <si>
    <t>Потребность</t>
  </si>
  <si>
    <t xml:space="preserve">газ, куб. м/час</t>
  </si>
  <si>
    <t>ХВС</t>
  </si>
  <si>
    <t>ГВС</t>
  </si>
  <si>
    <t xml:space="preserve">Вода общее</t>
  </si>
  <si>
    <t>электро</t>
  </si>
  <si>
    <t>канализация</t>
  </si>
  <si>
    <t xml:space="preserve">нагрев воды</t>
  </si>
  <si>
    <t>отопление</t>
  </si>
  <si>
    <t>бытовое</t>
  </si>
  <si>
    <t>итого</t>
  </si>
  <si>
    <t xml:space="preserve">куб. м/час</t>
  </si>
  <si>
    <t xml:space="preserve">куб. м/сут</t>
  </si>
  <si>
    <t>кВт</t>
  </si>
  <si>
    <t xml:space="preserve">куб. м/сут.</t>
  </si>
  <si>
    <t>логистика</t>
  </si>
  <si>
    <t>промка</t>
  </si>
  <si>
    <t>социалка</t>
  </si>
  <si>
    <t>коммерция</t>
  </si>
  <si>
    <t>малоэтажка</t>
  </si>
  <si>
    <t>многоэтажка</t>
  </si>
  <si>
    <t>ИЖС</t>
  </si>
  <si>
    <t>ИТОГО</t>
  </si>
  <si>
    <t xml:space="preserve">Наименование территории</t>
  </si>
  <si>
    <t xml:space="preserve">Наименование микрорайона (функциональной зоны)</t>
  </si>
  <si>
    <t xml:space="preserve">отопление, МВт/час (для расчета количества котельных)</t>
  </si>
  <si>
    <t xml:space="preserve">итого для котельной (нагрев воды + отопление)</t>
  </si>
  <si>
    <t>Т-1</t>
  </si>
  <si>
    <t>М-1</t>
  </si>
  <si>
    <t>М-2</t>
  </si>
  <si>
    <t>М-3</t>
  </si>
  <si>
    <t>М-4</t>
  </si>
  <si>
    <t>МН-1</t>
  </si>
  <si>
    <t>МН-2</t>
  </si>
  <si>
    <t>ИЖС-4</t>
  </si>
  <si>
    <t>Б-2</t>
  </si>
  <si>
    <t>С-3</t>
  </si>
  <si>
    <t xml:space="preserve">ИТОГО Т-1</t>
  </si>
  <si>
    <t>Т-2</t>
  </si>
  <si>
    <t>С-2</t>
  </si>
  <si>
    <t>М-5</t>
  </si>
  <si>
    <t>М-6</t>
  </si>
  <si>
    <t>ИЖС-5</t>
  </si>
  <si>
    <t>ИЖС-6</t>
  </si>
  <si>
    <t>ИЖС-7</t>
  </si>
  <si>
    <t xml:space="preserve">ИТОГО Т-2</t>
  </si>
  <si>
    <t>Т-3</t>
  </si>
  <si>
    <t>С-1</t>
  </si>
  <si>
    <t>Б-1</t>
  </si>
  <si>
    <t>К-1_а</t>
  </si>
  <si>
    <t>ИЖС-3</t>
  </si>
  <si>
    <t xml:space="preserve">ИТОГО Т-3</t>
  </si>
  <si>
    <t>Т-4</t>
  </si>
  <si>
    <t>К-1</t>
  </si>
  <si>
    <t>К-1_1</t>
  </si>
  <si>
    <t>П-5</t>
  </si>
  <si>
    <t xml:space="preserve">ИТОГО Т-4</t>
  </si>
  <si>
    <t>Т-5</t>
  </si>
  <si>
    <t>К-2</t>
  </si>
  <si>
    <t>М-9</t>
  </si>
  <si>
    <t xml:space="preserve">ИТОГО Т-5</t>
  </si>
  <si>
    <t>Т-6</t>
  </si>
  <si>
    <t>Б-5</t>
  </si>
  <si>
    <t>П-1</t>
  </si>
  <si>
    <t xml:space="preserve">ИТОГО Т-6</t>
  </si>
  <si>
    <t>Т-7</t>
  </si>
  <si>
    <t>П-2</t>
  </si>
  <si>
    <t>П-3</t>
  </si>
  <si>
    <t>П-4</t>
  </si>
  <si>
    <t xml:space="preserve">ИТОГО Т-7</t>
  </si>
  <si>
    <t>Т-8</t>
  </si>
  <si>
    <t>МН-3</t>
  </si>
  <si>
    <t>М-7</t>
  </si>
  <si>
    <t>М-8</t>
  </si>
  <si>
    <t>С-4</t>
  </si>
  <si>
    <t>С-5</t>
  </si>
  <si>
    <t xml:space="preserve">ИТОГО Т-8</t>
  </si>
  <si>
    <t>Т-9</t>
  </si>
  <si>
    <t>ИЖС-1</t>
  </si>
  <si>
    <t>ИЖС-2</t>
  </si>
  <si>
    <t>Б-4</t>
  </si>
  <si>
    <t>К-3</t>
  </si>
  <si>
    <t>Б-3</t>
  </si>
  <si>
    <t xml:space="preserve">ИТОГО Т-9</t>
  </si>
  <si>
    <t>ВСЕГО</t>
  </si>
  <si>
    <t xml:space="preserve">отопление + нагрев воды, МВт/час (для расчета количества котельных)</t>
  </si>
  <si>
    <t xml:space="preserve">ИТОГО чистая коммерция</t>
  </si>
  <si>
    <t xml:space="preserve">Наименование участка</t>
  </si>
  <si>
    <t xml:space="preserve">М-1 (коммерция)</t>
  </si>
  <si>
    <t xml:space="preserve">ИТОГО М-1</t>
  </si>
  <si>
    <t xml:space="preserve">М-6 (коммерция)</t>
  </si>
  <si>
    <t xml:space="preserve">ИТОГО М-6</t>
  </si>
  <si>
    <t xml:space="preserve">М-7 (коммерция)</t>
  </si>
  <si>
    <t xml:space="preserve">ИТОГО М-7</t>
  </si>
  <si>
    <t xml:space="preserve">ИТОГО МН-1</t>
  </si>
  <si>
    <t xml:space="preserve">ИТОГО МН-2</t>
  </si>
  <si>
    <t xml:space="preserve">ИТОГО МН-3</t>
  </si>
  <si>
    <t xml:space="preserve">ИЖС-1 (коммерция)</t>
  </si>
  <si>
    <t xml:space="preserve">ИТОГО ИЖС-1</t>
  </si>
  <si>
    <t xml:space="preserve">ИЖС-3 (коммерция)</t>
  </si>
  <si>
    <t xml:space="preserve">ИТОГО ИЖС-3</t>
  </si>
  <si>
    <t xml:space="preserve">С-5 (коммерция)</t>
  </si>
  <si>
    <t xml:space="preserve">ИТОГО С-5</t>
  </si>
  <si>
    <t xml:space="preserve">С-4 (коммерция)</t>
  </si>
  <si>
    <t xml:space="preserve">ИТОГО С-4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</si>
</sst>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"/>
  </numFmts>
  <fonts count="7">
    <font>
      <sz val="12.000000"/>
      <color theme="1"/>
      <name val="LiberationSans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sz val="11.000000"/>
      <color rgb="FF006100"/>
      <name val="Calibri"/>
      <scheme val="minor"/>
    </font>
    <font>
      <b/>
      <sz val="12.000000"/>
      <color theme="1"/>
      <name val="LiberationSans"/>
    </font>
    <font>
      <b/>
      <i/>
      <sz val="12.000000"/>
      <color theme="1"/>
      <name val="LiberationSans"/>
    </font>
    <font>
      <i/>
      <sz val="12.000000"/>
      <color theme="1"/>
      <name val="LiberationSans"/>
    </font>
  </fonts>
  <fills count="1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5"/>
        <bgColor indexed="5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</cellStyleXfs>
  <cellXfs count="68">
    <xf fontId="0" fillId="0" borderId="0" numFmtId="0" xfId="0"/>
    <xf fontId="0" fillId="0" borderId="0" numFmtId="0" xfId="0" applyAlignment="1">
      <alignment vertical="center"/>
    </xf>
    <xf fontId="0" fillId="0" borderId="0" numFmtId="0" xfId="0" applyAlignment="1">
      <alignment horizontal="center" vertical="center"/>
    </xf>
    <xf fontId="0" fillId="0" borderId="1" numFmtId="0" xfId="0" applyBorder="1" applyAlignment="1">
      <alignment horizontal="center" vertical="center" wrapText="1"/>
    </xf>
    <xf fontId="0" fillId="0" borderId="1" numFmtId="0" xfId="0" applyBorder="1" applyAlignment="1">
      <alignment horizontal="center"/>
    </xf>
    <xf fontId="0" fillId="0" borderId="1" numFmtId="0" xfId="0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5" borderId="1" numFmtId="0" xfId="0" applyFill="1" applyBorder="1" applyAlignment="1">
      <alignment horizontal="center" vertical="center"/>
    </xf>
    <xf fontId="0" fillId="6" borderId="1" numFmtId="0" xfId="0" applyFill="1" applyBorder="1" applyAlignment="1">
      <alignment horizontal="center" vertical="center"/>
    </xf>
    <xf fontId="0" fillId="7" borderId="1" numFmtId="0" xfId="0" applyFill="1" applyBorder="1" applyAlignment="1">
      <alignment horizontal="center" vertical="center"/>
    </xf>
    <xf fontId="0" fillId="8" borderId="1" numFmtId="0" xfId="0" applyFill="1" applyBorder="1" applyAlignment="1">
      <alignment horizontal="center" vertical="center"/>
    </xf>
    <xf fontId="0" fillId="0" borderId="1" numFmtId="0" xfId="0" applyBorder="1" applyAlignment="1">
      <alignment vertical="center"/>
    </xf>
    <xf fontId="0" fillId="8" borderId="1" numFmtId="0" xfId="0" applyFill="1" applyBorder="1" applyAlignment="1">
      <alignment horizontal="center" vertical="center"/>
    </xf>
    <xf fontId="4" fillId="0" borderId="1" numFmtId="0" xfId="0" applyFont="1" applyBorder="1" applyAlignment="1">
      <alignment vertical="center"/>
    </xf>
    <xf fontId="4" fillId="0" borderId="1" numFmtId="0" xfId="0" applyFont="1" applyBorder="1" applyAlignment="1">
      <alignment horizontal="center" vertical="center"/>
    </xf>
    <xf fontId="5" fillId="5" borderId="1" numFmtId="1" xfId="0" applyNumberFormat="1" applyFont="1" applyFill="1" applyBorder="1" applyAlignment="1">
      <alignment horizontal="center" vertical="center"/>
    </xf>
    <xf fontId="5" fillId="6" borderId="1" numFmtId="1" xfId="0" applyNumberFormat="1" applyFont="1" applyFill="1" applyBorder="1" applyAlignment="1">
      <alignment horizontal="center" vertical="center"/>
    </xf>
    <xf fontId="5" fillId="7" borderId="1" numFmtId="0" xfId="0" applyFont="1" applyFill="1" applyBorder="1" applyAlignment="1">
      <alignment horizontal="center" vertical="center"/>
    </xf>
    <xf fontId="5" fillId="8" borderId="1" numFmtId="0" xfId="0" applyFont="1" applyFill="1" applyBorder="1" applyAlignment="1">
      <alignment horizontal="center" vertical="center"/>
    </xf>
    <xf fontId="0" fillId="0" borderId="2" numFmtId="0" xfId="0" applyBorder="1" applyAlignment="1">
      <alignment horizontal="center" vertical="center" wrapText="1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 vertical="center" wrapText="1"/>
    </xf>
    <xf fontId="0" fillId="9" borderId="1" numFmtId="0" xfId="0" applyFill="1" applyBorder="1" applyAlignment="1">
      <alignment horizontal="center" vertical="center" wrapText="1"/>
    </xf>
    <xf fontId="0" fillId="0" borderId="7" numFmtId="0" xfId="0" applyBorder="1" applyAlignment="1">
      <alignment horizontal="center" vertical="center" wrapText="1"/>
    </xf>
    <xf fontId="0" fillId="10" borderId="1" numFmtId="0" xfId="0" applyFill="1" applyBorder="1" applyAlignment="1">
      <alignment horizontal="center" vertical="center" wrapText="1"/>
    </xf>
    <xf fontId="0" fillId="11" borderId="1" numFmtId="0" xfId="0" applyFill="1" applyBorder="1" applyAlignment="1">
      <alignment horizontal="center" vertical="center"/>
    </xf>
    <xf fontId="0" fillId="12" borderId="1" numFmtId="0" xfId="0" applyFill="1" applyBorder="1" applyAlignment="1">
      <alignment horizontal="center" vertical="center"/>
    </xf>
    <xf fontId="0" fillId="9" borderId="1" numFmtId="0" xfId="0" applyFill="1" applyBorder="1" applyAlignment="1">
      <alignment horizontal="center" vertical="center"/>
    </xf>
    <xf fontId="0" fillId="10" borderId="1" numFmtId="0" xfId="0" applyFill="1" applyBorder="1" applyAlignment="1">
      <alignment horizontal="center" vertical="center"/>
    </xf>
    <xf fontId="4" fillId="0" borderId="1" numFmtId="0" xfId="0" applyFont="1" applyBorder="1" applyAlignment="1">
      <alignment horizontal="center"/>
    </xf>
    <xf fontId="4" fillId="9" borderId="1" numFmtId="0" xfId="0" applyFont="1" applyFill="1" applyBorder="1" applyAlignment="1">
      <alignment horizontal="center" vertical="center"/>
    </xf>
    <xf fontId="4" fillId="10" borderId="1" numFmtId="0" xfId="0" applyFont="1" applyFill="1" applyBorder="1" applyAlignment="1">
      <alignment horizontal="center" vertical="center"/>
    </xf>
    <xf fontId="4" fillId="11" borderId="1" numFmtId="0" xfId="0" applyFont="1" applyFill="1" applyBorder="1" applyAlignment="1">
      <alignment horizontal="center" vertical="center"/>
    </xf>
    <xf fontId="4" fillId="5" borderId="1" numFmtId="0" xfId="0" applyFont="1" applyFill="1" applyBorder="1" applyAlignment="1">
      <alignment horizontal="center" vertical="center"/>
    </xf>
    <xf fontId="4" fillId="6" borderId="1" numFmtId="0" xfId="0" applyFont="1" applyFill="1" applyBorder="1" applyAlignment="1">
      <alignment horizontal="center" vertical="center"/>
    </xf>
    <xf fontId="4" fillId="7" borderId="1" numFmtId="0" xfId="0" applyFont="1" applyFill="1" applyBorder="1" applyAlignment="1">
      <alignment horizontal="center" vertical="center"/>
    </xf>
    <xf fontId="4" fillId="12" borderId="1" numFmtId="0" xfId="0" applyFont="1" applyFill="1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4" fillId="0" borderId="8" numFmtId="0" xfId="0" applyFont="1" applyBorder="1" applyAlignment="1">
      <alignment horizontal="center"/>
    </xf>
    <xf fontId="4" fillId="0" borderId="9" numFmtId="0" xfId="0" applyFont="1" applyBorder="1" applyAlignment="1">
      <alignment horizontal="center"/>
    </xf>
    <xf fontId="4" fillId="0" borderId="0" numFmtId="0" xfId="0" applyFont="1" applyAlignment="1">
      <alignment vertical="center"/>
    </xf>
    <xf fontId="4" fillId="0" borderId="0" numFmtId="0" xfId="0" applyFont="1" applyAlignment="1">
      <alignment horizontal="center" vertical="center"/>
    </xf>
    <xf fontId="0" fillId="0" borderId="8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9" numFmtId="0" xfId="0" applyBorder="1" applyAlignment="1">
      <alignment horizontal="center"/>
    </xf>
    <xf fontId="0" fillId="13" borderId="1" numFmtId="0" xfId="0" applyFill="1" applyBorder="1" applyAlignment="1">
      <alignment horizontal="center" vertical="center"/>
    </xf>
    <xf fontId="0" fillId="14" borderId="1" numFmtId="0" xfId="0" applyFill="1" applyBorder="1" applyAlignment="1">
      <alignment horizontal="center" vertical="center"/>
    </xf>
    <xf fontId="0" fillId="15" borderId="1" numFmtId="0" xfId="0" applyFill="1" applyBorder="1" applyAlignment="1">
      <alignment vertical="center"/>
    </xf>
    <xf fontId="0" fillId="15" borderId="1" numFmtId="0" xfId="0" applyFill="1" applyBorder="1" applyAlignment="1">
      <alignment horizontal="center" vertical="center"/>
    </xf>
    <xf fontId="0" fillId="15" borderId="8" numFmtId="0" xfId="0" applyFill="1" applyBorder="1" applyAlignment="1">
      <alignment horizontal="center" vertical="center"/>
    </xf>
    <xf fontId="0" fillId="15" borderId="7" numFmtId="0" xfId="0" applyFill="1" applyBorder="1" applyAlignment="1">
      <alignment horizontal="center" vertical="center"/>
    </xf>
    <xf fontId="5" fillId="8" borderId="1" numFmtId="1" xfId="0" applyNumberFormat="1" applyFont="1" applyFill="1" applyBorder="1" applyAlignment="1">
      <alignment horizontal="center" vertical="center"/>
    </xf>
    <xf fontId="5" fillId="13" borderId="1" numFmtId="2" xfId="0" applyNumberFormat="1" applyFont="1" applyFill="1" applyBorder="1" applyAlignment="1">
      <alignment horizontal="center" vertical="center"/>
    </xf>
    <xf fontId="5" fillId="13" borderId="1" numFmtId="1" xfId="0" applyNumberFormat="1" applyFont="1" applyFill="1" applyBorder="1" applyAlignment="1">
      <alignment horizontal="center" vertical="center"/>
    </xf>
    <xf fontId="5" fillId="14" borderId="1" numFmtId="0" xfId="0" applyFont="1" applyFill="1" applyBorder="1" applyAlignment="1">
      <alignment horizontal="center" vertical="center"/>
    </xf>
    <xf fontId="0" fillId="8" borderId="8" numFmtId="0" xfId="0" applyFill="1" applyBorder="1" applyAlignment="1">
      <alignment horizontal="center" vertical="center"/>
    </xf>
    <xf fontId="0" fillId="13" borderId="7" numFmtId="0" xfId="0" applyFill="1" applyBorder="1" applyAlignment="1">
      <alignment horizontal="center" vertical="center"/>
    </xf>
    <xf fontId="0" fillId="14" borderId="7" numFmtId="0" xfId="0" applyFill="1" applyBorder="1" applyAlignment="1">
      <alignment horizontal="center" vertical="center"/>
    </xf>
    <xf fontId="0" fillId="12" borderId="7" numFmtId="0" xfId="0" applyFill="1" applyBorder="1" applyAlignment="1">
      <alignment horizontal="center" vertical="center"/>
    </xf>
    <xf fontId="5" fillId="13" borderId="1" numFmtId="160" xfId="0" applyNumberFormat="1" applyFont="1" applyFill="1" applyBorder="1" applyAlignment="1">
      <alignment horizontal="center" vertical="center"/>
    </xf>
    <xf fontId="6" fillId="0" borderId="1" numFmtId="0" xfId="0" applyFont="1" applyBorder="1" applyAlignment="1">
      <alignment horizontal="center" vertical="center"/>
    </xf>
    <xf fontId="6" fillId="0" borderId="0" numFmtId="0" xfId="0" applyFont="1" applyAlignment="1">
      <alignment vertical="center"/>
    </xf>
    <xf fontId="5" fillId="0" borderId="1" numFmtId="0" xfId="0" applyFont="1" applyBorder="1" applyAlignment="1">
      <alignment horizontal="center" vertical="center"/>
    </xf>
    <xf fontId="5" fillId="13" borderId="1" numFmtId="0" xfId="0" applyFont="1" applyFill="1" applyBorder="1" applyAlignment="1">
      <alignment horizontal="center" vertical="center"/>
    </xf>
  </cellXfs>
  <cellStyles count="4">
    <cellStyle name="Обычный" xfId="0" builtinId="0"/>
    <cellStyle name="Neutral" xfId="1" builtinId="28"/>
    <cellStyle name="Bad" xfId="2" builtinId="27"/>
    <cellStyle name="Good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5" Type="http://schemas.openxmlformats.org/officeDocument/2006/relationships/sharedStrings" Target="sharedStrings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16" Type="http://schemas.openxmlformats.org/officeDocument/2006/relationships/styles" Target="styles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6" activeCellId="0" sqref="C6"/>
    </sheetView>
  </sheetViews>
  <sheetFormatPr baseColWidth="10" defaultRowHeight="15"/>
  <cols>
    <col customWidth="1" min="1" max="1" style="1" width="14.3359375"/>
    <col min="2" max="13" style="2" width="11.5546875"/>
    <col min="14" max="16384" style="1" width="11.5546875"/>
  </cols>
  <sheetData>
    <row r="1" ht="15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5">
      <c r="A2" s="3"/>
      <c r="B2" s="5" t="s">
        <v>2</v>
      </c>
      <c r="C2" s="5"/>
      <c r="D2" s="5"/>
      <c r="E2" s="5"/>
      <c r="F2" s="5" t="s">
        <v>3</v>
      </c>
      <c r="G2" s="5"/>
      <c r="H2" s="5" t="s">
        <v>4</v>
      </c>
      <c r="I2" s="5"/>
      <c r="J2" s="5" t="s">
        <v>5</v>
      </c>
      <c r="K2" s="5"/>
      <c r="L2" s="5" t="s">
        <v>6</v>
      </c>
      <c r="M2" s="6" t="s">
        <v>7</v>
      </c>
    </row>
    <row r="3" ht="15">
      <c r="A3" s="3"/>
      <c r="B3" s="5" t="s">
        <v>8</v>
      </c>
      <c r="C3" s="5" t="s">
        <v>9</v>
      </c>
      <c r="D3" s="5" t="s">
        <v>10</v>
      </c>
      <c r="E3" s="7" t="s">
        <v>11</v>
      </c>
      <c r="F3" s="5" t="s">
        <v>12</v>
      </c>
      <c r="G3" s="5" t="s">
        <v>13</v>
      </c>
      <c r="H3" s="5" t="s">
        <v>12</v>
      </c>
      <c r="I3" s="5" t="s">
        <v>13</v>
      </c>
      <c r="J3" s="8" t="s">
        <v>12</v>
      </c>
      <c r="K3" s="8" t="s">
        <v>13</v>
      </c>
      <c r="L3" s="9" t="s">
        <v>14</v>
      </c>
      <c r="M3" s="10" t="s">
        <v>15</v>
      </c>
    </row>
    <row r="4" ht="15">
      <c r="A4" s="11" t="s">
        <v>16</v>
      </c>
      <c r="B4" s="5">
        <v>37</v>
      </c>
      <c r="C4" s="5">
        <v>2008</v>
      </c>
      <c r="D4" s="5">
        <v>0</v>
      </c>
      <c r="E4" s="7">
        <f t="shared" ref="E4:E9" si="0">B4+C4+D4</f>
        <v>2045</v>
      </c>
      <c r="F4" s="5">
        <v>5.0419999999999998</v>
      </c>
      <c r="G4" s="5">
        <v>5.7699999999999996</v>
      </c>
      <c r="H4" s="5">
        <v>4.2409999999999997</v>
      </c>
      <c r="I4" s="5">
        <v>6.3300000000000001</v>
      </c>
      <c r="J4" s="8">
        <v>9.1790000000000003</v>
      </c>
      <c r="K4" s="8">
        <v>12.1</v>
      </c>
      <c r="L4" s="9">
        <v>2400</v>
      </c>
      <c r="M4" s="12">
        <f>K4</f>
        <v>12.1</v>
      </c>
    </row>
    <row r="5" ht="15">
      <c r="A5" s="11" t="s">
        <v>17</v>
      </c>
      <c r="B5" s="5">
        <v>81</v>
      </c>
      <c r="C5" s="5">
        <v>3465</v>
      </c>
      <c r="D5" s="5">
        <v>0</v>
      </c>
      <c r="E5" s="7">
        <f t="shared" si="0"/>
        <v>3546</v>
      </c>
      <c r="F5" s="5">
        <v>8.6679999999999993</v>
      </c>
      <c r="G5" s="5">
        <v>11.34</v>
      </c>
      <c r="H5" s="5">
        <v>9.3420000000000005</v>
      </c>
      <c r="I5" s="5">
        <v>12.960000000000001</v>
      </c>
      <c r="J5" s="8">
        <v>17.244</v>
      </c>
      <c r="K5" s="8">
        <v>24.300000000000001</v>
      </c>
      <c r="L5" s="9">
        <v>2690</v>
      </c>
      <c r="M5" s="12">
        <f>K5</f>
        <v>24.300000000000001</v>
      </c>
    </row>
    <row r="6" ht="15">
      <c r="A6" s="11" t="s">
        <v>18</v>
      </c>
      <c r="B6" s="5">
        <v>146</v>
      </c>
      <c r="C6" s="5">
        <v>1459</v>
      </c>
      <c r="D6" s="5">
        <v>0</v>
      </c>
      <c r="E6" s="7">
        <f t="shared" si="0"/>
        <v>1605</v>
      </c>
      <c r="F6" s="5">
        <v>18.739999999999998</v>
      </c>
      <c r="G6" s="5">
        <v>80.430000000000007</v>
      </c>
      <c r="H6" s="5">
        <v>16.77</v>
      </c>
      <c r="I6" s="5">
        <v>46.310000000000002</v>
      </c>
      <c r="J6" s="8">
        <v>33</v>
      </c>
      <c r="K6" s="8">
        <v>126.73999999999999</v>
      </c>
      <c r="L6" s="9">
        <v>1491</v>
      </c>
      <c r="M6" s="12">
        <f>K6</f>
        <v>126.73999999999999</v>
      </c>
    </row>
    <row r="7" ht="15">
      <c r="A7" s="11" t="s">
        <v>19</v>
      </c>
      <c r="B7" s="5">
        <v>89.859999999999999</v>
      </c>
      <c r="C7" s="5">
        <v>2032</v>
      </c>
      <c r="D7" s="5">
        <v>0</v>
      </c>
      <c r="E7" s="7">
        <f t="shared" si="0"/>
        <v>2121.8600000000001</v>
      </c>
      <c r="F7" s="5">
        <v>14.48</v>
      </c>
      <c r="G7" s="5">
        <v>17.446000000000002</v>
      </c>
      <c r="H7" s="5">
        <v>10.340999999999999</v>
      </c>
      <c r="I7" s="5">
        <v>8.5879999999999992</v>
      </c>
      <c r="J7" s="8">
        <v>21.826000000000001</v>
      </c>
      <c r="K7" s="8">
        <v>25.989999999999998</v>
      </c>
      <c r="L7" s="9">
        <v>6277</v>
      </c>
      <c r="M7" s="12">
        <f>K7</f>
        <v>25.989999999999998</v>
      </c>
    </row>
    <row r="8" ht="15">
      <c r="A8" s="11" t="s">
        <v>20</v>
      </c>
      <c r="B8" s="5">
        <v>3118</v>
      </c>
      <c r="C8" s="5">
        <v>5334</v>
      </c>
      <c r="D8" s="5">
        <v>255</v>
      </c>
      <c r="E8" s="7">
        <f t="shared" si="0"/>
        <v>8707</v>
      </c>
      <c r="F8" s="5">
        <v>244.99000000000001</v>
      </c>
      <c r="G8" s="5">
        <v>2746.4400000000001</v>
      </c>
      <c r="H8" s="5">
        <v>358.91000000000003</v>
      </c>
      <c r="I8" s="5">
        <v>1830.96</v>
      </c>
      <c r="J8" s="8">
        <v>553.44000000000005</v>
      </c>
      <c r="K8" s="8">
        <v>4577.3999999999996</v>
      </c>
      <c r="L8" s="9">
        <v>5999</v>
      </c>
      <c r="M8" s="12">
        <f>K8</f>
        <v>4577.3999999999996</v>
      </c>
    </row>
    <row r="9" ht="15">
      <c r="A9" s="11" t="s">
        <v>21</v>
      </c>
      <c r="B9" s="5">
        <v>1053</v>
      </c>
      <c r="C9" s="5">
        <v>3093</v>
      </c>
      <c r="D9" s="5">
        <v>144</v>
      </c>
      <c r="E9" s="7">
        <f t="shared" si="0"/>
        <v>4290</v>
      </c>
      <c r="F9" s="5">
        <v>86.359999999999999</v>
      </c>
      <c r="G9" s="5">
        <v>1566</v>
      </c>
      <c r="H9" s="5">
        <v>121.19</v>
      </c>
      <c r="I9" s="5">
        <v>1018.8</v>
      </c>
      <c r="J9" s="8">
        <v>199.37</v>
      </c>
      <c r="K9" s="8">
        <v>2584.8000000000002</v>
      </c>
      <c r="L9" s="9">
        <v>2157</v>
      </c>
      <c r="M9" s="12">
        <f>K9</f>
        <v>2584.8000000000002</v>
      </c>
    </row>
    <row r="10" ht="15">
      <c r="A10" s="11" t="s">
        <v>22</v>
      </c>
      <c r="B10" s="5">
        <v>0</v>
      </c>
      <c r="C10" s="5">
        <v>5195</v>
      </c>
      <c r="D10" s="5">
        <v>0</v>
      </c>
      <c r="E10" s="7">
        <f>B10+C10+D10</f>
        <v>5195</v>
      </c>
      <c r="F10" s="5">
        <v>332.69</v>
      </c>
      <c r="G10" s="5">
        <v>556.20000000000005</v>
      </c>
      <c r="H10" s="5">
        <v>410.97000000000003</v>
      </c>
      <c r="I10" s="5">
        <v>370.80000000000001</v>
      </c>
      <c r="J10" s="8">
        <v>628.29999999999995</v>
      </c>
      <c r="K10" s="8">
        <v>927</v>
      </c>
      <c r="L10" s="9">
        <v>4635</v>
      </c>
      <c r="M10" s="12">
        <f>K10</f>
        <v>927</v>
      </c>
    </row>
    <row r="11" ht="15">
      <c r="A11" s="13" t="s">
        <v>23</v>
      </c>
      <c r="B11" s="14">
        <f>SUM(B4:B10)</f>
        <v>4524.8600000000006</v>
      </c>
      <c r="C11" s="14">
        <f>SUM(C4:C10)</f>
        <v>22586</v>
      </c>
      <c r="D11" s="14">
        <f>SUM(D4:D10)</f>
        <v>399</v>
      </c>
      <c r="E11" s="15">
        <f>SUM(E4:E10)</f>
        <v>27509.860000000001</v>
      </c>
      <c r="F11" s="14">
        <f>SUM(F4:F10)</f>
        <v>710.97000000000003</v>
      </c>
      <c r="G11" s="14">
        <f>SUM(G4:G10)</f>
        <v>4983.6259999999993</v>
      </c>
      <c r="H11" s="14">
        <f>SUM(H4:H10)</f>
        <v>931.76400000000012</v>
      </c>
      <c r="I11" s="14">
        <f>SUM(I4:I10)</f>
        <v>3294.7480000000005</v>
      </c>
      <c r="J11" s="16">
        <f>SUM(J4:J10)</f>
        <v>1462.3589999999999</v>
      </c>
      <c r="K11" s="16">
        <f>SUM(K4:K10)</f>
        <v>8278.3299999999999</v>
      </c>
      <c r="L11" s="17">
        <f>SUM(L4:L10)</f>
        <v>25649</v>
      </c>
      <c r="M11" s="18">
        <f>K11</f>
        <v>8278.3299999999999</v>
      </c>
    </row>
    <row r="28" ht="15"/>
    <row r="29" ht="15"/>
  </sheetData>
  <mergeCells count="6">
    <mergeCell ref="A1:A3"/>
    <mergeCell ref="B1:M1"/>
    <mergeCell ref="B2:E2"/>
    <mergeCell ref="F2:G2"/>
    <mergeCell ref="H2:I2"/>
    <mergeCell ref="J2:K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6" activeCellId="0" sqref="C6"/>
    </sheetView>
  </sheetViews>
  <sheetFormatPr baseColWidth="10" defaultRowHeight="15"/>
  <cols>
    <col customWidth="1" min="1" max="1" style="2" width="14.3359375"/>
    <col customWidth="1" min="2" max="2" style="2" width="15.99609375"/>
    <col min="3" max="4" style="2" width="11.5546875"/>
    <col customWidth="1" min="5" max="5" style="2" width="12.4453125"/>
    <col min="6" max="15" style="2" width="11.5546875"/>
    <col min="16" max="16384" style="1" width="11.5546875"/>
  </cols>
  <sheetData>
    <row r="1" ht="22.5" customHeight="1">
      <c r="A1" s="19" t="s">
        <v>88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ht="18.75" customHeight="1">
      <c r="A2" s="23"/>
      <c r="B2" s="19" t="s">
        <v>86</v>
      </c>
      <c r="C2" s="5" t="s">
        <v>2</v>
      </c>
      <c r="D2" s="5"/>
      <c r="E2" s="5"/>
      <c r="F2" s="5"/>
      <c r="G2" s="5"/>
      <c r="H2" s="5" t="s">
        <v>3</v>
      </c>
      <c r="I2" s="5"/>
      <c r="J2" s="5" t="s">
        <v>4</v>
      </c>
      <c r="K2" s="5"/>
      <c r="L2" s="5" t="s">
        <v>5</v>
      </c>
      <c r="M2" s="5"/>
      <c r="N2" s="5" t="s">
        <v>6</v>
      </c>
      <c r="O2" s="5" t="s">
        <v>7</v>
      </c>
    </row>
    <row r="3" ht="69" customHeight="1">
      <c r="A3" s="25"/>
      <c r="B3" s="3"/>
      <c r="C3" s="5" t="s">
        <v>8</v>
      </c>
      <c r="D3" s="5" t="s">
        <v>9</v>
      </c>
      <c r="E3" s="3" t="s">
        <v>27</v>
      </c>
      <c r="F3" s="5" t="s">
        <v>10</v>
      </c>
      <c r="G3" s="12" t="s">
        <v>11</v>
      </c>
      <c r="H3" s="5" t="s">
        <v>12</v>
      </c>
      <c r="I3" s="5" t="s">
        <v>13</v>
      </c>
      <c r="J3" s="5" t="s">
        <v>12</v>
      </c>
      <c r="K3" s="5" t="s">
        <v>13</v>
      </c>
      <c r="L3" s="49" t="s">
        <v>12</v>
      </c>
      <c r="M3" s="49" t="s">
        <v>13</v>
      </c>
      <c r="N3" s="50" t="s">
        <v>14</v>
      </c>
      <c r="O3" s="28" t="s">
        <v>13</v>
      </c>
    </row>
    <row r="4" ht="15">
      <c r="A4" s="5" t="s">
        <v>89</v>
      </c>
      <c r="B4" s="5">
        <v>0.14000000000000001</v>
      </c>
      <c r="C4" s="5">
        <v>0.78000000000000003</v>
      </c>
      <c r="D4" s="5">
        <v>17.510000000000002</v>
      </c>
      <c r="E4" s="5">
        <f t="shared" ref="E4:E5" si="54">C4+D4</f>
        <v>18.290000000000003</v>
      </c>
      <c r="F4" s="5">
        <v>0</v>
      </c>
      <c r="G4" s="12">
        <f t="shared" ref="G4:G5" si="55">C4+D4+F4</f>
        <v>18.290000000000003</v>
      </c>
      <c r="H4" s="41">
        <v>0.089999999999999997</v>
      </c>
      <c r="I4" s="41">
        <v>0.017999999999999999</v>
      </c>
      <c r="J4" s="41">
        <v>0.089999999999999997</v>
      </c>
      <c r="K4" s="41">
        <v>0.014</v>
      </c>
      <c r="L4" s="60">
        <v>0.13700000000000001</v>
      </c>
      <c r="M4" s="60">
        <v>0.029999999999999999</v>
      </c>
      <c r="N4" s="61">
        <v>43.200000000000003</v>
      </c>
      <c r="O4" s="62">
        <f t="shared" ref="O4:O5" si="56">M4</f>
        <v>0.029999999999999999</v>
      </c>
    </row>
    <row r="5" ht="15">
      <c r="A5" s="5" t="s">
        <v>29</v>
      </c>
      <c r="B5" s="5">
        <v>5.2000000000000002</v>
      </c>
      <c r="C5" s="5">
        <v>239.19999999999999</v>
      </c>
      <c r="D5" s="5">
        <v>407.80000000000001</v>
      </c>
      <c r="E5" s="5">
        <f t="shared" si="54"/>
        <v>647</v>
      </c>
      <c r="F5" s="5">
        <v>19.600000000000001</v>
      </c>
      <c r="G5" s="12">
        <f t="shared" si="55"/>
        <v>666.60000000000002</v>
      </c>
      <c r="H5" s="5">
        <v>18.780000000000001</v>
      </c>
      <c r="I5" s="5">
        <v>211.68000000000001</v>
      </c>
      <c r="J5" s="5">
        <v>27.530000000000001</v>
      </c>
      <c r="K5" s="5">
        <v>141.12</v>
      </c>
      <c r="L5" s="60">
        <v>42.450000000000003</v>
      </c>
      <c r="M5" s="60">
        <v>352.80000000000001</v>
      </c>
      <c r="N5" s="61">
        <v>459.83999999999997</v>
      </c>
      <c r="O5" s="62">
        <f t="shared" si="56"/>
        <v>352.80000000000001</v>
      </c>
    </row>
    <row r="6" ht="15">
      <c r="A6" s="64" t="s">
        <v>90</v>
      </c>
      <c r="B6" s="5">
        <f>SUM(B4:B5)</f>
        <v>5.3399999999999999</v>
      </c>
      <c r="C6" s="5">
        <f>SUM(C4:C5)</f>
        <v>239.97999999999999</v>
      </c>
      <c r="D6" s="5">
        <f>SUM(D4:D5)</f>
        <v>425.31</v>
      </c>
      <c r="E6" s="5">
        <f>SUM(E4:E5)</f>
        <v>665.28999999999996</v>
      </c>
      <c r="F6" s="5">
        <f>SUM(F4:F5)</f>
        <v>19.600000000000001</v>
      </c>
      <c r="G6" s="12">
        <f>SUM(G4:G5)</f>
        <v>684.88999999999999</v>
      </c>
      <c r="H6" s="5">
        <f>SUM(H4:H5)</f>
        <v>18.870000000000001</v>
      </c>
      <c r="I6" s="5">
        <f>SUM(I4:I5)</f>
        <v>211.69800000000001</v>
      </c>
      <c r="J6" s="5">
        <f>SUM(J4:J5)</f>
        <v>27.620000000000001</v>
      </c>
      <c r="K6" s="5">
        <f>SUM(K4:K5)</f>
        <v>141.13400000000001</v>
      </c>
      <c r="L6" s="60">
        <f>SUM(L4:L5)</f>
        <v>42.587000000000003</v>
      </c>
      <c r="M6" s="60">
        <f>SUM(M4:M5)</f>
        <v>352.82999999999998</v>
      </c>
      <c r="N6" s="61">
        <f>SUM(N4:N5)</f>
        <v>503.03999999999996</v>
      </c>
      <c r="O6" s="62">
        <f>SUM(O4:O5)</f>
        <v>352.82999999999998</v>
      </c>
    </row>
    <row r="7" ht="15">
      <c r="A7" s="5" t="s">
        <v>30</v>
      </c>
      <c r="B7" s="5">
        <v>8.1999999999999993</v>
      </c>
      <c r="C7" s="5">
        <v>374.69999999999999</v>
      </c>
      <c r="D7" s="5">
        <v>646.5</v>
      </c>
      <c r="E7" s="5">
        <f t="shared" ref="E7:E9" si="57">C7+D7</f>
        <v>1021.2</v>
      </c>
      <c r="F7" s="5">
        <v>30.899999999999999</v>
      </c>
      <c r="G7" s="12">
        <f t="shared" ref="G7:G9" si="58">C7+D7+F7</f>
        <v>1052.1000000000001</v>
      </c>
      <c r="H7" s="5">
        <v>29.399999999999999</v>
      </c>
      <c r="I7" s="5">
        <v>332.63999999999999</v>
      </c>
      <c r="J7" s="5">
        <v>43.119999999999997</v>
      </c>
      <c r="K7" s="5">
        <v>221.75999999999999</v>
      </c>
      <c r="L7" s="49">
        <v>66.5</v>
      </c>
      <c r="M7" s="49">
        <v>554.39999999999998</v>
      </c>
      <c r="N7" s="50">
        <v>720.72000000000003</v>
      </c>
      <c r="O7" s="28">
        <f t="shared" ref="O7:O9" si="59">M7</f>
        <v>554.39999999999998</v>
      </c>
    </row>
    <row r="8" ht="15">
      <c r="A8" s="5" t="s">
        <v>31</v>
      </c>
      <c r="B8" s="5">
        <v>2.8999999999999999</v>
      </c>
      <c r="C8" s="5">
        <v>133.80000000000001</v>
      </c>
      <c r="D8" s="5">
        <v>230.90000000000001</v>
      </c>
      <c r="E8" s="5">
        <f t="shared" si="57"/>
        <v>364.70000000000005</v>
      </c>
      <c r="F8" s="5">
        <v>11</v>
      </c>
      <c r="G8" s="12">
        <f t="shared" si="58"/>
        <v>375.70000000000005</v>
      </c>
      <c r="H8" s="5">
        <v>10.5</v>
      </c>
      <c r="I8" s="5">
        <v>118.8</v>
      </c>
      <c r="J8" s="5">
        <v>15.4</v>
      </c>
      <c r="K8" s="5">
        <v>79.200000000000003</v>
      </c>
      <c r="L8" s="49">
        <v>23.75</v>
      </c>
      <c r="M8" s="49">
        <v>198</v>
      </c>
      <c r="N8" s="50">
        <v>257.39999999999998</v>
      </c>
      <c r="O8" s="28">
        <f t="shared" si="59"/>
        <v>198</v>
      </c>
    </row>
    <row r="9" ht="15">
      <c r="A9" s="5" t="s">
        <v>32</v>
      </c>
      <c r="B9" s="5">
        <v>3.7000000000000002</v>
      </c>
      <c r="C9" s="5">
        <v>172</v>
      </c>
      <c r="D9" s="5">
        <v>287.69999999999999</v>
      </c>
      <c r="E9" s="5">
        <f t="shared" si="57"/>
        <v>459.69999999999999</v>
      </c>
      <c r="F9" s="5">
        <v>13.6</v>
      </c>
      <c r="G9" s="12">
        <f t="shared" si="58"/>
        <v>473.30000000000001</v>
      </c>
      <c r="H9" s="5">
        <v>13.56</v>
      </c>
      <c r="I9" s="5">
        <v>146.88</v>
      </c>
      <c r="J9" s="5">
        <v>19.789999999999999</v>
      </c>
      <c r="K9" s="5">
        <v>97.920000000000002</v>
      </c>
      <c r="L9" s="49">
        <v>30.489999999999998</v>
      </c>
      <c r="M9" s="49">
        <v>244.80000000000001</v>
      </c>
      <c r="N9" s="50">
        <v>330.72000000000003</v>
      </c>
      <c r="O9" s="28">
        <f t="shared" si="59"/>
        <v>244.80000000000001</v>
      </c>
    </row>
    <row r="10" ht="15">
      <c r="A10" s="5" t="s">
        <v>41</v>
      </c>
      <c r="B10" s="5">
        <v>11.1</v>
      </c>
      <c r="C10" s="5">
        <v>508.5</v>
      </c>
      <c r="D10" s="5">
        <v>877.39999999999998</v>
      </c>
      <c r="E10" s="5">
        <f t="shared" ref="E10:E12" si="60">C10+D10</f>
        <v>1385.9000000000001</v>
      </c>
      <c r="F10" s="5">
        <v>41.899999999999999</v>
      </c>
      <c r="G10" s="12">
        <f t="shared" ref="G10:G12" si="61">C10+D10+F10</f>
        <v>1427.8000000000002</v>
      </c>
      <c r="H10" s="5">
        <v>39.899999999999999</v>
      </c>
      <c r="I10" s="5">
        <v>451.44</v>
      </c>
      <c r="J10" s="5">
        <v>58.520000000000003</v>
      </c>
      <c r="K10" s="5">
        <v>300.95999999999998</v>
      </c>
      <c r="L10" s="49">
        <v>90.25</v>
      </c>
      <c r="M10" s="49">
        <v>752.39999999999998</v>
      </c>
      <c r="N10" s="50">
        <v>978.12</v>
      </c>
      <c r="O10" s="28">
        <f t="shared" ref="O10:O12" si="62">M10</f>
        <v>752.39999999999998</v>
      </c>
    </row>
    <row r="11" ht="15">
      <c r="A11" s="5" t="s">
        <v>42</v>
      </c>
      <c r="B11" s="5">
        <v>6.4000000000000004</v>
      </c>
      <c r="C11" s="5">
        <v>294.39999999999998</v>
      </c>
      <c r="D11" s="5">
        <v>507.89999999999998</v>
      </c>
      <c r="E11" s="5">
        <f t="shared" si="60"/>
        <v>802.29999999999995</v>
      </c>
      <c r="F11" s="5">
        <v>24.199999999999999</v>
      </c>
      <c r="G11" s="12">
        <f t="shared" si="61"/>
        <v>826.5</v>
      </c>
      <c r="H11" s="5">
        <v>23.100000000000001</v>
      </c>
      <c r="I11" s="5">
        <v>261.36000000000001</v>
      </c>
      <c r="J11" s="5">
        <v>33.880000000000003</v>
      </c>
      <c r="K11" s="5">
        <v>174.24000000000001</v>
      </c>
      <c r="L11" s="49">
        <v>52.25</v>
      </c>
      <c r="M11" s="49">
        <v>435.60000000000002</v>
      </c>
      <c r="N11" s="50">
        <v>566.27999999999997</v>
      </c>
      <c r="O11" s="28">
        <f t="shared" si="62"/>
        <v>435.60000000000002</v>
      </c>
    </row>
    <row r="12" ht="15">
      <c r="A12" s="5" t="s">
        <v>91</v>
      </c>
      <c r="B12" s="5">
        <v>0.60999999999999999</v>
      </c>
      <c r="C12" s="5">
        <v>6.9500000000000002</v>
      </c>
      <c r="D12" s="5">
        <v>72.519999999999996</v>
      </c>
      <c r="E12" s="5">
        <f t="shared" si="60"/>
        <v>79.469999999999999</v>
      </c>
      <c r="F12" s="5">
        <v>0</v>
      </c>
      <c r="G12" s="12">
        <f t="shared" si="61"/>
        <v>79.469999999999999</v>
      </c>
      <c r="H12" s="41">
        <v>1.8799999999999999</v>
      </c>
      <c r="I12" s="41">
        <v>3.7000000000000002</v>
      </c>
      <c r="J12" s="41">
        <v>0.80000000000000004</v>
      </c>
      <c r="K12" s="41">
        <v>1.3</v>
      </c>
      <c r="L12" s="60">
        <v>2.7240000000000002</v>
      </c>
      <c r="M12" s="60">
        <v>5</v>
      </c>
      <c r="N12" s="61">
        <v>428.39999999999998</v>
      </c>
      <c r="O12" s="62">
        <f t="shared" si="62"/>
        <v>5</v>
      </c>
    </row>
    <row r="13" s="65" customFormat="1" ht="15">
      <c r="A13" s="64" t="s">
        <v>92</v>
      </c>
      <c r="B13" s="5">
        <f>SUM(B11:B12)</f>
        <v>7.0100000000000007</v>
      </c>
      <c r="C13" s="5">
        <f>SUM(C11:C12)</f>
        <v>301.34999999999997</v>
      </c>
      <c r="D13" s="5">
        <f>SUM(D11:D12)</f>
        <v>580.41999999999996</v>
      </c>
      <c r="E13" s="5">
        <f>SUM(E11:E12)</f>
        <v>881.76999999999998</v>
      </c>
      <c r="F13" s="5">
        <f>SUM(F11:F12)</f>
        <v>24.199999999999999</v>
      </c>
      <c r="G13" s="12">
        <f>SUM(G11:G12)</f>
        <v>905.97000000000003</v>
      </c>
      <c r="H13" s="5">
        <f>SUM(H11:H12)</f>
        <v>24.98</v>
      </c>
      <c r="I13" s="5">
        <f>SUM(I11:I12)</f>
        <v>265.06</v>
      </c>
      <c r="J13" s="5">
        <f>SUM(J11:J12)</f>
        <v>34.68</v>
      </c>
      <c r="K13" s="5">
        <f>SUM(K11:K12)</f>
        <v>175.54000000000002</v>
      </c>
      <c r="L13" s="60">
        <f>SUM(L11:L12)</f>
        <v>54.974000000000004</v>
      </c>
      <c r="M13" s="60">
        <f>SUM(M11:M12)</f>
        <v>440.60000000000002</v>
      </c>
      <c r="N13" s="61">
        <f>SUM(N11:N12)</f>
        <v>994.67999999999995</v>
      </c>
      <c r="O13" s="62">
        <f>SUM(O11:O12)</f>
        <v>440.60000000000002</v>
      </c>
    </row>
    <row r="14" ht="15">
      <c r="A14" s="5" t="s">
        <v>73</v>
      </c>
      <c r="B14" s="5">
        <v>12.9</v>
      </c>
      <c r="C14" s="5">
        <v>588.79999999999995</v>
      </c>
      <c r="D14" s="5">
        <v>1015.9</v>
      </c>
      <c r="E14" s="5">
        <f t="shared" ref="E14:E15" si="63">C14+D14</f>
        <v>1604.6999999999998</v>
      </c>
      <c r="F14" s="5">
        <v>48.5</v>
      </c>
      <c r="G14" s="12">
        <f t="shared" ref="G14:G15" si="64">C14+D14+F14</f>
        <v>1653.1999999999998</v>
      </c>
      <c r="H14" s="5">
        <v>46.200000000000003</v>
      </c>
      <c r="I14" s="5">
        <v>522.72000000000003</v>
      </c>
      <c r="J14" s="5">
        <v>67.760000000000005</v>
      </c>
      <c r="K14" s="5">
        <v>348.48000000000002</v>
      </c>
      <c r="L14" s="49">
        <v>104.5</v>
      </c>
      <c r="M14" s="49">
        <v>871.20000000000005</v>
      </c>
      <c r="N14" s="50">
        <v>1132.5599999999999</v>
      </c>
      <c r="O14" s="28">
        <f t="shared" ref="O14:O15" si="65">M14</f>
        <v>871.20000000000005</v>
      </c>
    </row>
    <row r="15" ht="15">
      <c r="A15" s="5" t="s">
        <v>93</v>
      </c>
      <c r="B15" s="5">
        <v>0.37</v>
      </c>
      <c r="C15" s="5">
        <v>1.8500000000000001</v>
      </c>
      <c r="D15" s="5">
        <v>46.869999999999997</v>
      </c>
      <c r="E15" s="5">
        <f t="shared" si="63"/>
        <v>48.719999999999999</v>
      </c>
      <c r="F15" s="5">
        <v>0</v>
      </c>
      <c r="G15" s="12">
        <f t="shared" si="64"/>
        <v>48.719999999999999</v>
      </c>
      <c r="H15" s="41">
        <v>0.23499999999999999</v>
      </c>
      <c r="I15" s="41">
        <v>0.17999999999999999</v>
      </c>
      <c r="J15" s="41">
        <v>0.21299999999999999</v>
      </c>
      <c r="K15" s="41">
        <v>0.14000000000000001</v>
      </c>
      <c r="L15" s="60">
        <v>0.38800000000000001</v>
      </c>
      <c r="M15" s="60">
        <v>0.32000000000000001</v>
      </c>
      <c r="N15" s="61">
        <v>60.75</v>
      </c>
      <c r="O15" s="62">
        <f t="shared" si="65"/>
        <v>0.32000000000000001</v>
      </c>
    </row>
    <row r="16" s="65" customFormat="1" ht="15">
      <c r="A16" s="64" t="s">
        <v>94</v>
      </c>
      <c r="B16" s="5">
        <f>SUM(B14:B15)</f>
        <v>13.27</v>
      </c>
      <c r="C16" s="5">
        <f>SUM(C14:C15)</f>
        <v>590.64999999999998</v>
      </c>
      <c r="D16" s="5">
        <f>SUM(D14:D15)</f>
        <v>1062.77</v>
      </c>
      <c r="E16" s="5">
        <f>SUM(E14:E15)</f>
        <v>1653.4199999999998</v>
      </c>
      <c r="F16" s="5">
        <f>SUM(F14:F15)</f>
        <v>48.5</v>
      </c>
      <c r="G16" s="12">
        <f>SUM(G14:G15)</f>
        <v>1701.9199999999998</v>
      </c>
      <c r="H16" s="5">
        <f>SUM(H14:H15)</f>
        <v>46.435000000000002</v>
      </c>
      <c r="I16" s="5">
        <f>SUM(I14:I15)</f>
        <v>522.89999999999998</v>
      </c>
      <c r="J16" s="5">
        <f>SUM(J14:J15)</f>
        <v>67.972999999999999</v>
      </c>
      <c r="K16" s="5">
        <f>SUM(K14:K15)</f>
        <v>348.62</v>
      </c>
      <c r="L16" s="60">
        <f>SUM(L14:L15)</f>
        <v>104.88800000000001</v>
      </c>
      <c r="M16" s="60">
        <f>SUM(M14:M15)</f>
        <v>871.5200000000001</v>
      </c>
      <c r="N16" s="61">
        <f>SUM(N14:N15)</f>
        <v>1193.3099999999999</v>
      </c>
      <c r="O16" s="62">
        <f>SUM(O14:O15)</f>
        <v>871.5200000000001</v>
      </c>
    </row>
    <row r="17" ht="15">
      <c r="A17" s="5" t="s">
        <v>74</v>
      </c>
      <c r="B17" s="5">
        <v>12.9</v>
      </c>
      <c r="C17" s="5">
        <v>588.79999999999995</v>
      </c>
      <c r="D17" s="5">
        <v>1015.9</v>
      </c>
      <c r="E17" s="5">
        <f t="shared" ref="E17:E18" si="66">C17+D17</f>
        <v>1604.6999999999998</v>
      </c>
      <c r="F17" s="5">
        <v>48.5</v>
      </c>
      <c r="G17" s="12">
        <f t="shared" ref="G17:G18" si="67">C17+D17+F17</f>
        <v>1653.1999999999998</v>
      </c>
      <c r="H17" s="5">
        <v>46.200000000000003</v>
      </c>
      <c r="I17" s="5">
        <v>522.72000000000003</v>
      </c>
      <c r="J17" s="5">
        <v>67.760000000000005</v>
      </c>
      <c r="K17" s="5">
        <v>348.48000000000002</v>
      </c>
      <c r="L17" s="49">
        <v>104.5</v>
      </c>
      <c r="M17" s="49">
        <v>871.20000000000005</v>
      </c>
      <c r="N17" s="50">
        <v>1132.5599999999999</v>
      </c>
      <c r="O17" s="28">
        <f t="shared" ref="O17:O18" si="68">M17</f>
        <v>871.20000000000005</v>
      </c>
    </row>
    <row r="18" ht="15">
      <c r="A18" s="5" t="s">
        <v>60</v>
      </c>
      <c r="B18" s="5">
        <v>4.5</v>
      </c>
      <c r="C18" s="5">
        <v>218.59999999999999</v>
      </c>
      <c r="D18" s="5">
        <v>344.60000000000002</v>
      </c>
      <c r="E18" s="5">
        <f t="shared" si="66"/>
        <v>563.20000000000005</v>
      </c>
      <c r="F18" s="5">
        <v>16.5</v>
      </c>
      <c r="G18" s="12">
        <f t="shared" si="67"/>
        <v>579.70000000000005</v>
      </c>
      <c r="H18" s="5">
        <v>17.350000000000001</v>
      </c>
      <c r="I18" s="5">
        <v>178.19999999999999</v>
      </c>
      <c r="J18" s="5">
        <v>25.149999999999999</v>
      </c>
      <c r="K18" s="5">
        <v>118.8</v>
      </c>
      <c r="L18" s="49">
        <v>38.75</v>
      </c>
      <c r="M18" s="49">
        <v>297</v>
      </c>
      <c r="N18" s="50">
        <v>420.56999999999999</v>
      </c>
      <c r="O18" s="28">
        <f t="shared" si="68"/>
        <v>297</v>
      </c>
    </row>
    <row r="19" ht="15">
      <c r="A19" s="14" t="s">
        <v>23</v>
      </c>
      <c r="B19" s="14">
        <f>SUM(B4:B18)</f>
        <v>94.539999999999992</v>
      </c>
      <c r="C19" s="14">
        <f>SUM(C4:C18)</f>
        <v>4260.3600000000006</v>
      </c>
      <c r="D19" s="14">
        <f>SUM(D4:D18)</f>
        <v>7540</v>
      </c>
      <c r="E19" s="14">
        <f>SUM(E4:E18)</f>
        <v>11800.360000000001</v>
      </c>
      <c r="F19" s="14">
        <f>SUM(F4:F18)</f>
        <v>347</v>
      </c>
      <c r="G19" s="55">
        <f>SUM(G4:G18)</f>
        <v>12147.360000000001</v>
      </c>
      <c r="H19" s="14">
        <f>SUM(H4:H18)</f>
        <v>337.48000000000002</v>
      </c>
      <c r="I19" s="14">
        <f>SUM(I4:I18)</f>
        <v>3749.9960000000001</v>
      </c>
      <c r="J19" s="14">
        <f>SUM(J4:J18)</f>
        <v>490.286</v>
      </c>
      <c r="K19" s="14">
        <f>SUM(K4:K18)</f>
        <v>2497.7080000000001</v>
      </c>
      <c r="L19" s="63">
        <f>SUM(L4:L18)</f>
        <v>759.13799999999992</v>
      </c>
      <c r="M19" s="63">
        <f>SUM(M4:M18)</f>
        <v>6247.6999999999998</v>
      </c>
      <c r="N19" s="58">
        <f>SUM(N4:N18)</f>
        <v>9222.1499999999978</v>
      </c>
      <c r="O19" s="38">
        <f>SUM(O4:O18)</f>
        <v>6247.6999999999998</v>
      </c>
    </row>
    <row r="20" ht="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36" ht="15"/>
    <row r="37" ht="15"/>
  </sheetData>
  <mergeCells count="7">
    <mergeCell ref="A1:A3"/>
    <mergeCell ref="B1:O1"/>
    <mergeCell ref="B2:B3"/>
    <mergeCell ref="C2:G2"/>
    <mergeCell ref="H2:I2"/>
    <mergeCell ref="J2:K2"/>
    <mergeCell ref="L2:M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6" activeCellId="0" sqref="C6"/>
    </sheetView>
  </sheetViews>
  <sheetFormatPr baseColWidth="10" defaultRowHeight="15"/>
  <cols>
    <col customWidth="1" min="1" max="1" style="2" width="14.3359375"/>
    <col customWidth="1" min="2" max="2" style="2" width="15.99609375"/>
    <col min="3" max="4" style="2" width="11.5546875"/>
    <col customWidth="1" min="5" max="5" style="2" width="12.4453125"/>
    <col min="6" max="15" style="2" width="11.5546875"/>
    <col min="16" max="16384" style="1" width="11.5546875"/>
  </cols>
  <sheetData>
    <row r="1" ht="22.5" customHeight="1">
      <c r="A1" s="19" t="s">
        <v>88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ht="18.75" customHeight="1">
      <c r="A2" s="23"/>
      <c r="B2" s="19" t="s">
        <v>86</v>
      </c>
      <c r="C2" s="5" t="s">
        <v>2</v>
      </c>
      <c r="D2" s="5"/>
      <c r="E2" s="5"/>
      <c r="F2" s="5"/>
      <c r="G2" s="5"/>
      <c r="H2" s="5" t="s">
        <v>3</v>
      </c>
      <c r="I2" s="5"/>
      <c r="J2" s="5" t="s">
        <v>4</v>
      </c>
      <c r="K2" s="5"/>
      <c r="L2" s="5" t="s">
        <v>5</v>
      </c>
      <c r="M2" s="5"/>
      <c r="N2" s="5" t="s">
        <v>6</v>
      </c>
      <c r="O2" s="5" t="s">
        <v>7</v>
      </c>
    </row>
    <row r="3" ht="69" customHeight="1">
      <c r="A3" s="25"/>
      <c r="B3" s="3"/>
      <c r="C3" s="5" t="s">
        <v>8</v>
      </c>
      <c r="D3" s="5" t="s">
        <v>9</v>
      </c>
      <c r="E3" s="3" t="s">
        <v>27</v>
      </c>
      <c r="F3" s="5" t="s">
        <v>10</v>
      </c>
      <c r="G3" s="12" t="s">
        <v>11</v>
      </c>
      <c r="H3" s="5" t="s">
        <v>12</v>
      </c>
      <c r="I3" s="5" t="s">
        <v>13</v>
      </c>
      <c r="J3" s="5" t="s">
        <v>12</v>
      </c>
      <c r="K3" s="5" t="s">
        <v>13</v>
      </c>
      <c r="L3" s="49" t="s">
        <v>12</v>
      </c>
      <c r="M3" s="49" t="s">
        <v>13</v>
      </c>
      <c r="N3" s="50" t="s">
        <v>14</v>
      </c>
      <c r="O3" s="28" t="s">
        <v>13</v>
      </c>
    </row>
    <row r="4" ht="15">
      <c r="A4" s="5" t="s">
        <v>33</v>
      </c>
      <c r="B4" s="5">
        <v>13.6</v>
      </c>
      <c r="C4" s="5">
        <v>433.5</v>
      </c>
      <c r="D4" s="5">
        <v>1288.4000000000001</v>
      </c>
      <c r="E4" s="5">
        <f t="shared" ref="E4:E5" si="69">C4+D4</f>
        <v>1721.9000000000001</v>
      </c>
      <c r="F4" s="5">
        <v>60.100000000000001</v>
      </c>
      <c r="G4" s="12">
        <f t="shared" ref="G4:G5" si="70">C4+D4+F4</f>
        <v>1782</v>
      </c>
      <c r="H4" s="5">
        <v>37.899999999999999</v>
      </c>
      <c r="I4" s="5">
        <v>663.12</v>
      </c>
      <c r="J4" s="5">
        <v>49.880000000000003</v>
      </c>
      <c r="K4" s="5">
        <v>416.88</v>
      </c>
      <c r="L4" s="60">
        <v>84.5</v>
      </c>
      <c r="M4" s="60">
        <v>1080</v>
      </c>
      <c r="N4" s="61">
        <v>909.10000000000002</v>
      </c>
      <c r="O4" s="62">
        <f t="shared" ref="O4:O5" si="71">M4</f>
        <v>1080</v>
      </c>
    </row>
    <row r="5" ht="15">
      <c r="A5" s="5" t="s">
        <v>33</v>
      </c>
      <c r="B5" s="5">
        <v>0.44</v>
      </c>
      <c r="C5" s="5">
        <v>4.2599999999999998</v>
      </c>
      <c r="D5" s="5">
        <v>53.780000000000001</v>
      </c>
      <c r="E5" s="5">
        <f t="shared" si="69"/>
        <v>58.039999999999999</v>
      </c>
      <c r="F5" s="5">
        <v>0</v>
      </c>
      <c r="G5" s="12">
        <f t="shared" si="70"/>
        <v>58.039999999999999</v>
      </c>
      <c r="H5" s="41">
        <v>1.03</v>
      </c>
      <c r="I5" s="41">
        <v>1.8680000000000001</v>
      </c>
      <c r="J5" s="41">
        <v>0.48999999999999999</v>
      </c>
      <c r="K5" s="41">
        <v>0.66400000000000003</v>
      </c>
      <c r="L5" s="60">
        <v>1.4990000000000001</v>
      </c>
      <c r="M5" s="60">
        <v>2.5299999999999998</v>
      </c>
      <c r="N5" s="61">
        <v>241.648</v>
      </c>
      <c r="O5" s="62">
        <f t="shared" si="71"/>
        <v>2.5299999999999998</v>
      </c>
    </row>
    <row r="6" s="65" customFormat="1" ht="15">
      <c r="A6" s="64" t="s">
        <v>95</v>
      </c>
      <c r="B6" s="5">
        <f>SUM(B4:B5)</f>
        <v>14.039999999999999</v>
      </c>
      <c r="C6" s="5">
        <f>SUM(C4:C5)</f>
        <v>437.75999999999999</v>
      </c>
      <c r="D6" s="5">
        <f>SUM(D4:D5)</f>
        <v>1342.1800000000001</v>
      </c>
      <c r="E6" s="5">
        <f>SUM(E4:E5)</f>
        <v>1779.9400000000001</v>
      </c>
      <c r="F6" s="5">
        <f>SUM(F4:F5)</f>
        <v>60.100000000000001</v>
      </c>
      <c r="G6" s="12">
        <f>SUM(G4:G5)</f>
        <v>1840.04</v>
      </c>
      <c r="H6" s="41">
        <f>SUM(H4:H5)</f>
        <v>38.93</v>
      </c>
      <c r="I6" s="41">
        <f>SUM(I4:I5)</f>
        <v>664.98800000000006</v>
      </c>
      <c r="J6" s="41">
        <f>SUM(J4:J5)</f>
        <v>50.370000000000005</v>
      </c>
      <c r="K6" s="41">
        <f>SUM(K4:K5)</f>
        <v>417.54399999999998</v>
      </c>
      <c r="L6" s="60">
        <f>SUM(L4:L5)</f>
        <v>85.998999999999995</v>
      </c>
      <c r="M6" s="60">
        <f>SUM(M4:M5)</f>
        <v>1082.53</v>
      </c>
      <c r="N6" s="61">
        <f>SUM(N4:N5)</f>
        <v>1150.748</v>
      </c>
      <c r="O6" s="62">
        <f>SUM(O4:O5)</f>
        <v>1082.53</v>
      </c>
    </row>
    <row r="7" ht="15">
      <c r="A7" s="5" t="s">
        <v>34</v>
      </c>
      <c r="B7" s="5">
        <v>9.4000000000000004</v>
      </c>
      <c r="C7" s="5">
        <v>315.69999999999999</v>
      </c>
      <c r="D7" s="5">
        <v>882.39999999999998</v>
      </c>
      <c r="E7" s="5">
        <f t="shared" ref="E7:E8" si="72">C7+D7</f>
        <v>1198.0999999999999</v>
      </c>
      <c r="F7" s="5">
        <v>40.899999999999999</v>
      </c>
      <c r="G7" s="12">
        <f t="shared" ref="G7:G8" si="73">C7+D7+F7</f>
        <v>1239</v>
      </c>
      <c r="H7" s="5">
        <v>22.920000000000002</v>
      </c>
      <c r="I7" s="5">
        <v>440.63999999999999</v>
      </c>
      <c r="J7" s="5">
        <v>36.329999999999998</v>
      </c>
      <c r="K7" s="5">
        <v>293.75999999999999</v>
      </c>
      <c r="L7" s="49">
        <v>56.310000000000002</v>
      </c>
      <c r="M7" s="49">
        <v>734.39999999999998</v>
      </c>
      <c r="N7" s="50">
        <v>610.70000000000005</v>
      </c>
      <c r="O7" s="28">
        <f t="shared" ref="O7:O8" si="74">M7</f>
        <v>734.39999999999998</v>
      </c>
    </row>
    <row r="8" ht="15">
      <c r="A8" s="5" t="s">
        <v>34</v>
      </c>
      <c r="B8" s="5">
        <v>0.35999999999999999</v>
      </c>
      <c r="C8" s="5">
        <v>3.48</v>
      </c>
      <c r="D8" s="5">
        <v>43.009999999999998</v>
      </c>
      <c r="E8" s="5">
        <f t="shared" si="72"/>
        <v>46.489999999999995</v>
      </c>
      <c r="F8" s="5">
        <v>0</v>
      </c>
      <c r="G8" s="12">
        <f t="shared" si="73"/>
        <v>46.489999999999995</v>
      </c>
      <c r="H8" s="41">
        <v>0.93999999999999995</v>
      </c>
      <c r="I8" s="41">
        <v>1.8500000000000001</v>
      </c>
      <c r="J8" s="41">
        <v>0.40000000000000002</v>
      </c>
      <c r="K8" s="41">
        <v>0.65000000000000002</v>
      </c>
      <c r="L8" s="60">
        <v>1.3620000000000001</v>
      </c>
      <c r="M8" s="60">
        <v>2.5</v>
      </c>
      <c r="N8" s="61">
        <v>99.090000000000003</v>
      </c>
      <c r="O8" s="62">
        <f t="shared" si="74"/>
        <v>2.5</v>
      </c>
    </row>
    <row r="9" s="65" customFormat="1" ht="15">
      <c r="A9" s="64" t="s">
        <v>96</v>
      </c>
      <c r="B9" s="5">
        <f>SUM(B7:B8)</f>
        <v>9.7599999999999998</v>
      </c>
      <c r="C9" s="5">
        <f>SUM(C7:C8)</f>
        <v>319.18000000000001</v>
      </c>
      <c r="D9" s="5">
        <f>SUM(D7:D8)</f>
        <v>925.40999999999997</v>
      </c>
      <c r="E9" s="5">
        <f>SUM(E7:E8)</f>
        <v>1244.5899999999999</v>
      </c>
      <c r="F9" s="5">
        <f>SUM(F7:F8)</f>
        <v>40.899999999999999</v>
      </c>
      <c r="G9" s="12">
        <f>SUM(G7:G8)</f>
        <v>1285.49</v>
      </c>
      <c r="H9" s="41">
        <f>SUM(H7:H8)</f>
        <v>23.860000000000003</v>
      </c>
      <c r="I9" s="41">
        <f>SUM(I7:I8)</f>
        <v>442.49000000000001</v>
      </c>
      <c r="J9" s="41">
        <f>SUM(J7:J8)</f>
        <v>36.729999999999997</v>
      </c>
      <c r="K9" s="41">
        <f>SUM(K7:K8)</f>
        <v>294.40999999999997</v>
      </c>
      <c r="L9" s="60">
        <f>SUM(L7:L8)</f>
        <v>57.672000000000004</v>
      </c>
      <c r="M9" s="60">
        <f>SUM(M7:M8)</f>
        <v>736.89999999999998</v>
      </c>
      <c r="N9" s="61">
        <f>SUM(N7:N8)</f>
        <v>709.79000000000008</v>
      </c>
      <c r="O9" s="62">
        <f>SUM(O7:O8)</f>
        <v>736.89999999999998</v>
      </c>
    </row>
    <row r="10" ht="15">
      <c r="A10" s="5" t="s">
        <v>72</v>
      </c>
      <c r="B10" s="5">
        <v>9.6999999999999993</v>
      </c>
      <c r="C10" s="5">
        <v>304</v>
      </c>
      <c r="D10" s="5">
        <v>922.89999999999998</v>
      </c>
      <c r="E10" s="5">
        <f t="shared" ref="E10:E11" si="75">C10+D10</f>
        <v>1226.9000000000001</v>
      </c>
      <c r="F10" s="5">
        <v>42.899999999999999</v>
      </c>
      <c r="G10" s="12">
        <f t="shared" ref="G10:G11" si="76">C10+D10+F10</f>
        <v>1269.8000000000002</v>
      </c>
      <c r="H10" s="5">
        <v>25.539999999999999</v>
      </c>
      <c r="I10" s="5">
        <v>462.24000000000001</v>
      </c>
      <c r="J10" s="5">
        <v>34.979999999999997</v>
      </c>
      <c r="K10" s="5">
        <v>308.16000000000003</v>
      </c>
      <c r="L10" s="49">
        <v>58.560000000000002</v>
      </c>
      <c r="M10" s="49">
        <v>770.39999999999998</v>
      </c>
      <c r="N10" s="50">
        <v>636.89999999999998</v>
      </c>
      <c r="O10" s="28">
        <f t="shared" ref="O10:O11" si="77">M10</f>
        <v>770.39999999999998</v>
      </c>
    </row>
    <row r="11" ht="15">
      <c r="A11" s="5" t="s">
        <v>72</v>
      </c>
      <c r="B11" s="5">
        <v>0.70999999999999996</v>
      </c>
      <c r="C11" s="5">
        <v>1.79</v>
      </c>
      <c r="D11" s="5">
        <v>92.010000000000005</v>
      </c>
      <c r="E11" s="5">
        <f t="shared" si="75"/>
        <v>93.800000000000011</v>
      </c>
      <c r="F11" s="5">
        <v>0</v>
      </c>
      <c r="G11" s="12">
        <f t="shared" si="76"/>
        <v>93.800000000000011</v>
      </c>
      <c r="H11" s="41">
        <v>0.224</v>
      </c>
      <c r="I11" s="41">
        <v>0.28000000000000003</v>
      </c>
      <c r="J11" s="41">
        <v>0.20599999999999999</v>
      </c>
      <c r="K11" s="41">
        <v>0.12</v>
      </c>
      <c r="L11" s="60">
        <v>0.378</v>
      </c>
      <c r="M11" s="60">
        <v>0.40000000000000002</v>
      </c>
      <c r="N11" s="61">
        <v>265.5</v>
      </c>
      <c r="O11" s="62">
        <f t="shared" si="77"/>
        <v>0.40000000000000002</v>
      </c>
    </row>
    <row r="12" s="65" customFormat="1" ht="15">
      <c r="A12" s="64" t="s">
        <v>97</v>
      </c>
      <c r="B12" s="5">
        <f>SUM(B10:B11)</f>
        <v>10.41</v>
      </c>
      <c r="C12" s="5">
        <f>SUM(C10:C11)</f>
        <v>305.79000000000002</v>
      </c>
      <c r="D12" s="5">
        <f>SUM(D10:D11)</f>
        <v>1014.91</v>
      </c>
      <c r="E12" s="5">
        <f>SUM(E10:E11)</f>
        <v>1320.7</v>
      </c>
      <c r="F12" s="5">
        <f>SUM(F10:F11)</f>
        <v>42.899999999999999</v>
      </c>
      <c r="G12" s="12">
        <f>SUM(G10:G11)</f>
        <v>1363.6000000000001</v>
      </c>
      <c r="H12" s="41">
        <f>SUM(H10:H11)</f>
        <v>25.763999999999999</v>
      </c>
      <c r="I12" s="41">
        <f>SUM(I10:I11)</f>
        <v>462.51999999999998</v>
      </c>
      <c r="J12" s="41">
        <f>SUM(J10:J11)</f>
        <v>35.186</v>
      </c>
      <c r="K12" s="41">
        <f>SUM(K10:K11)</f>
        <v>308.28000000000003</v>
      </c>
      <c r="L12" s="60">
        <f>SUM(L10:L11)</f>
        <v>58.938000000000002</v>
      </c>
      <c r="M12" s="60">
        <f>SUM(M10:M11)</f>
        <v>770.79999999999995</v>
      </c>
      <c r="N12" s="61">
        <f>SUM(N10:N11)</f>
        <v>902.39999999999998</v>
      </c>
      <c r="O12" s="62">
        <f>SUM(O10:O11)</f>
        <v>770.79999999999995</v>
      </c>
    </row>
    <row r="13" ht="15">
      <c r="A13" s="14" t="s">
        <v>23</v>
      </c>
      <c r="B13" s="14">
        <f>SUM(B4:B12)</f>
        <v>68.420000000000002</v>
      </c>
      <c r="C13" s="14">
        <f>SUM(C4:C12)</f>
        <v>2125.46</v>
      </c>
      <c r="D13" s="14">
        <f>SUM(D4:D12)</f>
        <v>6565</v>
      </c>
      <c r="E13" s="14">
        <f>SUM(E4:E12)</f>
        <v>8690.4599999999991</v>
      </c>
      <c r="F13" s="14">
        <f>SUM(F4:F12)</f>
        <v>287.80000000000001</v>
      </c>
      <c r="G13" s="55">
        <f>SUM(G4:G12)</f>
        <v>8978.2600000000002</v>
      </c>
      <c r="H13" s="14">
        <f>SUM(H4:H12)</f>
        <v>177.108</v>
      </c>
      <c r="I13" s="14">
        <f>SUM(I4:I12)</f>
        <v>3139.9960000000001</v>
      </c>
      <c r="J13" s="14">
        <f>SUM(J4:J12)</f>
        <v>244.57199999999997</v>
      </c>
      <c r="K13" s="14">
        <f>SUM(K4:K12)</f>
        <v>2040.4679999999998</v>
      </c>
      <c r="L13" s="63">
        <f>SUM(L4:L12)</f>
        <v>405.21799999999996</v>
      </c>
      <c r="M13" s="63">
        <f>SUM(M4:M12)</f>
        <v>5180.46</v>
      </c>
      <c r="N13" s="58">
        <f>SUM(N4:N12)</f>
        <v>5525.8759999999993</v>
      </c>
      <c r="O13" s="38">
        <f>SUM(O4:O12)</f>
        <v>5180.46</v>
      </c>
    </row>
    <row r="14" ht="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ht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ht="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ht="15">
      <c r="A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5">
      <c r="A20" s="2"/>
    </row>
    <row r="21" ht="15">
      <c r="A21" s="2"/>
    </row>
    <row r="22" ht="15"/>
    <row r="23" ht="15"/>
    <row r="24" ht="15"/>
    <row r="25" ht="15"/>
    <row r="26" ht="15"/>
    <row r="27" ht="15"/>
    <row r="28" ht="15"/>
    <row r="39" ht="15"/>
    <row r="40" ht="15"/>
  </sheetData>
  <mergeCells count="7">
    <mergeCell ref="A1:A3"/>
    <mergeCell ref="B1:O1"/>
    <mergeCell ref="B2:B3"/>
    <mergeCell ref="C2:G2"/>
    <mergeCell ref="H2:I2"/>
    <mergeCell ref="J2:K2"/>
    <mergeCell ref="L2:M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6" activeCellId="0" sqref="C6"/>
    </sheetView>
  </sheetViews>
  <sheetFormatPr baseColWidth="10" defaultRowHeight="15"/>
  <cols>
    <col customWidth="1" min="1" max="1" style="2" width="18.4453125"/>
    <col customWidth="1" min="2" max="2" style="2" width="15.99609375"/>
    <col min="3" max="4" style="2" width="11.5546875"/>
    <col customWidth="1" min="5" max="5" style="2" width="12.4453125"/>
    <col min="6" max="15" style="2" width="11.5546875"/>
    <col min="16" max="16384" style="1" width="11.5546875"/>
  </cols>
  <sheetData>
    <row r="1" ht="22.5" customHeight="1">
      <c r="A1" s="19" t="s">
        <v>88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ht="18.75" customHeight="1">
      <c r="A2" s="23"/>
      <c r="B2" s="19" t="s">
        <v>86</v>
      </c>
      <c r="C2" s="5" t="s">
        <v>2</v>
      </c>
      <c r="D2" s="5"/>
      <c r="E2" s="5"/>
      <c r="F2" s="5"/>
      <c r="G2" s="5"/>
      <c r="H2" s="5" t="s">
        <v>3</v>
      </c>
      <c r="I2" s="5"/>
      <c r="J2" s="5" t="s">
        <v>4</v>
      </c>
      <c r="K2" s="5"/>
      <c r="L2" s="5" t="s">
        <v>5</v>
      </c>
      <c r="M2" s="5"/>
      <c r="N2" s="5" t="s">
        <v>6</v>
      </c>
      <c r="O2" s="5" t="s">
        <v>7</v>
      </c>
    </row>
    <row r="3" ht="69" customHeight="1">
      <c r="A3" s="25"/>
      <c r="B3" s="3"/>
      <c r="C3" s="5" t="s">
        <v>8</v>
      </c>
      <c r="D3" s="5" t="s">
        <v>9</v>
      </c>
      <c r="E3" s="3" t="s">
        <v>27</v>
      </c>
      <c r="F3" s="5" t="s">
        <v>10</v>
      </c>
      <c r="G3" s="12" t="s">
        <v>11</v>
      </c>
      <c r="H3" s="5" t="s">
        <v>12</v>
      </c>
      <c r="I3" s="5" t="s">
        <v>13</v>
      </c>
      <c r="J3" s="5" t="s">
        <v>12</v>
      </c>
      <c r="K3" s="5" t="s">
        <v>13</v>
      </c>
      <c r="L3" s="49" t="s">
        <v>12</v>
      </c>
      <c r="M3" s="49" t="s">
        <v>13</v>
      </c>
      <c r="N3" s="50" t="s">
        <v>14</v>
      </c>
      <c r="O3" s="28" t="s">
        <v>13</v>
      </c>
    </row>
    <row r="4" ht="15">
      <c r="A4" s="5" t="s">
        <v>79</v>
      </c>
      <c r="B4" s="5">
        <v>0</v>
      </c>
      <c r="C4" s="5">
        <v>0</v>
      </c>
      <c r="D4" s="5">
        <v>0</v>
      </c>
      <c r="E4" s="5">
        <f t="shared" ref="E4:E5" si="78">C4+D4</f>
        <v>0</v>
      </c>
      <c r="F4" s="5">
        <v>435</v>
      </c>
      <c r="G4" s="12">
        <f t="shared" ref="G4:G5" si="79">C4+D4+F4</f>
        <v>435</v>
      </c>
      <c r="H4" s="5">
        <v>28.100000000000001</v>
      </c>
      <c r="I4" s="5">
        <v>46.979999999999997</v>
      </c>
      <c r="J4" s="5">
        <v>34.710000000000001</v>
      </c>
      <c r="K4" s="5">
        <v>31.32</v>
      </c>
      <c r="L4" s="60">
        <v>53.07</v>
      </c>
      <c r="M4" s="60">
        <v>78.299999999999997</v>
      </c>
      <c r="N4" s="61">
        <v>391.5</v>
      </c>
      <c r="O4" s="62">
        <f t="shared" ref="O4:O5" si="80">M4</f>
        <v>78.299999999999997</v>
      </c>
    </row>
    <row r="5" ht="15">
      <c r="A5" s="5" t="s">
        <v>98</v>
      </c>
      <c r="B5" s="5">
        <v>0.68000000000000005</v>
      </c>
      <c r="C5" s="5">
        <v>8.3300000000000001</v>
      </c>
      <c r="D5" s="5">
        <v>79.840000000000003</v>
      </c>
      <c r="E5" s="5">
        <f t="shared" si="78"/>
        <v>88.170000000000002</v>
      </c>
      <c r="F5" s="5">
        <v>0</v>
      </c>
      <c r="G5" s="12">
        <f t="shared" si="79"/>
        <v>88.170000000000002</v>
      </c>
      <c r="H5" s="41">
        <v>1.0780000000000001</v>
      </c>
      <c r="I5" s="41">
        <v>0.91600000000000004</v>
      </c>
      <c r="J5" s="41">
        <v>0.95899999999999996</v>
      </c>
      <c r="K5" s="41">
        <v>0.34799999999999998</v>
      </c>
      <c r="L5" s="60">
        <v>1.633</v>
      </c>
      <c r="M5" s="60">
        <v>1.26</v>
      </c>
      <c r="N5" s="61">
        <v>278.76999999999998</v>
      </c>
      <c r="O5" s="62">
        <f t="shared" si="80"/>
        <v>1.26</v>
      </c>
    </row>
    <row r="6" s="65" customFormat="1" ht="15">
      <c r="A6" s="64" t="s">
        <v>99</v>
      </c>
      <c r="B6" s="64">
        <f>SUM(B4:B5)</f>
        <v>0.68000000000000005</v>
      </c>
      <c r="C6" s="64">
        <f>SUM(C4:C5)</f>
        <v>8.3300000000000001</v>
      </c>
      <c r="D6" s="64">
        <f>SUM(D4:D5)</f>
        <v>79.840000000000003</v>
      </c>
      <c r="E6" s="64">
        <f>SUM(E4:E5)</f>
        <v>88.170000000000002</v>
      </c>
      <c r="F6" s="64">
        <f>SUM(F4:F5)</f>
        <v>435</v>
      </c>
      <c r="G6" s="64">
        <f>SUM(G4:G5)</f>
        <v>523.16999999999996</v>
      </c>
      <c r="H6" s="64">
        <f>SUM(H4:H5)</f>
        <v>29.178000000000001</v>
      </c>
      <c r="I6" s="64">
        <f>SUM(I4:I5)</f>
        <v>47.895999999999994</v>
      </c>
      <c r="J6" s="64">
        <f>SUM(J4:J5)</f>
        <v>35.669000000000004</v>
      </c>
      <c r="K6" s="64">
        <f>SUM(K4:K5)</f>
        <v>31.667999999999999</v>
      </c>
      <c r="L6" s="64">
        <f>SUM(L4:L5)</f>
        <v>54.703000000000003</v>
      </c>
      <c r="M6" s="64">
        <f>SUM(M4:M5)</f>
        <v>79.560000000000002</v>
      </c>
      <c r="N6" s="64">
        <f>SUM(N4:N5)</f>
        <v>670.26999999999998</v>
      </c>
      <c r="O6" s="64">
        <f>SUM(O4:O5)</f>
        <v>79.560000000000002</v>
      </c>
    </row>
    <row r="7" ht="15">
      <c r="A7" s="5" t="s">
        <v>80</v>
      </c>
      <c r="B7" s="5">
        <v>0</v>
      </c>
      <c r="C7" s="5">
        <v>0</v>
      </c>
      <c r="D7" s="5">
        <v>0</v>
      </c>
      <c r="E7" s="5">
        <f t="shared" ref="E7:E9" si="81">C7+D7</f>
        <v>0</v>
      </c>
      <c r="F7" s="5">
        <v>1245</v>
      </c>
      <c r="G7" s="12">
        <f t="shared" ref="G7:G9" si="82">C7+D7+F7</f>
        <v>1245</v>
      </c>
      <c r="H7" s="5">
        <v>80.430000000000007</v>
      </c>
      <c r="I7" s="5">
        <v>134.46000000000001</v>
      </c>
      <c r="J7" s="5">
        <v>99.349999999999994</v>
      </c>
      <c r="K7" s="5">
        <v>89.640000000000001</v>
      </c>
      <c r="L7" s="49">
        <v>151.88999999999999</v>
      </c>
      <c r="M7" s="49">
        <v>224.09999999999999</v>
      </c>
      <c r="N7" s="50">
        <v>1120.5</v>
      </c>
      <c r="O7" s="28">
        <f t="shared" ref="O7:O9" si="83">M7</f>
        <v>224.09999999999999</v>
      </c>
    </row>
    <row r="8" ht="15">
      <c r="A8" s="5" t="s">
        <v>51</v>
      </c>
      <c r="B8" s="5">
        <v>0</v>
      </c>
      <c r="C8" s="5">
        <v>0</v>
      </c>
      <c r="D8" s="5">
        <v>0</v>
      </c>
      <c r="E8" s="5">
        <f t="shared" si="81"/>
        <v>0</v>
      </c>
      <c r="F8" s="5">
        <v>355</v>
      </c>
      <c r="G8" s="12">
        <f t="shared" si="82"/>
        <v>355</v>
      </c>
      <c r="H8" s="5">
        <v>22.93</v>
      </c>
      <c r="I8" s="5">
        <v>38.340000000000003</v>
      </c>
      <c r="J8" s="5">
        <v>28.329999999999998</v>
      </c>
      <c r="K8" s="5">
        <v>25.559999999999999</v>
      </c>
      <c r="L8" s="49">
        <v>43.310000000000002</v>
      </c>
      <c r="M8" s="49">
        <v>63.899999999999999</v>
      </c>
      <c r="N8" s="50">
        <v>319.5</v>
      </c>
      <c r="O8" s="28">
        <f t="shared" si="83"/>
        <v>63.899999999999999</v>
      </c>
    </row>
    <row r="9" ht="15">
      <c r="A9" s="5" t="s">
        <v>100</v>
      </c>
      <c r="B9" s="5">
        <v>0.059999999999999998</v>
      </c>
      <c r="C9" s="5">
        <v>0.78000000000000003</v>
      </c>
      <c r="D9" s="5">
        <v>6.5599999999999996</v>
      </c>
      <c r="E9" s="5">
        <f t="shared" si="81"/>
        <v>7.3399999999999999</v>
      </c>
      <c r="F9" s="5">
        <v>0</v>
      </c>
      <c r="G9" s="12">
        <f t="shared" si="82"/>
        <v>7.3399999999999999</v>
      </c>
      <c r="H9" s="41">
        <v>0.089999999999999997</v>
      </c>
      <c r="I9" s="41">
        <v>0.017999999999999999</v>
      </c>
      <c r="J9" s="41">
        <v>0.089999999999999997</v>
      </c>
      <c r="K9" s="41">
        <v>0.014</v>
      </c>
      <c r="L9" s="60">
        <v>0.13700000000000001</v>
      </c>
      <c r="M9" s="60">
        <v>0.029999999999999999</v>
      </c>
      <c r="N9" s="61">
        <v>72.450000000000003</v>
      </c>
      <c r="O9" s="62">
        <f t="shared" si="83"/>
        <v>0.029999999999999999</v>
      </c>
    </row>
    <row r="10" s="65" customFormat="1" ht="15">
      <c r="A10" s="64" t="s">
        <v>101</v>
      </c>
      <c r="B10" s="64">
        <f>SUM(B8:B9)</f>
        <v>0.059999999999999998</v>
      </c>
      <c r="C10" s="64">
        <f>SUM(C8:C9)</f>
        <v>0.78000000000000003</v>
      </c>
      <c r="D10" s="64">
        <f>SUM(D8:D9)</f>
        <v>6.5599999999999996</v>
      </c>
      <c r="E10" s="64">
        <f>SUM(E8:E9)</f>
        <v>7.3399999999999999</v>
      </c>
      <c r="F10" s="64">
        <f>SUM(F8:F9)</f>
        <v>355</v>
      </c>
      <c r="G10" s="64">
        <f>SUM(G8:G9)</f>
        <v>362.33999999999997</v>
      </c>
      <c r="H10" s="64">
        <f>SUM(H8:H9)</f>
        <v>23.02</v>
      </c>
      <c r="I10" s="64">
        <f>SUM(I8:I9)</f>
        <v>38.358000000000004</v>
      </c>
      <c r="J10" s="64">
        <f>SUM(J8:J9)</f>
        <v>28.419999999999998</v>
      </c>
      <c r="K10" s="64">
        <f>SUM(K8:K9)</f>
        <v>25.573999999999998</v>
      </c>
      <c r="L10" s="64">
        <f>SUM(L8:L9)</f>
        <v>43.447000000000003</v>
      </c>
      <c r="M10" s="64">
        <f>SUM(M8:M9)</f>
        <v>63.93</v>
      </c>
      <c r="N10" s="64">
        <f>SUM(N8:N9)</f>
        <v>391.94999999999999</v>
      </c>
      <c r="O10" s="64">
        <f>SUM(O8:O9)</f>
        <v>63.93</v>
      </c>
    </row>
    <row r="11" ht="15">
      <c r="A11" s="5" t="s">
        <v>35</v>
      </c>
      <c r="B11" s="5">
        <v>0</v>
      </c>
      <c r="C11" s="5">
        <v>0</v>
      </c>
      <c r="D11" s="5">
        <v>0</v>
      </c>
      <c r="E11" s="5">
        <f t="shared" ref="E11:E14" si="84">C11+D11</f>
        <v>0</v>
      </c>
      <c r="F11" s="5">
        <v>690</v>
      </c>
      <c r="G11" s="12">
        <f t="shared" ref="G11:G14" si="85">C11+D11+F11</f>
        <v>690</v>
      </c>
      <c r="H11" s="5">
        <v>44.57</v>
      </c>
      <c r="I11" s="5">
        <v>74.519999999999996</v>
      </c>
      <c r="J11" s="5">
        <v>55.060000000000002</v>
      </c>
      <c r="K11" s="5">
        <v>49.68</v>
      </c>
      <c r="L11" s="49">
        <v>84.180000000000007</v>
      </c>
      <c r="M11" s="49">
        <v>124.2</v>
      </c>
      <c r="N11" s="50">
        <v>621</v>
      </c>
      <c r="O11" s="28">
        <f t="shared" ref="O11:O14" si="86">M11</f>
        <v>124.2</v>
      </c>
    </row>
    <row r="12" ht="15">
      <c r="A12" s="5" t="s">
        <v>43</v>
      </c>
      <c r="B12" s="5">
        <v>0</v>
      </c>
      <c r="C12" s="5">
        <v>0</v>
      </c>
      <c r="D12" s="5">
        <v>0</v>
      </c>
      <c r="E12" s="5">
        <f t="shared" si="84"/>
        <v>0</v>
      </c>
      <c r="F12" s="5">
        <v>1125</v>
      </c>
      <c r="G12" s="12">
        <f t="shared" si="85"/>
        <v>1125</v>
      </c>
      <c r="H12" s="5">
        <v>72.670000000000002</v>
      </c>
      <c r="I12" s="5">
        <v>121.5</v>
      </c>
      <c r="J12" s="5">
        <v>89.769999999999996</v>
      </c>
      <c r="K12" s="5">
        <v>81</v>
      </c>
      <c r="L12" s="49">
        <v>137.25</v>
      </c>
      <c r="M12" s="49">
        <v>202.5</v>
      </c>
      <c r="N12" s="50">
        <v>1012.5</v>
      </c>
      <c r="O12" s="28">
        <f t="shared" si="86"/>
        <v>202.5</v>
      </c>
    </row>
    <row r="13" ht="15">
      <c r="A13" s="5" t="s">
        <v>44</v>
      </c>
      <c r="B13" s="5">
        <v>0</v>
      </c>
      <c r="C13" s="5">
        <v>0</v>
      </c>
      <c r="D13" s="5">
        <v>0</v>
      </c>
      <c r="E13" s="5">
        <f t="shared" si="84"/>
        <v>0</v>
      </c>
      <c r="F13" s="5">
        <v>1295</v>
      </c>
      <c r="G13" s="12">
        <f t="shared" si="85"/>
        <v>1295</v>
      </c>
      <c r="H13" s="5">
        <v>83.659999999999997</v>
      </c>
      <c r="I13" s="5">
        <v>139.86000000000001</v>
      </c>
      <c r="J13" s="5">
        <v>103.34</v>
      </c>
      <c r="K13" s="5">
        <v>93.239999999999995</v>
      </c>
      <c r="L13" s="49">
        <v>157.99000000000001</v>
      </c>
      <c r="M13" s="49">
        <v>233.09999999999999</v>
      </c>
      <c r="N13" s="50">
        <v>1165.5</v>
      </c>
      <c r="O13" s="28">
        <f t="shared" si="86"/>
        <v>233.09999999999999</v>
      </c>
    </row>
    <row r="14" ht="15">
      <c r="A14" s="5" t="s">
        <v>45</v>
      </c>
      <c r="B14" s="5">
        <v>0</v>
      </c>
      <c r="C14" s="5">
        <v>0</v>
      </c>
      <c r="D14" s="5">
        <v>0</v>
      </c>
      <c r="E14" s="5">
        <f t="shared" si="84"/>
        <v>0</v>
      </c>
      <c r="F14" s="5">
        <v>50</v>
      </c>
      <c r="G14" s="12">
        <f t="shared" si="85"/>
        <v>50</v>
      </c>
      <c r="H14" s="5">
        <v>0.32000000000000001</v>
      </c>
      <c r="I14" s="5">
        <v>0.54000000000000004</v>
      </c>
      <c r="J14" s="5">
        <v>0.40000000000000002</v>
      </c>
      <c r="K14" s="5">
        <v>0.35999999999999999</v>
      </c>
      <c r="L14" s="49">
        <v>0.60999999999999999</v>
      </c>
      <c r="M14" s="49">
        <v>0.90000000000000002</v>
      </c>
      <c r="N14" s="50">
        <v>4.5</v>
      </c>
      <c r="O14" s="28">
        <f t="shared" si="86"/>
        <v>0.90000000000000002</v>
      </c>
    </row>
    <row r="15" ht="15">
      <c r="A15" s="14" t="s">
        <v>23</v>
      </c>
      <c r="B15" s="14">
        <f>SUM(B4:B14)</f>
        <v>1.4800000000000002</v>
      </c>
      <c r="C15" s="14">
        <f>SUM(C4:C14)</f>
        <v>18.220000000000002</v>
      </c>
      <c r="D15" s="14">
        <f>SUM(D4:D14)</f>
        <v>172.80000000000001</v>
      </c>
      <c r="E15" s="14">
        <f>SUM(E4:E14)</f>
        <v>191.02000000000001</v>
      </c>
      <c r="F15" s="14">
        <f>SUM(F4:F14)</f>
        <v>5985</v>
      </c>
      <c r="G15" s="55">
        <f>SUM(G4:G14)</f>
        <v>6176.0200000000004</v>
      </c>
      <c r="H15" s="14">
        <f>SUM(H4:H14)</f>
        <v>386.04599999999999</v>
      </c>
      <c r="I15" s="14">
        <f>SUM(I4:I14)</f>
        <v>643.38799999999992</v>
      </c>
      <c r="J15" s="14">
        <f>SUM(J4:J14)</f>
        <v>476.09799999999996</v>
      </c>
      <c r="K15" s="14">
        <f>SUM(K4:K14)</f>
        <v>428.40400000000005</v>
      </c>
      <c r="L15" s="63">
        <f>SUM(L4:L14)</f>
        <v>728.22000000000003</v>
      </c>
      <c r="M15" s="63">
        <f>SUM(M4:M14)</f>
        <v>1071.78</v>
      </c>
      <c r="N15" s="58">
        <f>SUM(N4:N14)</f>
        <v>6048.4399999999996</v>
      </c>
      <c r="O15" s="38">
        <f>SUM(O4:O14)</f>
        <v>1071.78</v>
      </c>
    </row>
    <row r="16" ht="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ht="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ht="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5">
      <c r="A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5">
      <c r="A22" s="2"/>
    </row>
    <row r="23" ht="15">
      <c r="A23" s="2"/>
    </row>
    <row r="24" ht="15"/>
    <row r="25" ht="15"/>
    <row r="26" ht="15"/>
    <row r="27" ht="15"/>
    <row r="28" ht="15"/>
    <row r="29" ht="15"/>
    <row r="30" ht="15"/>
    <row r="41" ht="15"/>
    <row r="42" ht="15"/>
  </sheetData>
  <mergeCells count="7">
    <mergeCell ref="A1:A3"/>
    <mergeCell ref="B1:O1"/>
    <mergeCell ref="B2:B3"/>
    <mergeCell ref="C2:G2"/>
    <mergeCell ref="H2:I2"/>
    <mergeCell ref="J2:K2"/>
    <mergeCell ref="L2:M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6" activeCellId="0" sqref="C6"/>
    </sheetView>
  </sheetViews>
  <sheetFormatPr baseColWidth="10" defaultRowHeight="15"/>
  <cols>
    <col customWidth="1" min="1" max="1" style="2" width="18.4453125"/>
    <col customWidth="1" min="2" max="2" style="2" width="15.99609375"/>
    <col min="3" max="4" style="2" width="11.5546875"/>
    <col customWidth="1" min="5" max="5" style="2" width="12.4453125"/>
    <col min="6" max="15" style="2" width="11.5546875"/>
    <col min="16" max="16384" style="1" width="11.5546875"/>
  </cols>
  <sheetData>
    <row r="1" ht="22.5" customHeight="1">
      <c r="A1" s="19" t="s">
        <v>88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ht="18.75" customHeight="1">
      <c r="A2" s="23"/>
      <c r="B2" s="19" t="s">
        <v>86</v>
      </c>
      <c r="C2" s="5" t="s">
        <v>2</v>
      </c>
      <c r="D2" s="5"/>
      <c r="E2" s="5"/>
      <c r="F2" s="5"/>
      <c r="G2" s="5"/>
      <c r="H2" s="5" t="s">
        <v>3</v>
      </c>
      <c r="I2" s="5"/>
      <c r="J2" s="5" t="s">
        <v>4</v>
      </c>
      <c r="K2" s="5"/>
      <c r="L2" s="5" t="s">
        <v>5</v>
      </c>
      <c r="M2" s="5"/>
      <c r="N2" s="5" t="s">
        <v>6</v>
      </c>
      <c r="O2" s="5" t="s">
        <v>7</v>
      </c>
    </row>
    <row r="3" ht="69" customHeight="1">
      <c r="A3" s="25"/>
      <c r="B3" s="3"/>
      <c r="C3" s="5" t="s">
        <v>8</v>
      </c>
      <c r="D3" s="5" t="s">
        <v>9</v>
      </c>
      <c r="E3" s="3" t="s">
        <v>27</v>
      </c>
      <c r="F3" s="5" t="s">
        <v>10</v>
      </c>
      <c r="G3" s="12" t="s">
        <v>11</v>
      </c>
      <c r="H3" s="5" t="s">
        <v>12</v>
      </c>
      <c r="I3" s="5" t="s">
        <v>13</v>
      </c>
      <c r="J3" s="5" t="s">
        <v>12</v>
      </c>
      <c r="K3" s="5" t="s">
        <v>13</v>
      </c>
      <c r="L3" s="49" t="s">
        <v>12</v>
      </c>
      <c r="M3" s="49" t="s">
        <v>13</v>
      </c>
      <c r="N3" s="50" t="s">
        <v>14</v>
      </c>
      <c r="O3" s="28" t="s">
        <v>13</v>
      </c>
    </row>
    <row r="4" ht="15">
      <c r="A4" s="5" t="s">
        <v>63</v>
      </c>
      <c r="B4" s="5">
        <v>1.2290000000000001</v>
      </c>
      <c r="C4" s="5">
        <v>4.0800000000000001</v>
      </c>
      <c r="D4" s="5">
        <v>158.02000000000001</v>
      </c>
      <c r="E4" s="5">
        <f t="shared" ref="E4:E6" si="87">C4+D4</f>
        <v>162.10000000000002</v>
      </c>
      <c r="F4" s="5">
        <v>0</v>
      </c>
      <c r="G4" s="12">
        <f t="shared" ref="G4:G6" si="88">C4+D4+F4</f>
        <v>162.10000000000002</v>
      </c>
      <c r="H4" s="5">
        <v>0.46999999999999997</v>
      </c>
      <c r="I4" s="5">
        <v>0.35999999999999999</v>
      </c>
      <c r="J4" s="5">
        <v>0.46999999999999997</v>
      </c>
      <c r="K4" s="5">
        <v>0.28000000000000003</v>
      </c>
      <c r="L4" s="60">
        <v>0.77600000000000002</v>
      </c>
      <c r="M4" s="60">
        <v>0.64000000000000001</v>
      </c>
      <c r="N4" s="61">
        <v>405</v>
      </c>
      <c r="O4" s="62">
        <f t="shared" ref="O4:O6" si="89">M4</f>
        <v>0.64000000000000001</v>
      </c>
    </row>
    <row r="5" ht="15">
      <c r="A5" s="5" t="s">
        <v>76</v>
      </c>
      <c r="B5" s="5">
        <v>1.6160000000000001</v>
      </c>
      <c r="C5" s="5">
        <v>13.99</v>
      </c>
      <c r="D5" s="5">
        <v>197.62</v>
      </c>
      <c r="E5" s="5">
        <f t="shared" si="87"/>
        <v>211.61000000000001</v>
      </c>
      <c r="F5" s="5">
        <v>0</v>
      </c>
      <c r="G5" s="12">
        <f t="shared" si="88"/>
        <v>211.61000000000001</v>
      </c>
      <c r="H5" s="5">
        <v>2.9900000000000002</v>
      </c>
      <c r="I5" s="5">
        <v>8</v>
      </c>
      <c r="J5" s="5">
        <v>1.6100000000000001</v>
      </c>
      <c r="K5" s="5">
        <v>3.5</v>
      </c>
      <c r="L5" s="49">
        <v>4.5300000000000002</v>
      </c>
      <c r="M5" s="49">
        <v>11.5</v>
      </c>
      <c r="N5" s="50">
        <v>170</v>
      </c>
      <c r="O5" s="28">
        <f t="shared" si="89"/>
        <v>11.5</v>
      </c>
    </row>
    <row r="6" ht="15">
      <c r="A6" s="5" t="s">
        <v>102</v>
      </c>
      <c r="B6" s="5">
        <v>0.14999999999999999</v>
      </c>
      <c r="C6" s="5">
        <v>3.4199999999999999</v>
      </c>
      <c r="D6" s="5">
        <v>16</v>
      </c>
      <c r="E6" s="5">
        <f t="shared" si="87"/>
        <v>19.420000000000002</v>
      </c>
      <c r="F6" s="5">
        <v>0</v>
      </c>
      <c r="G6" s="12">
        <f t="shared" si="88"/>
        <v>19.420000000000002</v>
      </c>
      <c r="H6" s="5">
        <v>0.61799999999999999</v>
      </c>
      <c r="I6" s="5">
        <v>0.55000000000000004</v>
      </c>
      <c r="J6" s="5">
        <v>0.39300000000000002</v>
      </c>
      <c r="K6" s="5">
        <v>0.20000000000000001</v>
      </c>
      <c r="L6" s="60">
        <v>0.88200000000000001</v>
      </c>
      <c r="M6" s="60">
        <v>0.75</v>
      </c>
      <c r="N6" s="61">
        <v>258.75</v>
      </c>
      <c r="O6" s="62">
        <f t="shared" si="89"/>
        <v>0.75</v>
      </c>
    </row>
    <row r="7" s="65" customFormat="1" ht="15">
      <c r="A7" s="66" t="s">
        <v>103</v>
      </c>
      <c r="B7" s="66">
        <f>SUM(B5:B6)</f>
        <v>1.766</v>
      </c>
      <c r="C7" s="66">
        <f>SUM(C5:C6)</f>
        <v>17.41</v>
      </c>
      <c r="D7" s="66">
        <f>SUM(D5:D6)</f>
        <v>213.62</v>
      </c>
      <c r="E7" s="66">
        <f>SUM(E5:E6)</f>
        <v>231.03000000000003</v>
      </c>
      <c r="F7" s="66">
        <f>SUM(F5:F6)</f>
        <v>0</v>
      </c>
      <c r="G7" s="18">
        <f>SUM(G5:G6)</f>
        <v>231.03000000000003</v>
      </c>
      <c r="H7" s="66">
        <f>SUM(H5:H6)</f>
        <v>3.6080000000000001</v>
      </c>
      <c r="I7" s="66">
        <f>SUM(I5:I6)</f>
        <v>8.5500000000000007</v>
      </c>
      <c r="J7" s="66">
        <f>SUM(J5:J6)</f>
        <v>2.0030000000000001</v>
      </c>
      <c r="K7" s="66">
        <f>SUM(K5:K6)</f>
        <v>3.7000000000000002</v>
      </c>
      <c r="L7" s="67">
        <f>SUM(L5:L6)</f>
        <v>5.4119999999999999</v>
      </c>
      <c r="M7" s="67">
        <f>SUM(M5:M6)</f>
        <v>12.25</v>
      </c>
      <c r="N7" s="66">
        <f>SUM(N5:N6)</f>
        <v>428.75</v>
      </c>
      <c r="O7" s="66">
        <f>SUM(O5:O6)</f>
        <v>12.25</v>
      </c>
    </row>
    <row r="8" ht="15">
      <c r="A8" s="5" t="s">
        <v>75</v>
      </c>
      <c r="B8" s="5">
        <v>1.45</v>
      </c>
      <c r="C8" s="5">
        <v>22.420000000000002</v>
      </c>
      <c r="D8" s="5">
        <v>165.74000000000001</v>
      </c>
      <c r="E8" s="5">
        <f t="shared" ref="E8:E9" si="90">C8+D8</f>
        <v>188.16000000000003</v>
      </c>
      <c r="F8" s="5">
        <v>0</v>
      </c>
      <c r="G8" s="12">
        <f t="shared" ref="G8:G9" si="91">C8+D8+F8</f>
        <v>188.16000000000003</v>
      </c>
      <c r="H8" s="5">
        <v>2.7400000000000002</v>
      </c>
      <c r="I8" s="5">
        <v>14</v>
      </c>
      <c r="J8" s="5">
        <v>2.5800000000000001</v>
      </c>
      <c r="K8" s="5">
        <v>7</v>
      </c>
      <c r="L8" s="49">
        <v>4.8799999999999999</v>
      </c>
      <c r="M8" s="49">
        <v>21</v>
      </c>
      <c r="N8" s="50">
        <v>92</v>
      </c>
      <c r="O8" s="28">
        <f t="shared" ref="O8:O9" si="92">M8</f>
        <v>21</v>
      </c>
    </row>
    <row r="9" ht="15">
      <c r="A9" s="5" t="s">
        <v>104</v>
      </c>
      <c r="B9" s="5">
        <v>0.059999999999999998</v>
      </c>
      <c r="C9" s="5">
        <v>0.78000000000000003</v>
      </c>
      <c r="D9" s="5">
        <v>6.5599999999999996</v>
      </c>
      <c r="E9" s="5">
        <f t="shared" si="90"/>
        <v>7.3399999999999999</v>
      </c>
      <c r="F9" s="5">
        <v>0</v>
      </c>
      <c r="G9" s="12">
        <f t="shared" si="91"/>
        <v>7.3399999999999999</v>
      </c>
      <c r="H9" s="41">
        <v>0.089999999999999997</v>
      </c>
      <c r="I9" s="41">
        <v>0.017999999999999999</v>
      </c>
      <c r="J9" s="41">
        <v>0.089999999999999997</v>
      </c>
      <c r="K9" s="41">
        <v>0.014</v>
      </c>
      <c r="L9" s="60">
        <v>0.13700000000000001</v>
      </c>
      <c r="M9" s="60">
        <v>0.029999999999999999</v>
      </c>
      <c r="N9" s="61">
        <v>53.549999999999997</v>
      </c>
      <c r="O9" s="62">
        <f t="shared" si="92"/>
        <v>0.029999999999999999</v>
      </c>
    </row>
    <row r="10" s="65" customFormat="1" ht="15">
      <c r="A10" s="66" t="s">
        <v>105</v>
      </c>
      <c r="B10" s="66">
        <f>SUM(B8:B9)</f>
        <v>1.51</v>
      </c>
      <c r="C10" s="66">
        <f>SUM(C8:C9)</f>
        <v>23.200000000000003</v>
      </c>
      <c r="D10" s="66">
        <f>SUM(D8:D9)</f>
        <v>172.30000000000001</v>
      </c>
      <c r="E10" s="66">
        <f>SUM(E8:E9)</f>
        <v>195.50000000000003</v>
      </c>
      <c r="F10" s="66">
        <f>SUM(F8:F9)</f>
        <v>0</v>
      </c>
      <c r="G10" s="18">
        <f>SUM(G8:G9)</f>
        <v>195.50000000000003</v>
      </c>
      <c r="H10" s="66">
        <f>SUM(H8:H9)</f>
        <v>2.8300000000000001</v>
      </c>
      <c r="I10" s="66">
        <f>SUM(I8:I9)</f>
        <v>14.018000000000001</v>
      </c>
      <c r="J10" s="66">
        <f>SUM(J8:J9)</f>
        <v>2.6699999999999999</v>
      </c>
      <c r="K10" s="66">
        <f>SUM(K8:K9)</f>
        <v>7.0140000000000002</v>
      </c>
      <c r="L10" s="67">
        <f>SUM(L8:L9)</f>
        <v>5.0169999999999995</v>
      </c>
      <c r="M10" s="67">
        <f>SUM(M8:M9)</f>
        <v>21.030000000000001</v>
      </c>
      <c r="N10" s="66">
        <f>SUM(N8:N9)</f>
        <v>145.55000000000001</v>
      </c>
      <c r="O10" s="66">
        <f>SUM(O8:O9)</f>
        <v>21.030000000000001</v>
      </c>
    </row>
    <row r="11" ht="15">
      <c r="A11" s="5" t="s">
        <v>81</v>
      </c>
      <c r="B11" s="5">
        <v>0.86399999999999999</v>
      </c>
      <c r="C11" s="5">
        <v>17.75</v>
      </c>
      <c r="D11" s="5">
        <v>93.579999999999998</v>
      </c>
      <c r="E11" s="5">
        <f t="shared" ref="E11:E15" si="93">C11+D11</f>
        <v>111.33</v>
      </c>
      <c r="F11" s="5">
        <v>0</v>
      </c>
      <c r="G11" s="12">
        <f t="shared" ref="G11:G15" si="94">C11+D11+F11</f>
        <v>111.33</v>
      </c>
      <c r="H11" s="5">
        <v>1.6559999999999999</v>
      </c>
      <c r="I11" s="5">
        <v>4.9500000000000002</v>
      </c>
      <c r="J11" s="5">
        <v>2.0430000000000001</v>
      </c>
      <c r="K11" s="5">
        <v>4.0499999999999998</v>
      </c>
      <c r="L11" s="49">
        <v>3.339</v>
      </c>
      <c r="M11" s="49">
        <v>9</v>
      </c>
      <c r="N11" s="50">
        <v>150</v>
      </c>
      <c r="O11" s="28">
        <f t="shared" ref="O11:O15" si="95">M11</f>
        <v>9</v>
      </c>
    </row>
    <row r="12" ht="15">
      <c r="A12" s="5" t="s">
        <v>49</v>
      </c>
      <c r="B12" s="5">
        <v>2.0840000000000001</v>
      </c>
      <c r="C12" s="5">
        <v>25.969999999999999</v>
      </c>
      <c r="D12" s="5">
        <v>245.58000000000001</v>
      </c>
      <c r="E12" s="5">
        <f t="shared" si="93"/>
        <v>271.55000000000001</v>
      </c>
      <c r="F12" s="5">
        <v>0</v>
      </c>
      <c r="G12" s="12">
        <f t="shared" si="94"/>
        <v>271.55000000000001</v>
      </c>
      <c r="H12" s="5">
        <v>2.0779999999999998</v>
      </c>
      <c r="I12" s="5">
        <v>16.699999999999999</v>
      </c>
      <c r="J12" s="5">
        <v>2.988</v>
      </c>
      <c r="K12" s="5">
        <v>13.800000000000001</v>
      </c>
      <c r="L12" s="49">
        <v>4.6239999999999997</v>
      </c>
      <c r="M12" s="49">
        <v>30.5</v>
      </c>
      <c r="N12" s="50">
        <v>275</v>
      </c>
      <c r="O12" s="28">
        <f t="shared" si="95"/>
        <v>30.5</v>
      </c>
    </row>
    <row r="13" ht="15">
      <c r="A13" s="5" t="s">
        <v>48</v>
      </c>
      <c r="B13" s="5">
        <v>2.0009999999999999</v>
      </c>
      <c r="C13" s="5">
        <v>25.079999999999998</v>
      </c>
      <c r="D13" s="5">
        <v>235.53</v>
      </c>
      <c r="E13" s="5">
        <f t="shared" si="93"/>
        <v>260.61000000000001</v>
      </c>
      <c r="F13" s="5">
        <v>0</v>
      </c>
      <c r="G13" s="12">
        <f t="shared" si="94"/>
        <v>260.61000000000001</v>
      </c>
      <c r="H13" s="5">
        <v>3.0760000000000001</v>
      </c>
      <c r="I13" s="5">
        <v>14.42</v>
      </c>
      <c r="J13" s="5">
        <v>2.8860000000000001</v>
      </c>
      <c r="K13" s="5">
        <v>7.1799999999999997</v>
      </c>
      <c r="L13" s="49">
        <v>5.4470000000000001</v>
      </c>
      <c r="M13" s="49">
        <v>21.600000000000001</v>
      </c>
      <c r="N13" s="50">
        <v>137</v>
      </c>
      <c r="O13" s="28">
        <f t="shared" si="95"/>
        <v>21.600000000000001</v>
      </c>
    </row>
    <row r="14" ht="15">
      <c r="A14" s="5" t="s">
        <v>40</v>
      </c>
      <c r="B14" s="5">
        <v>1.6160000000000001</v>
      </c>
      <c r="C14" s="5">
        <v>13.99</v>
      </c>
      <c r="D14" s="5">
        <v>197.62</v>
      </c>
      <c r="E14" s="5">
        <f t="shared" si="93"/>
        <v>211.61000000000001</v>
      </c>
      <c r="F14" s="5">
        <v>0</v>
      </c>
      <c r="G14" s="12">
        <f t="shared" si="94"/>
        <v>211.61000000000001</v>
      </c>
      <c r="H14" s="5">
        <v>2.9900000000000002</v>
      </c>
      <c r="I14" s="5">
        <v>8</v>
      </c>
      <c r="J14" s="5">
        <v>1.6100000000000001</v>
      </c>
      <c r="K14" s="5">
        <v>3.5</v>
      </c>
      <c r="L14" s="49">
        <v>4.5300000000000002</v>
      </c>
      <c r="M14" s="49">
        <v>11.5</v>
      </c>
      <c r="N14" s="50">
        <v>170</v>
      </c>
      <c r="O14" s="28">
        <f t="shared" si="95"/>
        <v>11.5</v>
      </c>
    </row>
    <row r="15" ht="15">
      <c r="A15" s="5" t="s">
        <v>37</v>
      </c>
      <c r="B15" s="5">
        <v>1.45</v>
      </c>
      <c r="C15" s="5">
        <v>22.420000000000002</v>
      </c>
      <c r="D15" s="5">
        <v>165.74000000000001</v>
      </c>
      <c r="E15" s="5">
        <f t="shared" si="93"/>
        <v>188.16000000000003</v>
      </c>
      <c r="F15" s="5">
        <v>0</v>
      </c>
      <c r="G15" s="12">
        <f t="shared" si="94"/>
        <v>188.16000000000003</v>
      </c>
      <c r="H15" s="5">
        <v>2.7400000000000002</v>
      </c>
      <c r="I15" s="5">
        <v>14</v>
      </c>
      <c r="J15" s="5">
        <v>2.5800000000000001</v>
      </c>
      <c r="K15" s="5">
        <v>7</v>
      </c>
      <c r="L15" s="49">
        <v>4.8799999999999999</v>
      </c>
      <c r="M15" s="49">
        <v>21</v>
      </c>
      <c r="N15" s="50">
        <v>92</v>
      </c>
      <c r="O15" s="28">
        <f t="shared" si="95"/>
        <v>21</v>
      </c>
    </row>
    <row r="16" ht="15">
      <c r="A16" s="14" t="s">
        <v>23</v>
      </c>
      <c r="B16" s="14">
        <f>SUM(B4:B15)</f>
        <v>15.795999999999998</v>
      </c>
      <c r="C16" s="14">
        <f>SUM(C4:C15)</f>
        <v>190.51000000000005</v>
      </c>
      <c r="D16" s="14">
        <f>SUM(D4:D15)</f>
        <v>1867.9100000000001</v>
      </c>
      <c r="E16" s="14">
        <f>SUM(E4:E15)</f>
        <v>2058.4200000000001</v>
      </c>
      <c r="F16" s="14">
        <f>SUM(F4:F15)</f>
        <v>0</v>
      </c>
      <c r="G16" s="55">
        <f>SUM(G4:G15)</f>
        <v>2058.4200000000001</v>
      </c>
      <c r="H16" s="14">
        <f>SUM(H4:H15)</f>
        <v>25.886000000000003</v>
      </c>
      <c r="I16" s="14">
        <f>SUM(I4:I15)</f>
        <v>103.566</v>
      </c>
      <c r="J16" s="14">
        <f>SUM(J4:J15)</f>
        <v>21.922999999999995</v>
      </c>
      <c r="K16" s="14">
        <f>SUM(K4:K15)</f>
        <v>57.238</v>
      </c>
      <c r="L16" s="63">
        <f>SUM(L4:L15)</f>
        <v>44.454000000000001</v>
      </c>
      <c r="M16" s="63">
        <f>SUM(M4:M15)</f>
        <v>160.80000000000001</v>
      </c>
      <c r="N16" s="58">
        <f>SUM(N4:N15)</f>
        <v>2377.5999999999999</v>
      </c>
      <c r="O16" s="38">
        <f>SUM(O4:O15)</f>
        <v>160.80000000000001</v>
      </c>
    </row>
    <row r="17" ht="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ht="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5">
      <c r="A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5">
      <c r="A23" s="2"/>
    </row>
    <row r="24" ht="15">
      <c r="A24" s="2"/>
    </row>
    <row r="25" ht="15"/>
    <row r="26" ht="15"/>
    <row r="27" ht="15"/>
    <row r="28" ht="15"/>
    <row r="29" ht="15"/>
    <row r="30" ht="15"/>
    <row r="31" ht="15"/>
    <row r="42" ht="15"/>
    <row r="43" ht="15"/>
  </sheetData>
  <mergeCells count="7">
    <mergeCell ref="A1:A3"/>
    <mergeCell ref="B1:O1"/>
    <mergeCell ref="B2:B3"/>
    <mergeCell ref="C2:G2"/>
    <mergeCell ref="H2:I2"/>
    <mergeCell ref="J2:K2"/>
    <mergeCell ref="L2:M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C6" activeCellId="0" sqref="C6"/>
    </sheetView>
  </sheetViews>
  <sheetFormatPr baseColWidth="10" defaultRowHeight="15"/>
  <cols>
    <col customWidth="1" min="1" max="1" style="1" width="13.3359375"/>
    <col customWidth="1" min="2" max="2" style="1" width="22.4453125"/>
    <col customWidth="1" min="3" max="3" style="1" width="11.88671875"/>
    <col min="4" max="8" style="2" width="11.5546875"/>
    <col bestFit="1" min="9" max="12" style="2" width="9.6640625"/>
    <col min="13" max="15" style="2" width="11.5546875"/>
    <col min="16" max="16384" style="1" width="11.5546875"/>
  </cols>
  <sheetData>
    <row r="1" ht="15">
      <c r="A1" s="3" t="s">
        <v>24</v>
      </c>
      <c r="B1" s="19" t="s">
        <v>25</v>
      </c>
      <c r="C1" s="20" t="s">
        <v>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</row>
    <row r="2" ht="15">
      <c r="A2" s="3"/>
      <c r="B2" s="23"/>
      <c r="C2" s="24" t="s">
        <v>26</v>
      </c>
      <c r="D2" s="5" t="s">
        <v>2</v>
      </c>
      <c r="E2" s="5"/>
      <c r="F2" s="5"/>
      <c r="G2" s="5"/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 t="s">
        <v>7</v>
      </c>
    </row>
    <row r="3" ht="75">
      <c r="A3" s="3"/>
      <c r="B3" s="25"/>
      <c r="C3" s="24"/>
      <c r="D3" s="5" t="s">
        <v>8</v>
      </c>
      <c r="E3" s="5" t="s">
        <v>9</v>
      </c>
      <c r="F3" s="26" t="s">
        <v>27</v>
      </c>
      <c r="G3" s="27" t="s">
        <v>10</v>
      </c>
      <c r="H3" s="7" t="s">
        <v>11</v>
      </c>
      <c r="I3" s="5" t="s">
        <v>12</v>
      </c>
      <c r="J3" s="5" t="s">
        <v>13</v>
      </c>
      <c r="K3" s="5" t="s">
        <v>12</v>
      </c>
      <c r="L3" s="5" t="s">
        <v>13</v>
      </c>
      <c r="M3" s="8" t="s">
        <v>12</v>
      </c>
      <c r="N3" s="8" t="s">
        <v>13</v>
      </c>
      <c r="O3" s="9" t="s">
        <v>14</v>
      </c>
      <c r="P3" s="28" t="s">
        <v>13</v>
      </c>
    </row>
    <row r="4" ht="15">
      <c r="A4" s="5" t="s">
        <v>28</v>
      </c>
      <c r="B4" s="5" t="s">
        <v>29</v>
      </c>
      <c r="C4" s="29">
        <f>'сводная_М'!B6</f>
        <v>5.3399999999999999</v>
      </c>
      <c r="D4" s="5">
        <f>'сводная_М'!C6</f>
        <v>239.97999999999999</v>
      </c>
      <c r="E4" s="5">
        <f>'сводная_М'!D6</f>
        <v>425.31</v>
      </c>
      <c r="F4" s="30">
        <f>'сводная_М'!E6</f>
        <v>665.28999999999996</v>
      </c>
      <c r="G4" s="27">
        <f>'сводная_М'!F6</f>
        <v>19.600000000000001</v>
      </c>
      <c r="H4" s="7">
        <f>'сводная_М'!G6</f>
        <v>684.88999999999999</v>
      </c>
      <c r="I4" s="5">
        <f>'сводная_М'!H6</f>
        <v>18.870000000000001</v>
      </c>
      <c r="J4" s="5">
        <f>'сводная_М'!I6</f>
        <v>211.69800000000001</v>
      </c>
      <c r="K4" s="5">
        <f>'сводная_М'!J6</f>
        <v>27.620000000000001</v>
      </c>
      <c r="L4" s="5">
        <f>'сводная_М'!K6</f>
        <v>141.13400000000001</v>
      </c>
      <c r="M4" s="8">
        <f>'сводная_М'!L6</f>
        <v>42.587000000000003</v>
      </c>
      <c r="N4" s="8">
        <f>'сводная_М'!M6</f>
        <v>352.82999999999998</v>
      </c>
      <c r="O4" s="9">
        <f>'сводная_М'!N6</f>
        <v>503.03999999999996</v>
      </c>
      <c r="P4" s="28">
        <f>'сводная_М'!O6</f>
        <v>352.82999999999998</v>
      </c>
      <c r="Q4" s="2"/>
      <c r="R4" s="2"/>
      <c r="S4" s="2"/>
      <c r="T4" s="2"/>
      <c r="U4" s="2"/>
      <c r="V4" s="2"/>
      <c r="W4" s="2"/>
      <c r="X4" s="2"/>
      <c r="Y4" s="2"/>
    </row>
    <row r="5" ht="15">
      <c r="A5" s="5"/>
      <c r="B5" s="5" t="s">
        <v>30</v>
      </c>
      <c r="C5" s="29">
        <f>сводная_малоэтажка!B5</f>
        <v>8.1999999999999993</v>
      </c>
      <c r="D5" s="5">
        <f>'сводная_малоэтажка'!C5</f>
        <v>374.69999999999999</v>
      </c>
      <c r="E5" s="5">
        <f>'сводная_малоэтажка'!D5</f>
        <v>646.5</v>
      </c>
      <c r="F5" s="30">
        <f>'сводная_малоэтажка'!E5</f>
        <v>1021.2</v>
      </c>
      <c r="G5" s="27">
        <f>'сводная_малоэтажка'!F5</f>
        <v>30.899999999999999</v>
      </c>
      <c r="H5" s="7">
        <f>'сводная_малоэтажка'!G5</f>
        <v>1052.1000000000001</v>
      </c>
      <c r="I5" s="5">
        <f>'сводная_малоэтажка'!H5</f>
        <v>29.399999999999999</v>
      </c>
      <c r="J5" s="5">
        <f>'сводная_малоэтажка'!I5</f>
        <v>332.63999999999999</v>
      </c>
      <c r="K5" s="5">
        <f>'сводная_малоэтажка'!J5</f>
        <v>43.119999999999997</v>
      </c>
      <c r="L5" s="5">
        <f>'сводная_малоэтажка'!K5</f>
        <v>221.75999999999999</v>
      </c>
      <c r="M5" s="8">
        <f>'сводная_малоэтажка'!L5</f>
        <v>66.5</v>
      </c>
      <c r="N5" s="8">
        <f>'сводная_малоэтажка'!M5</f>
        <v>554.39999999999998</v>
      </c>
      <c r="O5" s="9">
        <f>'сводная_малоэтажка'!N5</f>
        <v>720.72000000000003</v>
      </c>
      <c r="P5" s="28">
        <f>'сводная_малоэтажка'!O5</f>
        <v>554.39999999999998</v>
      </c>
    </row>
    <row r="6" ht="15">
      <c r="A6" s="5"/>
      <c r="B6" s="5" t="s">
        <v>31</v>
      </c>
      <c r="C6" s="29">
        <f>сводная_малоэтажка!B6</f>
        <v>2.8999999999999999</v>
      </c>
      <c r="D6" s="5">
        <f>сводная_малоэтажка!C6</f>
        <v>133.80000000000001</v>
      </c>
      <c r="E6" s="5">
        <f>сводная_малоэтажка!D6</f>
        <v>230.90000000000001</v>
      </c>
      <c r="F6" s="30">
        <f>сводная_малоэтажка!E6</f>
        <v>364.70000000000005</v>
      </c>
      <c r="G6" s="27">
        <f>сводная_малоэтажка!F6</f>
        <v>11</v>
      </c>
      <c r="H6" s="7">
        <f t="shared" ref="H6:H7" si="1">D6+E6+G6</f>
        <v>375.70000000000005</v>
      </c>
      <c r="I6" s="5">
        <f>сводная_малоэтажка!H6</f>
        <v>10.5</v>
      </c>
      <c r="J6" s="5">
        <f>сводная_малоэтажка!I6</f>
        <v>118.8</v>
      </c>
      <c r="K6" s="5">
        <f>сводная_малоэтажка!J6</f>
        <v>15.4</v>
      </c>
      <c r="L6" s="5">
        <f>сводная_малоэтажка!K6</f>
        <v>79.200000000000003</v>
      </c>
      <c r="M6" s="8">
        <f>сводная_малоэтажка!L6</f>
        <v>23.75</v>
      </c>
      <c r="N6" s="8">
        <f>сводная_малоэтажка!M6</f>
        <v>198</v>
      </c>
      <c r="O6" s="9">
        <f>сводная_малоэтажка!N6</f>
        <v>257.39999999999998</v>
      </c>
      <c r="P6" s="28">
        <f>сводная_малоэтажка!O6</f>
        <v>198</v>
      </c>
    </row>
    <row r="7" ht="15">
      <c r="A7" s="5"/>
      <c r="B7" s="5" t="s">
        <v>32</v>
      </c>
      <c r="C7" s="29">
        <f>сводная_малоэтажка!B7</f>
        <v>3.7000000000000002</v>
      </c>
      <c r="D7" s="5">
        <f>сводная_малоэтажка!C7</f>
        <v>172</v>
      </c>
      <c r="E7" s="5">
        <f>сводная_малоэтажка!D7</f>
        <v>287.69999999999999</v>
      </c>
      <c r="F7" s="30">
        <f>сводная_малоэтажка!E7</f>
        <v>459.69999999999999</v>
      </c>
      <c r="G7" s="27">
        <f>сводная_малоэтажка!F7</f>
        <v>13.6</v>
      </c>
      <c r="H7" s="7">
        <f t="shared" si="1"/>
        <v>473.30000000000001</v>
      </c>
      <c r="I7" s="5">
        <f>сводная_малоэтажка!H7</f>
        <v>13.56</v>
      </c>
      <c r="J7" s="5">
        <f>сводная_малоэтажка!I7</f>
        <v>146.88</v>
      </c>
      <c r="K7" s="5">
        <f>сводная_малоэтажка!J7</f>
        <v>19.789999999999999</v>
      </c>
      <c r="L7" s="5">
        <f>сводная_малоэтажка!K7</f>
        <v>97.920000000000002</v>
      </c>
      <c r="M7" s="8">
        <f>сводная_малоэтажка!L7</f>
        <v>30.489999999999998</v>
      </c>
      <c r="N7" s="8">
        <f>сводная_малоэтажка!M7</f>
        <v>244.80000000000001</v>
      </c>
      <c r="O7" s="9">
        <f>сводная_малоэтажка!N7</f>
        <v>330.72000000000003</v>
      </c>
      <c r="P7" s="28">
        <f>сводная_малоэтажка!O7</f>
        <v>244.80000000000001</v>
      </c>
    </row>
    <row r="8" ht="15">
      <c r="A8" s="5"/>
      <c r="B8" s="5" t="s">
        <v>33</v>
      </c>
      <c r="C8" s="29">
        <f>'сводная_МН'!B6</f>
        <v>14.039999999999999</v>
      </c>
      <c r="D8" s="5">
        <f>'сводная_МН'!C6</f>
        <v>437.75999999999999</v>
      </c>
      <c r="E8" s="5">
        <f>'сводная_МН'!D6</f>
        <v>1342.1800000000001</v>
      </c>
      <c r="F8" s="30">
        <f>'сводная_МН'!E6</f>
        <v>1779.9400000000001</v>
      </c>
      <c r="G8" s="27">
        <f>'сводная_МН'!F6</f>
        <v>60.100000000000001</v>
      </c>
      <c r="H8" s="7">
        <f>'сводная_МН'!G6</f>
        <v>1840.04</v>
      </c>
      <c r="I8" s="5">
        <f>'сводная_МН'!H6</f>
        <v>38.93</v>
      </c>
      <c r="J8" s="5">
        <f>'сводная_МН'!I6</f>
        <v>664.98800000000006</v>
      </c>
      <c r="K8" s="5">
        <f>'сводная_МН'!J6</f>
        <v>50.370000000000005</v>
      </c>
      <c r="L8" s="5">
        <f>'сводная_МН'!K6</f>
        <v>417.54399999999998</v>
      </c>
      <c r="M8" s="8">
        <f>'сводная_МН'!L6</f>
        <v>85.998999999999995</v>
      </c>
      <c r="N8" s="8">
        <f>'сводная_МН'!M6</f>
        <v>1082.53</v>
      </c>
      <c r="O8" s="9">
        <f>'сводная_МН'!N6</f>
        <v>1150.748</v>
      </c>
      <c r="P8" s="28">
        <f>'сводная_МН'!O6</f>
        <v>1082.53</v>
      </c>
    </row>
    <row r="9" ht="15">
      <c r="A9" s="5"/>
      <c r="B9" s="5" t="s">
        <v>34</v>
      </c>
      <c r="C9" s="29">
        <f>'сводная_МН'!B9</f>
        <v>9.7599999999999998</v>
      </c>
      <c r="D9" s="5">
        <f>'сводная_МН'!C9</f>
        <v>319.18000000000001</v>
      </c>
      <c r="E9" s="5">
        <f>'сводная_МН'!D9</f>
        <v>925.40999999999997</v>
      </c>
      <c r="F9" s="30">
        <f>'сводная_МН'!E9</f>
        <v>1244.5899999999999</v>
      </c>
      <c r="G9" s="27">
        <f>'сводная_МН'!F9</f>
        <v>40.899999999999999</v>
      </c>
      <c r="H9" s="7">
        <f>'сводная_МН'!G9</f>
        <v>1285.49</v>
      </c>
      <c r="I9" s="5">
        <f>'сводная_МН'!H9</f>
        <v>23.860000000000003</v>
      </c>
      <c r="J9" s="5">
        <f>'сводная_МН'!I9</f>
        <v>442.49000000000001</v>
      </c>
      <c r="K9" s="5">
        <f>'сводная_МН'!J9</f>
        <v>36.729999999999997</v>
      </c>
      <c r="L9" s="5">
        <f>'сводная_МН'!K9</f>
        <v>294.40999999999997</v>
      </c>
      <c r="M9" s="8">
        <f>'сводная_МН'!L9</f>
        <v>57.672000000000004</v>
      </c>
      <c r="N9" s="8">
        <f>'сводная_МН'!M9</f>
        <v>736.89999999999998</v>
      </c>
      <c r="O9" s="9">
        <f>'сводная_МН'!N9</f>
        <v>709.79000000000008</v>
      </c>
      <c r="P9" s="28">
        <f>'сводная_МН'!O9</f>
        <v>736.89999999999998</v>
      </c>
    </row>
    <row r="10" ht="15">
      <c r="A10" s="5"/>
      <c r="B10" s="5" t="s">
        <v>35</v>
      </c>
      <c r="C10" s="29">
        <f>'сводная_ижс'!B7</f>
        <v>0</v>
      </c>
      <c r="D10" s="5">
        <f>'сводная_ижс'!C7</f>
        <v>0</v>
      </c>
      <c r="E10" s="5">
        <f>'сводная_ижс'!D7</f>
        <v>0</v>
      </c>
      <c r="F10" s="30">
        <f>'сводная_ижс'!E7</f>
        <v>0</v>
      </c>
      <c r="G10" s="27">
        <f>'сводная_ижс'!F7</f>
        <v>690</v>
      </c>
      <c r="H10" s="7">
        <f t="shared" ref="H10:H12" si="2">D10+E10+G10</f>
        <v>690</v>
      </c>
      <c r="I10" s="5">
        <f>'сводная_ижс'!H7</f>
        <v>44.57</v>
      </c>
      <c r="J10" s="5">
        <f>'сводная_ижс'!I7</f>
        <v>74.519999999999996</v>
      </c>
      <c r="K10" s="5">
        <f>'сводная_ижс'!J7</f>
        <v>55.060000000000002</v>
      </c>
      <c r="L10" s="5">
        <f>'сводная_ижс'!K7</f>
        <v>49.68</v>
      </c>
      <c r="M10" s="8">
        <f>'сводная_ижс'!L7</f>
        <v>84.180000000000007</v>
      </c>
      <c r="N10" s="8">
        <f>'сводная_ижс'!M7</f>
        <v>124.2</v>
      </c>
      <c r="O10" s="9">
        <f>'сводная_ижс'!N7</f>
        <v>621</v>
      </c>
      <c r="P10" s="28">
        <f>'сводная_ижс'!O7</f>
        <v>124.2</v>
      </c>
    </row>
    <row r="11" ht="15">
      <c r="A11" s="5"/>
      <c r="B11" s="5" t="s">
        <v>36</v>
      </c>
      <c r="C11" s="29">
        <v>0</v>
      </c>
      <c r="D11" s="5">
        <v>0</v>
      </c>
      <c r="E11" s="5">
        <v>0</v>
      </c>
      <c r="F11" s="30">
        <v>0</v>
      </c>
      <c r="G11" s="27">
        <v>0</v>
      </c>
      <c r="H11" s="7">
        <f t="shared" si="2"/>
        <v>0</v>
      </c>
      <c r="I11" s="5">
        <v>0</v>
      </c>
      <c r="J11" s="5">
        <v>0</v>
      </c>
      <c r="K11" s="5">
        <v>0</v>
      </c>
      <c r="L11" s="5">
        <v>0</v>
      </c>
      <c r="M11" s="8">
        <v>0</v>
      </c>
      <c r="N11" s="8">
        <v>0</v>
      </c>
      <c r="O11" s="9">
        <v>0</v>
      </c>
      <c r="P11" s="28">
        <v>0</v>
      </c>
    </row>
    <row r="12" ht="15">
      <c r="A12" s="5"/>
      <c r="B12" s="5" t="s">
        <v>37</v>
      </c>
      <c r="C12" s="29">
        <v>1.45</v>
      </c>
      <c r="D12" s="5">
        <v>22.420000000000002</v>
      </c>
      <c r="E12" s="5">
        <v>165.74000000000001</v>
      </c>
      <c r="F12" s="30">
        <f>D12+E12</f>
        <v>188.16000000000003</v>
      </c>
      <c r="G12" s="27">
        <v>0</v>
      </c>
      <c r="H12" s="7">
        <f t="shared" si="2"/>
        <v>188.16000000000003</v>
      </c>
      <c r="I12" s="5">
        <v>2.7400000000000002</v>
      </c>
      <c r="J12" s="5">
        <v>14</v>
      </c>
      <c r="K12" s="5">
        <v>2.5800000000000001</v>
      </c>
      <c r="L12" s="5">
        <v>7</v>
      </c>
      <c r="M12" s="8">
        <v>4.8799999999999999</v>
      </c>
      <c r="N12" s="8">
        <v>21</v>
      </c>
      <c r="O12" s="9">
        <v>92</v>
      </c>
      <c r="P12" s="28">
        <f>N12</f>
        <v>21</v>
      </c>
    </row>
    <row r="13" ht="15">
      <c r="A13" s="31" t="s">
        <v>38</v>
      </c>
      <c r="B13" s="31"/>
      <c r="C13" s="32">
        <f>SUM(C4:C12)</f>
        <v>45.389999999999993</v>
      </c>
      <c r="D13" s="14">
        <f>SUM(D4:D12)</f>
        <v>1699.8400000000001</v>
      </c>
      <c r="E13" s="14">
        <f>SUM(E4:E12)</f>
        <v>4023.7399999999998</v>
      </c>
      <c r="F13" s="33">
        <f>SUM(F4:F12)</f>
        <v>5723.5799999999999</v>
      </c>
      <c r="G13" s="34">
        <f>SUM(G4:G12)</f>
        <v>866.10000000000002</v>
      </c>
      <c r="H13" s="35">
        <f>SUM(H4:H12)</f>
        <v>6589.6800000000003</v>
      </c>
      <c r="I13" s="14">
        <f>SUM(I4:I12)</f>
        <v>182.43000000000001</v>
      </c>
      <c r="J13" s="14">
        <f>SUM(J4:J12)</f>
        <v>2006.0159999999998</v>
      </c>
      <c r="K13" s="14">
        <f>SUM(K4:K12)</f>
        <v>250.67000000000002</v>
      </c>
      <c r="L13" s="14">
        <f>SUM(L4:L12)</f>
        <v>1308.6479999999999</v>
      </c>
      <c r="M13" s="36">
        <f>SUM(M4:M12)</f>
        <v>396.05799999999999</v>
      </c>
      <c r="N13" s="36">
        <f>SUM(N4:N12)</f>
        <v>3314.6599999999999</v>
      </c>
      <c r="O13" s="37">
        <f>SUM(O4:O12)</f>
        <v>4385.4179999999997</v>
      </c>
      <c r="P13" s="38">
        <f>SUM(P4:P12)</f>
        <v>3314.6599999999999</v>
      </c>
    </row>
    <row r="14" ht="15">
      <c r="A14" s="39" t="s">
        <v>39</v>
      </c>
      <c r="B14" s="5" t="s">
        <v>40</v>
      </c>
      <c r="C14" s="29">
        <v>1.6160000000000001</v>
      </c>
      <c r="D14" s="5">
        <v>13.99</v>
      </c>
      <c r="E14" s="5">
        <v>197.62</v>
      </c>
      <c r="F14" s="30">
        <f t="shared" ref="F14:F15" si="3">D14+E14</f>
        <v>211.61000000000001</v>
      </c>
      <c r="G14" s="27">
        <v>0</v>
      </c>
      <c r="H14" s="7">
        <f t="shared" ref="H14:H15" si="4">D14+E14+G14</f>
        <v>211.61000000000001</v>
      </c>
      <c r="I14" s="5">
        <v>2.9900000000000002</v>
      </c>
      <c r="J14" s="5">
        <v>8</v>
      </c>
      <c r="K14" s="5">
        <v>1.6100000000000001</v>
      </c>
      <c r="L14" s="5">
        <v>3.5</v>
      </c>
      <c r="M14" s="8">
        <v>4.5300000000000002</v>
      </c>
      <c r="N14" s="8">
        <v>11.5</v>
      </c>
      <c r="O14" s="9">
        <v>170</v>
      </c>
      <c r="P14" s="28">
        <f t="shared" ref="P14:P15" si="5">N14</f>
        <v>11.5</v>
      </c>
    </row>
    <row r="15" ht="15">
      <c r="A15" s="40"/>
      <c r="B15" s="5" t="s">
        <v>41</v>
      </c>
      <c r="C15" s="29">
        <v>11.1</v>
      </c>
      <c r="D15" s="5">
        <v>508.5</v>
      </c>
      <c r="E15" s="5">
        <v>877.39999999999998</v>
      </c>
      <c r="F15" s="30">
        <f t="shared" si="3"/>
        <v>1385.9000000000001</v>
      </c>
      <c r="G15" s="27">
        <v>41.899999999999999</v>
      </c>
      <c r="H15" s="7">
        <f t="shared" si="4"/>
        <v>1427.8000000000002</v>
      </c>
      <c r="I15" s="5">
        <v>39.899999999999999</v>
      </c>
      <c r="J15" s="5">
        <v>451.44</v>
      </c>
      <c r="K15" s="5">
        <v>58.520000000000003</v>
      </c>
      <c r="L15" s="5">
        <v>300.95999999999998</v>
      </c>
      <c r="M15" s="8">
        <v>90.25</v>
      </c>
      <c r="N15" s="8">
        <v>752.39999999999998</v>
      </c>
      <c r="O15" s="9">
        <v>978.12</v>
      </c>
      <c r="P15" s="28">
        <f t="shared" si="5"/>
        <v>752.39999999999998</v>
      </c>
    </row>
    <row r="16" ht="15">
      <c r="A16" s="40"/>
      <c r="B16" s="5" t="s">
        <v>42</v>
      </c>
      <c r="C16" s="29">
        <f>'сводная_М'!B13</f>
        <v>7.0100000000000007</v>
      </c>
      <c r="D16" s="5">
        <f>'сводная_М'!C13</f>
        <v>301.34999999999997</v>
      </c>
      <c r="E16" s="5">
        <f>'сводная_М'!D13</f>
        <v>580.41999999999996</v>
      </c>
      <c r="F16" s="30">
        <f>'сводная_М'!E13</f>
        <v>881.76999999999998</v>
      </c>
      <c r="G16" s="27">
        <f>'сводная_М'!F13</f>
        <v>24.199999999999999</v>
      </c>
      <c r="H16" s="7">
        <f>'сводная_М'!G13</f>
        <v>905.97000000000003</v>
      </c>
      <c r="I16" s="5">
        <f>'сводная_М'!H13</f>
        <v>24.98</v>
      </c>
      <c r="J16" s="5">
        <f>'сводная_М'!I13</f>
        <v>265.06</v>
      </c>
      <c r="K16" s="5">
        <f>'сводная_М'!J13</f>
        <v>34.68</v>
      </c>
      <c r="L16" s="5">
        <f>'сводная_М'!K13</f>
        <v>175.54000000000002</v>
      </c>
      <c r="M16" s="8">
        <f>'сводная_М'!L13</f>
        <v>54.974000000000004</v>
      </c>
      <c r="N16" s="8">
        <f>'сводная_М'!M13</f>
        <v>440.60000000000002</v>
      </c>
      <c r="O16" s="9">
        <f>'сводная_М'!N13</f>
        <v>994.67999999999995</v>
      </c>
      <c r="P16" s="28">
        <f>'сводная_М'!O13</f>
        <v>440.60000000000002</v>
      </c>
    </row>
    <row r="17" ht="15">
      <c r="A17" s="40"/>
      <c r="B17" s="5" t="s">
        <v>43</v>
      </c>
      <c r="C17" s="29">
        <v>0</v>
      </c>
      <c r="D17" s="5">
        <v>0</v>
      </c>
      <c r="E17" s="5">
        <v>0</v>
      </c>
      <c r="F17" s="30">
        <f t="shared" ref="F17:F19" si="6">D17+E17</f>
        <v>0</v>
      </c>
      <c r="G17" s="27">
        <v>1125</v>
      </c>
      <c r="H17" s="7">
        <f t="shared" ref="H17:H19" si="7">D17+E17+G17</f>
        <v>1125</v>
      </c>
      <c r="I17" s="5">
        <v>72.670000000000002</v>
      </c>
      <c r="J17" s="5">
        <v>121.5</v>
      </c>
      <c r="K17" s="5">
        <v>89.769999999999996</v>
      </c>
      <c r="L17" s="5">
        <v>81</v>
      </c>
      <c r="M17" s="8">
        <v>137.25</v>
      </c>
      <c r="N17" s="8">
        <v>202.5</v>
      </c>
      <c r="O17" s="9">
        <v>1012.5</v>
      </c>
      <c r="P17" s="28">
        <f t="shared" ref="P17:P19" si="8">N17</f>
        <v>202.5</v>
      </c>
    </row>
    <row r="18" ht="15">
      <c r="A18" s="40"/>
      <c r="B18" s="5" t="s">
        <v>44</v>
      </c>
      <c r="C18" s="29">
        <v>0</v>
      </c>
      <c r="D18" s="5">
        <v>0</v>
      </c>
      <c r="E18" s="5">
        <v>0</v>
      </c>
      <c r="F18" s="30">
        <f t="shared" si="6"/>
        <v>0</v>
      </c>
      <c r="G18" s="27">
        <v>1295</v>
      </c>
      <c r="H18" s="7">
        <f t="shared" si="7"/>
        <v>1295</v>
      </c>
      <c r="I18" s="5">
        <v>83.659999999999997</v>
      </c>
      <c r="J18" s="5">
        <v>139.86000000000001</v>
      </c>
      <c r="K18" s="5">
        <v>103.34</v>
      </c>
      <c r="L18" s="5">
        <v>93.239999999999995</v>
      </c>
      <c r="M18" s="8">
        <v>157.99000000000001</v>
      </c>
      <c r="N18" s="8">
        <v>233.09999999999999</v>
      </c>
      <c r="O18" s="9">
        <v>1165.5</v>
      </c>
      <c r="P18" s="28">
        <f t="shared" si="8"/>
        <v>233.09999999999999</v>
      </c>
    </row>
    <row r="19" ht="15">
      <c r="A19" s="41"/>
      <c r="B19" s="5" t="s">
        <v>45</v>
      </c>
      <c r="C19" s="29">
        <v>0</v>
      </c>
      <c r="D19" s="5">
        <v>0</v>
      </c>
      <c r="E19" s="5">
        <v>0</v>
      </c>
      <c r="F19" s="30">
        <f t="shared" si="6"/>
        <v>0</v>
      </c>
      <c r="G19" s="27">
        <v>50</v>
      </c>
      <c r="H19" s="7">
        <f t="shared" si="7"/>
        <v>50</v>
      </c>
      <c r="I19" s="5">
        <v>0.32000000000000001</v>
      </c>
      <c r="J19" s="5">
        <v>0.54000000000000004</v>
      </c>
      <c r="K19" s="5">
        <v>0.40000000000000002</v>
      </c>
      <c r="L19" s="5">
        <v>0.35999999999999999</v>
      </c>
      <c r="M19" s="8">
        <v>0.60999999999999999</v>
      </c>
      <c r="N19" s="8">
        <v>0.90000000000000002</v>
      </c>
      <c r="O19" s="9">
        <v>4.5</v>
      </c>
      <c r="P19" s="28">
        <f t="shared" si="8"/>
        <v>0.90000000000000002</v>
      </c>
    </row>
    <row r="20" ht="15">
      <c r="A20" s="42" t="s">
        <v>46</v>
      </c>
      <c r="B20" s="43"/>
      <c r="C20" s="32">
        <f>SUM(C14:C19)</f>
        <v>19.725999999999999</v>
      </c>
      <c r="D20" s="14">
        <f>SUM(D14:D19)</f>
        <v>823.83999999999992</v>
      </c>
      <c r="E20" s="14">
        <f>SUM(E14:E19)</f>
        <v>1655.4400000000001</v>
      </c>
      <c r="F20" s="33">
        <f>SUM(F14:F19)</f>
        <v>2479.2800000000002</v>
      </c>
      <c r="G20" s="34">
        <f>SUM(G14:G19)</f>
        <v>2536.0999999999999</v>
      </c>
      <c r="H20" s="35">
        <f>SUM(H14:H19)</f>
        <v>5015.3800000000001</v>
      </c>
      <c r="I20" s="14">
        <f>SUM(I14:I19)</f>
        <v>224.52000000000001</v>
      </c>
      <c r="J20" s="14">
        <f>SUM(J14:J19)</f>
        <v>986.39999999999998</v>
      </c>
      <c r="K20" s="14">
        <f>SUM(K14:K19)</f>
        <v>288.31999999999994</v>
      </c>
      <c r="L20" s="14">
        <f>SUM(L14:L19)</f>
        <v>654.60000000000002</v>
      </c>
      <c r="M20" s="36">
        <f>SUM(M14:M19)</f>
        <v>445.60400000000004</v>
      </c>
      <c r="N20" s="36">
        <f>SUM(N14:N19)</f>
        <v>1641</v>
      </c>
      <c r="O20" s="37">
        <f>SUM(O14:O19)</f>
        <v>4325.2999999999993</v>
      </c>
      <c r="P20" s="38">
        <f>SUM(P14:P19)</f>
        <v>1641</v>
      </c>
    </row>
    <row r="21" ht="15">
      <c r="A21" s="2" t="s">
        <v>47</v>
      </c>
      <c r="B21" s="5" t="s">
        <v>48</v>
      </c>
      <c r="C21" s="29">
        <v>2.0009999999999999</v>
      </c>
      <c r="D21" s="5">
        <v>25.079999999999998</v>
      </c>
      <c r="E21" s="5">
        <v>235.53</v>
      </c>
      <c r="F21" s="30">
        <f t="shared" ref="F21:F22" si="9">D21+E21</f>
        <v>260.61000000000001</v>
      </c>
      <c r="G21" s="27">
        <v>0</v>
      </c>
      <c r="H21" s="7">
        <f t="shared" ref="H21:H22" si="10">D21+E21+G21</f>
        <v>260.61000000000001</v>
      </c>
      <c r="I21" s="5">
        <v>3.0760000000000001</v>
      </c>
      <c r="J21" s="5">
        <v>14.42</v>
      </c>
      <c r="K21" s="5">
        <v>2.8860000000000001</v>
      </c>
      <c r="L21" s="5">
        <v>7.1799999999999997</v>
      </c>
      <c r="M21" s="8">
        <v>5.4470000000000001</v>
      </c>
      <c r="N21" s="8">
        <v>21.600000000000001</v>
      </c>
      <c r="O21" s="9">
        <v>137</v>
      </c>
      <c r="P21" s="28">
        <f t="shared" ref="P21:P22" si="11">N21</f>
        <v>21.600000000000001</v>
      </c>
    </row>
    <row r="22" ht="15">
      <c r="A22" s="2"/>
      <c r="B22" s="5" t="s">
        <v>49</v>
      </c>
      <c r="C22" s="29">
        <v>2.0840000000000001</v>
      </c>
      <c r="D22" s="5">
        <v>25.969999999999999</v>
      </c>
      <c r="E22" s="5">
        <v>245.58000000000001</v>
      </c>
      <c r="F22" s="30">
        <f t="shared" si="9"/>
        <v>271.55000000000001</v>
      </c>
      <c r="G22" s="27">
        <v>0</v>
      </c>
      <c r="H22" s="7">
        <f t="shared" si="10"/>
        <v>271.55000000000001</v>
      </c>
      <c r="I22" s="5">
        <v>2.0779999999999998</v>
      </c>
      <c r="J22" s="5">
        <v>16.699999999999999</v>
      </c>
      <c r="K22" s="5">
        <v>2.988</v>
      </c>
      <c r="L22" s="5">
        <v>13.800000000000001</v>
      </c>
      <c r="M22" s="8">
        <v>4.6239999999999997</v>
      </c>
      <c r="N22" s="8">
        <v>30.5</v>
      </c>
      <c r="O22" s="9">
        <v>275</v>
      </c>
      <c r="P22" s="28">
        <f t="shared" si="11"/>
        <v>30.5</v>
      </c>
    </row>
    <row r="23" ht="15">
      <c r="A23" s="2"/>
      <c r="B23" s="5" t="s">
        <v>50</v>
      </c>
      <c r="C23" s="29">
        <f>'сводная_коммерция'!B14</f>
        <v>5.3799999999999999</v>
      </c>
      <c r="D23" s="5">
        <f>'сводная_коммерция'!C14</f>
        <v>13.51</v>
      </c>
      <c r="E23" s="5">
        <f>'сводная_коммерция'!D14</f>
        <v>696.41999999999996</v>
      </c>
      <c r="F23" s="30">
        <f>'сводная_коммерция'!E14</f>
        <v>709.92999999999995</v>
      </c>
      <c r="G23" s="27">
        <f>'сводная_коммерция'!F14</f>
        <v>0</v>
      </c>
      <c r="H23" s="7">
        <f>'сводная_коммерция'!G14</f>
        <v>709.92999999999995</v>
      </c>
      <c r="I23" s="5">
        <f>'сводная_коммерция'!H14</f>
        <v>1.7450000000000001</v>
      </c>
      <c r="J23" s="5">
        <f>'сводная_коммерция'!I14</f>
        <v>0.97199999999999998</v>
      </c>
      <c r="K23" s="5">
        <f>'сводная_коммерция'!J14</f>
        <v>1.5549999999999999</v>
      </c>
      <c r="L23" s="5">
        <f>'сводная_коммерция'!K14</f>
        <v>0.75600000000000001</v>
      </c>
      <c r="M23" s="8">
        <f>'сводная_коммерция'!L14</f>
        <v>2.714</v>
      </c>
      <c r="N23" s="8">
        <f>'сводная_коммерция'!M14</f>
        <v>1.7</v>
      </c>
      <c r="O23" s="9">
        <f>'сводная_коммерция'!N14</f>
        <v>3134.4000000000001</v>
      </c>
      <c r="P23" s="28">
        <f>'сводная_коммерция'!O14</f>
        <v>1.7</v>
      </c>
    </row>
    <row r="24" ht="15">
      <c r="A24" s="2"/>
      <c r="B24" s="5" t="s">
        <v>51</v>
      </c>
      <c r="C24" s="29">
        <f>'сводная_ИЖС(микрорайон)'!B10</f>
        <v>0.059999999999999998</v>
      </c>
      <c r="D24" s="5">
        <f>'сводная_ИЖС(микрорайон)'!C10</f>
        <v>0.78000000000000003</v>
      </c>
      <c r="E24" s="5">
        <f>'сводная_ИЖС(микрорайон)'!D10</f>
        <v>6.5599999999999996</v>
      </c>
      <c r="F24" s="30">
        <f>'сводная_ИЖС(микрорайон)'!E10</f>
        <v>7.3399999999999999</v>
      </c>
      <c r="G24" s="27">
        <f>'сводная_ИЖС(микрорайон)'!F10</f>
        <v>355</v>
      </c>
      <c r="H24" s="7">
        <f>'сводная_ИЖС(микрорайон)'!G10</f>
        <v>362.33999999999997</v>
      </c>
      <c r="I24" s="5">
        <f>'сводная_ИЖС(микрорайон)'!H10</f>
        <v>23.02</v>
      </c>
      <c r="J24" s="5">
        <f>'сводная_ИЖС(микрорайон)'!I10</f>
        <v>38.358000000000004</v>
      </c>
      <c r="K24" s="5">
        <f>'сводная_ИЖС(микрорайон)'!J10</f>
        <v>28.419999999999998</v>
      </c>
      <c r="L24" s="5">
        <f>'сводная_ИЖС(микрорайон)'!K10</f>
        <v>25.573999999999998</v>
      </c>
      <c r="M24" s="8">
        <f>'сводная_ИЖС(микрорайон)'!L10</f>
        <v>43.447000000000003</v>
      </c>
      <c r="N24" s="8">
        <f>'сводная_ИЖС(микрорайон)'!M10</f>
        <v>63.93</v>
      </c>
      <c r="O24" s="9">
        <f>'сводная_ИЖС(микрорайон)'!N10</f>
        <v>391.94999999999999</v>
      </c>
      <c r="P24" s="28">
        <f>'сводная_ИЖС(микрорайон)'!O10</f>
        <v>63.93</v>
      </c>
    </row>
    <row r="25" ht="15">
      <c r="A25" s="42" t="s">
        <v>52</v>
      </c>
      <c r="B25" s="43"/>
      <c r="C25" s="32">
        <f>SUM(C21:C24)</f>
        <v>9.5250000000000004</v>
      </c>
      <c r="D25" s="14">
        <f>SUM(D21:D24)</f>
        <v>65.340000000000003</v>
      </c>
      <c r="E25" s="14">
        <f>SUM(E21:E24)</f>
        <v>1184.0899999999999</v>
      </c>
      <c r="F25" s="33">
        <f>SUM(F21:F24)</f>
        <v>1249.4300000000001</v>
      </c>
      <c r="G25" s="34">
        <f>SUM(G21:G24)</f>
        <v>355</v>
      </c>
      <c r="H25" s="35">
        <f>SUM(H21:H24)</f>
        <v>1604.4300000000001</v>
      </c>
      <c r="I25" s="14">
        <f>SUM(I21:I24)</f>
        <v>29.919</v>
      </c>
      <c r="J25" s="14">
        <f>SUM(J21:J24)</f>
        <v>70.450000000000003</v>
      </c>
      <c r="K25" s="14">
        <f>SUM(K21:K24)</f>
        <v>35.848999999999997</v>
      </c>
      <c r="L25" s="14">
        <f>SUM(L21:L24)</f>
        <v>47.310000000000002</v>
      </c>
      <c r="M25" s="36">
        <f>SUM(M21:M24)</f>
        <v>56.231999999999999</v>
      </c>
      <c r="N25" s="36">
        <f>SUM(N21:N24)</f>
        <v>117.73</v>
      </c>
      <c r="O25" s="37">
        <f>SUM(O21:O24)</f>
        <v>3938.3499999999999</v>
      </c>
      <c r="P25" s="38">
        <f>SUM(P21:P24)</f>
        <v>117.73</v>
      </c>
    </row>
    <row r="26" ht="15">
      <c r="A26" s="5" t="s">
        <v>53</v>
      </c>
      <c r="B26" s="5" t="s">
        <v>54</v>
      </c>
      <c r="C26" s="29">
        <f>'сводная_коммерция'!B12</f>
        <v>5</v>
      </c>
      <c r="D26" s="5">
        <f>'сводная_коммерция'!C12</f>
        <v>21.43</v>
      </c>
      <c r="E26" s="5">
        <f>'сводная_коммерция'!D12</f>
        <v>637.26999999999998</v>
      </c>
      <c r="F26" s="30">
        <f>'сводная_коммерция'!E12</f>
        <v>658.69999999999993</v>
      </c>
      <c r="G26" s="27">
        <f>'сводная_коммерция'!F12</f>
        <v>0</v>
      </c>
      <c r="H26" s="7">
        <f>'сводная_коммерция'!G12</f>
        <v>658.69999999999993</v>
      </c>
      <c r="I26" s="5">
        <f>'сводная_коммерция'!H12</f>
        <v>3.2909999999999999</v>
      </c>
      <c r="J26" s="5">
        <f>'сводная_коммерция'!I12</f>
        <v>2.988</v>
      </c>
      <c r="K26" s="5">
        <f>'сводная_коммерция'!J12</f>
        <v>2.4660000000000002</v>
      </c>
      <c r="L26" s="5">
        <f>'сводная_коммерция'!K12</f>
        <v>2.3239999999999998</v>
      </c>
      <c r="M26" s="8">
        <f>'сводная_коммерция'!L12</f>
        <v>5.032</v>
      </c>
      <c r="N26" s="8">
        <f>'сводная_коммерция'!M12</f>
        <v>5.3099999999999996</v>
      </c>
      <c r="O26" s="9">
        <f>'сводная_коммерция'!N12</f>
        <v>889.20000000000005</v>
      </c>
      <c r="P26" s="28">
        <f>'сводная_коммерция'!O12</f>
        <v>5.3099999999999996</v>
      </c>
    </row>
    <row r="27" ht="15">
      <c r="A27" s="5"/>
      <c r="B27" s="5" t="s">
        <v>55</v>
      </c>
      <c r="C27" s="29">
        <v>0.64000000000000001</v>
      </c>
      <c r="D27" s="5">
        <v>14.69</v>
      </c>
      <c r="E27" s="5">
        <v>68.219999999999999</v>
      </c>
      <c r="F27" s="30">
        <f t="shared" ref="F27:F28" si="12">D27+E27</f>
        <v>82.909999999999997</v>
      </c>
      <c r="G27" s="27">
        <v>0</v>
      </c>
      <c r="H27" s="7">
        <f t="shared" ref="H27:H28" si="13">D27+E27+G27</f>
        <v>82.909999999999997</v>
      </c>
      <c r="I27" s="5">
        <v>1.9650000000000001</v>
      </c>
      <c r="J27" s="5">
        <v>1.8500000000000001</v>
      </c>
      <c r="K27" s="5">
        <v>1.6899999999999999</v>
      </c>
      <c r="L27" s="5">
        <v>0.65000000000000002</v>
      </c>
      <c r="M27" s="8">
        <v>2.9249999999999998</v>
      </c>
      <c r="N27" s="8">
        <v>2.5</v>
      </c>
      <c r="O27" s="9">
        <v>168.75</v>
      </c>
      <c r="P27" s="28">
        <f t="shared" ref="P27:P28" si="14">N27</f>
        <v>2.5</v>
      </c>
    </row>
    <row r="28" ht="15">
      <c r="A28" s="5"/>
      <c r="B28" s="5" t="s">
        <v>56</v>
      </c>
      <c r="C28" s="29">
        <v>10.69</v>
      </c>
      <c r="D28" s="5">
        <v>35.390000000000001</v>
      </c>
      <c r="E28" s="5">
        <v>1374.6199999999999</v>
      </c>
      <c r="F28" s="30">
        <f t="shared" si="12"/>
        <v>1410.01</v>
      </c>
      <c r="G28" s="27">
        <v>0</v>
      </c>
      <c r="H28" s="7">
        <f t="shared" si="13"/>
        <v>1410.01</v>
      </c>
      <c r="I28" s="5">
        <v>3.8900000000000001</v>
      </c>
      <c r="J28" s="5">
        <v>5.04</v>
      </c>
      <c r="K28" s="5">
        <v>4.0700000000000003</v>
      </c>
      <c r="L28" s="5">
        <v>5.7599999999999998</v>
      </c>
      <c r="M28" s="8">
        <v>7.6699999999999999</v>
      </c>
      <c r="N28" s="8">
        <v>10.800000000000001</v>
      </c>
      <c r="O28" s="9">
        <v>1025</v>
      </c>
      <c r="P28" s="28">
        <f t="shared" si="14"/>
        <v>10.800000000000001</v>
      </c>
    </row>
    <row r="29" s="44" customFormat="1" ht="15">
      <c r="A29" s="42" t="s">
        <v>57</v>
      </c>
      <c r="B29" s="43"/>
      <c r="C29" s="32">
        <f>SUM(C26:C28)</f>
        <v>16.329999999999998</v>
      </c>
      <c r="D29" s="14">
        <f>SUM(D26:D28)</f>
        <v>71.509999999999991</v>
      </c>
      <c r="E29" s="14">
        <f>SUM(E26:E28)</f>
        <v>2080.1099999999997</v>
      </c>
      <c r="F29" s="33">
        <f>SUM(F26:F28)</f>
        <v>2151.6199999999999</v>
      </c>
      <c r="G29" s="34">
        <f>SUM(G26:G28)</f>
        <v>0</v>
      </c>
      <c r="H29" s="35">
        <f>SUM(H26:H28)</f>
        <v>2151.6199999999999</v>
      </c>
      <c r="I29" s="14">
        <f>SUM(I26:I28)</f>
        <v>9.1460000000000008</v>
      </c>
      <c r="J29" s="14">
        <f>SUM(J26:J28)</f>
        <v>9.8780000000000001</v>
      </c>
      <c r="K29" s="14">
        <f>SUM(K26:K28)</f>
        <v>8.2260000000000009</v>
      </c>
      <c r="L29" s="14">
        <f>SUM(L26:L28)</f>
        <v>8.734</v>
      </c>
      <c r="M29" s="36">
        <f>SUM(M26:M28)</f>
        <v>15.626999999999999</v>
      </c>
      <c r="N29" s="36">
        <f>SUM(N26:N28)</f>
        <v>18.609999999999999</v>
      </c>
      <c r="O29" s="37">
        <f>SUM(O26:O28)</f>
        <v>2082.9499999999998</v>
      </c>
      <c r="P29" s="38">
        <f>SUM(P26:P28)</f>
        <v>18.609999999999999</v>
      </c>
    </row>
    <row r="30" ht="15">
      <c r="A30" s="5" t="s">
        <v>58</v>
      </c>
      <c r="B30" s="5" t="s">
        <v>59</v>
      </c>
      <c r="C30" s="29">
        <v>1.0900000000000001</v>
      </c>
      <c r="D30" s="5">
        <v>2.6800000000000002</v>
      </c>
      <c r="E30" s="5">
        <v>140.59999999999999</v>
      </c>
      <c r="F30" s="30">
        <f t="shared" ref="F30:F31" si="15">D30+E30</f>
        <v>143.28</v>
      </c>
      <c r="G30" s="27">
        <v>0</v>
      </c>
      <c r="H30" s="7">
        <f t="shared" ref="H30:H31" si="16">D30+E30+G30</f>
        <v>143.28</v>
      </c>
      <c r="I30" s="5">
        <v>0.33600000000000002</v>
      </c>
      <c r="J30" s="5">
        <v>0.41999999999999998</v>
      </c>
      <c r="K30" s="5">
        <v>0.309</v>
      </c>
      <c r="L30" s="5">
        <v>0.17999999999999999</v>
      </c>
      <c r="M30" s="8">
        <v>0.56699999999999995</v>
      </c>
      <c r="N30" s="8">
        <v>0.59999999999999998</v>
      </c>
      <c r="O30" s="9">
        <v>182.25</v>
      </c>
      <c r="P30" s="28">
        <f t="shared" ref="P30:P31" si="17">N30</f>
        <v>0.59999999999999998</v>
      </c>
    </row>
    <row r="31" ht="15">
      <c r="A31" s="5"/>
      <c r="B31" s="5" t="s">
        <v>60</v>
      </c>
      <c r="C31" s="29">
        <v>4.5</v>
      </c>
      <c r="D31" s="5">
        <v>218.59999999999999</v>
      </c>
      <c r="E31" s="5">
        <v>344.60000000000002</v>
      </c>
      <c r="F31" s="30">
        <f t="shared" si="15"/>
        <v>563.20000000000005</v>
      </c>
      <c r="G31" s="27">
        <v>16.5</v>
      </c>
      <c r="H31" s="7">
        <f t="shared" si="16"/>
        <v>579.70000000000005</v>
      </c>
      <c r="I31" s="5">
        <v>17.350000000000001</v>
      </c>
      <c r="J31" s="5">
        <v>178.19999999999999</v>
      </c>
      <c r="K31" s="5">
        <v>25.149999999999999</v>
      </c>
      <c r="L31" s="5">
        <v>118.8</v>
      </c>
      <c r="M31" s="8">
        <v>38.75</v>
      </c>
      <c r="N31" s="8">
        <v>297</v>
      </c>
      <c r="O31" s="9">
        <v>420.56999999999999</v>
      </c>
      <c r="P31" s="28">
        <f t="shared" si="17"/>
        <v>297</v>
      </c>
    </row>
    <row r="32" s="44" customFormat="1" ht="15">
      <c r="A32" s="42" t="s">
        <v>61</v>
      </c>
      <c r="B32" s="43"/>
      <c r="C32" s="32">
        <f>SUM(C30:C31)</f>
        <v>5.5899999999999999</v>
      </c>
      <c r="D32" s="14">
        <f>SUM(D30:D31)</f>
        <v>221.28</v>
      </c>
      <c r="E32" s="14">
        <f>SUM(E30:E31)</f>
        <v>485.20000000000005</v>
      </c>
      <c r="F32" s="33">
        <f>SUM(F30:F31)</f>
        <v>706.48000000000002</v>
      </c>
      <c r="G32" s="34">
        <f>SUM(G30:G31)</f>
        <v>16.5</v>
      </c>
      <c r="H32" s="35">
        <f>SUM(H30:H31)</f>
        <v>722.98000000000002</v>
      </c>
      <c r="I32" s="14">
        <f>SUM(I30:I31)</f>
        <v>17.686</v>
      </c>
      <c r="J32" s="14">
        <f>SUM(J30:J31)</f>
        <v>178.61999999999998</v>
      </c>
      <c r="K32" s="14">
        <f>SUM(K30:K31)</f>
        <v>25.459</v>
      </c>
      <c r="L32" s="14">
        <f>SUM(L30:L31)</f>
        <v>118.98</v>
      </c>
      <c r="M32" s="36">
        <f>SUM(M30:M31)</f>
        <v>39.317</v>
      </c>
      <c r="N32" s="36">
        <f>SUM(N30:N31)</f>
        <v>297.60000000000002</v>
      </c>
      <c r="O32" s="37">
        <f>SUM(O30:O31)</f>
        <v>602.81999999999994</v>
      </c>
      <c r="P32" s="38">
        <f>SUM(P30:P31)</f>
        <v>297.60000000000002</v>
      </c>
    </row>
    <row r="33" ht="15">
      <c r="A33" s="5" t="s">
        <v>62</v>
      </c>
      <c r="B33" s="5" t="s">
        <v>63</v>
      </c>
      <c r="C33" s="29">
        <v>1.2290000000000001</v>
      </c>
      <c r="D33" s="5">
        <v>4.0800000000000001</v>
      </c>
      <c r="E33" s="5">
        <v>158.02000000000001</v>
      </c>
      <c r="F33" s="30">
        <f t="shared" ref="F33:F34" si="18">D33+E33</f>
        <v>162.10000000000002</v>
      </c>
      <c r="G33" s="27">
        <v>0</v>
      </c>
      <c r="H33" s="7">
        <f t="shared" ref="H33:H34" si="19">D33+E33+G33</f>
        <v>162.10000000000002</v>
      </c>
      <c r="I33" s="5">
        <v>0.46999999999999997</v>
      </c>
      <c r="J33" s="5">
        <v>0.35999999999999999</v>
      </c>
      <c r="K33" s="5">
        <v>0.46999999999999997</v>
      </c>
      <c r="L33" s="5">
        <v>0.28000000000000003</v>
      </c>
      <c r="M33" s="8">
        <v>0.77600000000000002</v>
      </c>
      <c r="N33" s="8">
        <v>0.64000000000000001</v>
      </c>
      <c r="O33" s="9">
        <v>405</v>
      </c>
      <c r="P33" s="28">
        <f t="shared" ref="P33:P34" si="20">N33</f>
        <v>0.64000000000000001</v>
      </c>
    </row>
    <row r="34" ht="15">
      <c r="A34" s="5"/>
      <c r="B34" s="5" t="s">
        <v>64</v>
      </c>
      <c r="C34" s="29">
        <v>12.470000000000001</v>
      </c>
      <c r="D34" s="5">
        <v>30.140000000000001</v>
      </c>
      <c r="E34" s="5">
        <v>1617.6900000000001</v>
      </c>
      <c r="F34" s="30">
        <f t="shared" si="18"/>
        <v>1647.8300000000002</v>
      </c>
      <c r="G34" s="27">
        <v>0</v>
      </c>
      <c r="H34" s="7">
        <f t="shared" si="19"/>
        <v>1647.8300000000002</v>
      </c>
      <c r="I34" s="5">
        <v>4.2160000000000002</v>
      </c>
      <c r="J34" s="5">
        <v>4.8550000000000004</v>
      </c>
      <c r="K34" s="5">
        <v>3.468</v>
      </c>
      <c r="L34" s="5">
        <v>5.3499999999999996</v>
      </c>
      <c r="M34" s="8">
        <v>7.665</v>
      </c>
      <c r="N34" s="8">
        <v>10.205</v>
      </c>
      <c r="O34" s="9">
        <v>2150</v>
      </c>
      <c r="P34" s="28">
        <f t="shared" si="20"/>
        <v>10.205</v>
      </c>
    </row>
    <row r="35" s="44" customFormat="1" ht="15">
      <c r="A35" s="42" t="s">
        <v>65</v>
      </c>
      <c r="B35" s="43"/>
      <c r="C35" s="32">
        <f>SUM(C33:C34)</f>
        <v>13.699000000000002</v>
      </c>
      <c r="D35" s="14">
        <f>SUM(D33:D34)</f>
        <v>34.219999999999999</v>
      </c>
      <c r="E35" s="14">
        <f>SUM(E33:E34)</f>
        <v>1775.71</v>
      </c>
      <c r="F35" s="33">
        <f>SUM(F33:F34)</f>
        <v>1809.9300000000003</v>
      </c>
      <c r="G35" s="34">
        <f>SUM(G33:G34)</f>
        <v>0</v>
      </c>
      <c r="H35" s="35">
        <f>SUM(H33:H34)</f>
        <v>1809.9300000000003</v>
      </c>
      <c r="I35" s="14">
        <f>SUM(I33:I34)</f>
        <v>4.6859999999999999</v>
      </c>
      <c r="J35" s="14">
        <f>SUM(J33:J34)</f>
        <v>5.2150000000000007</v>
      </c>
      <c r="K35" s="14">
        <f>SUM(K33:K34)</f>
        <v>3.9379999999999997</v>
      </c>
      <c r="L35" s="14">
        <f>SUM(L33:L34)</f>
        <v>5.6299999999999999</v>
      </c>
      <c r="M35" s="36">
        <f>SUM(M33:M34)</f>
        <v>8.4410000000000007</v>
      </c>
      <c r="N35" s="36">
        <f>SUM(N33:N34)</f>
        <v>10.845000000000001</v>
      </c>
      <c r="O35" s="37">
        <f>SUM(O33:O34)</f>
        <v>2555</v>
      </c>
      <c r="P35" s="38">
        <f>SUM(P33:P34)</f>
        <v>10.845000000000001</v>
      </c>
    </row>
    <row r="36" ht="15">
      <c r="A36" s="5" t="s">
        <v>66</v>
      </c>
      <c r="B36" s="5" t="s">
        <v>67</v>
      </c>
      <c r="C36" s="29">
        <v>3.0099999999999998</v>
      </c>
      <c r="D36" s="5">
        <v>6.7199999999999998</v>
      </c>
      <c r="E36" s="5">
        <v>390.76999999999998</v>
      </c>
      <c r="F36" s="30">
        <f t="shared" ref="F36:F38" si="21">D36+E36</f>
        <v>397.49000000000001</v>
      </c>
      <c r="G36" s="27">
        <v>0</v>
      </c>
      <c r="H36" s="7">
        <f t="shared" ref="H36:H38" si="22">D36+E36+G36</f>
        <v>397.49000000000001</v>
      </c>
      <c r="I36" s="5">
        <v>0.82599999999999996</v>
      </c>
      <c r="J36" s="5">
        <v>0.91500000000000004</v>
      </c>
      <c r="K36" s="5">
        <v>0.77300000000000002</v>
      </c>
      <c r="L36" s="5">
        <v>0.97999999999999998</v>
      </c>
      <c r="M36" s="8">
        <v>1.514</v>
      </c>
      <c r="N36" s="8">
        <v>1.895</v>
      </c>
      <c r="O36" s="9">
        <v>250</v>
      </c>
      <c r="P36" s="28">
        <f t="shared" ref="P36:P38" si="23">N36</f>
        <v>1.895</v>
      </c>
    </row>
    <row r="37" ht="15">
      <c r="A37" s="5"/>
      <c r="B37" s="5" t="s">
        <v>68</v>
      </c>
      <c r="C37" s="29">
        <v>13.15</v>
      </c>
      <c r="D37" s="5">
        <v>35.329999999999998</v>
      </c>
      <c r="E37" s="5">
        <v>1700.03</v>
      </c>
      <c r="F37" s="30">
        <f t="shared" si="21"/>
        <v>1735.3599999999999</v>
      </c>
      <c r="G37" s="27">
        <v>0</v>
      </c>
      <c r="H37" s="7">
        <f t="shared" si="22"/>
        <v>1735.3599999999999</v>
      </c>
      <c r="I37" s="5">
        <v>3.5600000000000001</v>
      </c>
      <c r="J37" s="5">
        <v>4.8300000000000001</v>
      </c>
      <c r="K37" s="5">
        <v>4.0700000000000003</v>
      </c>
      <c r="L37" s="5">
        <v>5.5199999999999996</v>
      </c>
      <c r="M37" s="8">
        <v>7.21</v>
      </c>
      <c r="N37" s="8">
        <v>10.35</v>
      </c>
      <c r="O37" s="9">
        <v>1350</v>
      </c>
      <c r="P37" s="28">
        <f t="shared" si="23"/>
        <v>10.35</v>
      </c>
    </row>
    <row r="38" ht="15">
      <c r="A38" s="5"/>
      <c r="B38" s="5" t="s">
        <v>69</v>
      </c>
      <c r="C38" s="29">
        <v>3.04</v>
      </c>
      <c r="D38" s="5">
        <v>10.460000000000001</v>
      </c>
      <c r="E38" s="5">
        <v>390.97000000000003</v>
      </c>
      <c r="F38" s="30">
        <f t="shared" si="21"/>
        <v>401.43000000000001</v>
      </c>
      <c r="G38" s="27">
        <v>0</v>
      </c>
      <c r="H38" s="7">
        <f t="shared" si="22"/>
        <v>401.43000000000001</v>
      </c>
      <c r="I38" s="5">
        <v>1.22</v>
      </c>
      <c r="J38" s="5">
        <v>1.47</v>
      </c>
      <c r="K38" s="5">
        <v>1.2</v>
      </c>
      <c r="L38" s="5">
        <v>1.6799999999999999</v>
      </c>
      <c r="M38" s="8">
        <v>2.3599999999999999</v>
      </c>
      <c r="N38" s="8">
        <v>3.1499999999999999</v>
      </c>
      <c r="O38" s="9">
        <v>315</v>
      </c>
      <c r="P38" s="28">
        <f t="shared" si="23"/>
        <v>3.1499999999999999</v>
      </c>
    </row>
    <row r="39" s="44" customFormat="1" ht="15">
      <c r="A39" s="42" t="s">
        <v>70</v>
      </c>
      <c r="B39" s="43"/>
      <c r="C39" s="32">
        <f>SUM(C36:C38)</f>
        <v>19.199999999999999</v>
      </c>
      <c r="D39" s="14">
        <f>SUM(D36:D38)</f>
        <v>52.509999999999998</v>
      </c>
      <c r="E39" s="14">
        <f>SUM(E36:E38)</f>
        <v>2481.7700000000004</v>
      </c>
      <c r="F39" s="33">
        <f>SUM(F36:F38)</f>
        <v>2534.2799999999997</v>
      </c>
      <c r="G39" s="34">
        <f>SUM(G36:G38)</f>
        <v>0</v>
      </c>
      <c r="H39" s="35">
        <f>SUM(H36:H38)</f>
        <v>2534.2799999999997</v>
      </c>
      <c r="I39" s="14">
        <f>SUM(I36:I38)</f>
        <v>5.6059999999999999</v>
      </c>
      <c r="J39" s="14">
        <f>SUM(J36:J38)</f>
        <v>7.2149999999999999</v>
      </c>
      <c r="K39" s="14">
        <f>SUM(K36:K38)</f>
        <v>6.0430000000000001</v>
      </c>
      <c r="L39" s="14">
        <f>SUM(L36:L38)</f>
        <v>8.1799999999999997</v>
      </c>
      <c r="M39" s="36">
        <f>SUM(M36:M38)</f>
        <v>11.084</v>
      </c>
      <c r="N39" s="36">
        <f>SUM(N36:N38)</f>
        <v>15.395</v>
      </c>
      <c r="O39" s="37">
        <f>SUM(O36:O38)</f>
        <v>1915</v>
      </c>
      <c r="P39" s="38">
        <f>SUM(P36:P38)</f>
        <v>15.395</v>
      </c>
    </row>
    <row r="40" ht="15">
      <c r="A40" s="5" t="s">
        <v>71</v>
      </c>
      <c r="B40" s="5" t="s">
        <v>72</v>
      </c>
      <c r="C40" s="29">
        <f>'сводная_МН'!B12</f>
        <v>10.41</v>
      </c>
      <c r="D40" s="5">
        <f>'сводная_МН'!C12</f>
        <v>305.79000000000002</v>
      </c>
      <c r="E40" s="5">
        <f>'сводная_МН'!D12</f>
        <v>1014.91</v>
      </c>
      <c r="F40" s="30">
        <f>'сводная_МН'!E12</f>
        <v>1320.7</v>
      </c>
      <c r="G40" s="27">
        <f>'сводная_МН'!F12</f>
        <v>42.899999999999999</v>
      </c>
      <c r="H40" s="7">
        <f>'сводная_МН'!G12</f>
        <v>1363.6000000000001</v>
      </c>
      <c r="I40" s="5">
        <f>'сводная_МН'!H12</f>
        <v>25.763999999999999</v>
      </c>
      <c r="J40" s="5">
        <f>'сводная_МН'!I12</f>
        <v>462.51999999999998</v>
      </c>
      <c r="K40" s="5">
        <f>'сводная_МН'!J12</f>
        <v>35.186</v>
      </c>
      <c r="L40" s="5">
        <f>'сводная_МН'!K12</f>
        <v>308.28000000000003</v>
      </c>
      <c r="M40" s="8">
        <f>'сводная_МН'!L12</f>
        <v>58.938000000000002</v>
      </c>
      <c r="N40" s="8">
        <f>'сводная_МН'!M12</f>
        <v>770.79999999999995</v>
      </c>
      <c r="O40" s="9">
        <f>'сводная_МН'!N12</f>
        <v>902.39999999999998</v>
      </c>
      <c r="P40" s="28">
        <f>'сводная_МН'!O12</f>
        <v>770.79999999999995</v>
      </c>
    </row>
    <row r="41" ht="15">
      <c r="A41" s="5"/>
      <c r="B41" s="5" t="s">
        <v>73</v>
      </c>
      <c r="C41" s="29">
        <f>'сводная_М'!B16</f>
        <v>13.27</v>
      </c>
      <c r="D41" s="5">
        <f>'сводная_М'!C16</f>
        <v>590.64999999999998</v>
      </c>
      <c r="E41" s="5">
        <f>'сводная_М'!D16</f>
        <v>1062.77</v>
      </c>
      <c r="F41" s="30">
        <f>'сводная_М'!E16</f>
        <v>1653.4199999999998</v>
      </c>
      <c r="G41" s="27">
        <f>'сводная_М'!F16</f>
        <v>48.5</v>
      </c>
      <c r="H41" s="7">
        <f>'сводная_М'!G16</f>
        <v>1701.9199999999998</v>
      </c>
      <c r="I41" s="5">
        <f>'сводная_М'!H16</f>
        <v>46.435000000000002</v>
      </c>
      <c r="J41" s="5">
        <f>'сводная_М'!I16</f>
        <v>522.89999999999998</v>
      </c>
      <c r="K41" s="5">
        <f>'сводная_М'!J16</f>
        <v>67.972999999999999</v>
      </c>
      <c r="L41" s="5">
        <f>'сводная_М'!K16</f>
        <v>348.62</v>
      </c>
      <c r="M41" s="8">
        <f>'сводная_М'!L16</f>
        <v>104.88800000000001</v>
      </c>
      <c r="N41" s="8">
        <f>'сводная_М'!M16</f>
        <v>871.5200000000001</v>
      </c>
      <c r="O41" s="9">
        <f>'сводная_М'!N16</f>
        <v>1193.3099999999999</v>
      </c>
      <c r="P41" s="28">
        <f>'сводная_М'!O16</f>
        <v>871.5200000000001</v>
      </c>
    </row>
    <row r="42" ht="15">
      <c r="A42" s="5"/>
      <c r="B42" s="5" t="s">
        <v>74</v>
      </c>
      <c r="C42" s="29">
        <f>сводная_М!B17</f>
        <v>12.9</v>
      </c>
      <c r="D42" s="5">
        <f>сводная_М!C17</f>
        <v>588.79999999999995</v>
      </c>
      <c r="E42" s="5">
        <f>сводная_М!D17</f>
        <v>1015.9</v>
      </c>
      <c r="F42" s="30">
        <f>сводная_М!E17</f>
        <v>1604.6999999999998</v>
      </c>
      <c r="G42" s="27">
        <f>сводная_М!F17</f>
        <v>48.5</v>
      </c>
      <c r="H42" s="7">
        <f>сводная_М!G17</f>
        <v>1653.1999999999998</v>
      </c>
      <c r="I42" s="5">
        <f>сводная_М!H17</f>
        <v>46.200000000000003</v>
      </c>
      <c r="J42" s="5">
        <f>сводная_М!I17</f>
        <v>522.72000000000003</v>
      </c>
      <c r="K42" s="5">
        <f>сводная_М!J17</f>
        <v>67.760000000000005</v>
      </c>
      <c r="L42" s="5">
        <f>сводная_М!K17</f>
        <v>348.48000000000002</v>
      </c>
      <c r="M42" s="8">
        <f>сводная_М!L17</f>
        <v>104.5</v>
      </c>
      <c r="N42" s="8">
        <f>сводная_М!M17</f>
        <v>871.20000000000005</v>
      </c>
      <c r="O42" s="9">
        <f>сводная_М!N17</f>
        <v>1132.5599999999999</v>
      </c>
      <c r="P42" s="28">
        <f>сводная_М!O17</f>
        <v>871.20000000000005</v>
      </c>
    </row>
    <row r="43" ht="15">
      <c r="A43" s="5"/>
      <c r="B43" s="5" t="s">
        <v>75</v>
      </c>
      <c r="C43" s="29">
        <f>'сводная_социалка_микрорайон'!B10</f>
        <v>1.51</v>
      </c>
      <c r="D43" s="5">
        <f>'сводная_социалка_микрорайон'!C10</f>
        <v>23.200000000000003</v>
      </c>
      <c r="E43" s="5">
        <f>'сводная_социалка_микрорайон'!D10</f>
        <v>172.30000000000001</v>
      </c>
      <c r="F43" s="30">
        <f>'сводная_социалка_микрорайон'!E10</f>
        <v>195.50000000000003</v>
      </c>
      <c r="G43" s="27">
        <f>'сводная_социалка_микрорайон'!F10</f>
        <v>0</v>
      </c>
      <c r="H43" s="7">
        <f>'сводная_социалка_микрорайон'!G10</f>
        <v>195.50000000000003</v>
      </c>
      <c r="I43" s="5">
        <f>'сводная_социалка_микрорайон'!H10</f>
        <v>2.8300000000000001</v>
      </c>
      <c r="J43" s="5">
        <f>'сводная_социалка_микрорайон'!I10</f>
        <v>14.018000000000001</v>
      </c>
      <c r="K43" s="5">
        <f>'сводная_социалка_микрорайон'!J10</f>
        <v>2.6699999999999999</v>
      </c>
      <c r="L43" s="5">
        <f>'сводная_социалка_микрорайон'!K10</f>
        <v>7.0140000000000002</v>
      </c>
      <c r="M43" s="8">
        <f>'сводная_социалка_микрорайон'!L10</f>
        <v>5.0169999999999995</v>
      </c>
      <c r="N43" s="8">
        <f>'сводная_социалка_микрорайон'!M10</f>
        <v>21.030000000000001</v>
      </c>
      <c r="O43" s="9">
        <f>'сводная_социалка_микрорайон'!N10</f>
        <v>145.55000000000001</v>
      </c>
      <c r="P43" s="28">
        <f>'сводная_социалка_микрорайон'!O10</f>
        <v>21.030000000000001</v>
      </c>
    </row>
    <row r="44" ht="15">
      <c r="A44" s="5"/>
      <c r="B44" s="5" t="s">
        <v>76</v>
      </c>
      <c r="C44" s="29">
        <f>'сводная_социалка_микрорайон'!B7</f>
        <v>1.766</v>
      </c>
      <c r="D44" s="5">
        <f>'сводная_социалка_микрорайон'!C7</f>
        <v>17.41</v>
      </c>
      <c r="E44" s="5">
        <f>'сводная_социалка_микрорайон'!D7</f>
        <v>213.62</v>
      </c>
      <c r="F44" s="30">
        <f>'сводная_социалка_микрорайон'!E7</f>
        <v>231.03000000000003</v>
      </c>
      <c r="G44" s="27">
        <f>'сводная_социалка_микрорайон'!F7</f>
        <v>0</v>
      </c>
      <c r="H44" s="7">
        <f>'сводная_социалка_микрорайон'!G7</f>
        <v>231.03000000000003</v>
      </c>
      <c r="I44" s="5">
        <f>'сводная_социалка_микрорайон'!H7</f>
        <v>3.6080000000000001</v>
      </c>
      <c r="J44" s="5">
        <f>'сводная_социалка_микрорайон'!I7</f>
        <v>8.5500000000000007</v>
      </c>
      <c r="K44" s="5">
        <f>'сводная_социалка_микрорайон'!J7</f>
        <v>2.0030000000000001</v>
      </c>
      <c r="L44" s="5">
        <f>'сводная_социалка_микрорайон'!K7</f>
        <v>3.7000000000000002</v>
      </c>
      <c r="M44" s="8">
        <f>'сводная_социалка_микрорайон'!L7</f>
        <v>5.4119999999999999</v>
      </c>
      <c r="N44" s="8">
        <f>'сводная_социалка_микрорайон'!M7</f>
        <v>12.25</v>
      </c>
      <c r="O44" s="9">
        <f>'сводная_социалка_микрорайон'!N7</f>
        <v>428.75</v>
      </c>
      <c r="P44" s="28">
        <f>'сводная_социалка_микрорайон'!O7</f>
        <v>12.25</v>
      </c>
    </row>
    <row r="45" s="44" customFormat="1" ht="15">
      <c r="A45" s="42" t="s">
        <v>77</v>
      </c>
      <c r="B45" s="43"/>
      <c r="C45" s="32">
        <f>SUM(C40:C44)</f>
        <v>39.855999999999995</v>
      </c>
      <c r="D45" s="14">
        <f>SUM(D40:D44)</f>
        <v>1525.8500000000001</v>
      </c>
      <c r="E45" s="14">
        <f>SUM(E40:E44)</f>
        <v>3479.5</v>
      </c>
      <c r="F45" s="33">
        <f>SUM(F40:F44)</f>
        <v>5005.3499999999995</v>
      </c>
      <c r="G45" s="34">
        <f>SUM(G40:G44)</f>
        <v>139.90000000000001</v>
      </c>
      <c r="H45" s="35">
        <f>SUM(H40:H44)</f>
        <v>5145.2499999999991</v>
      </c>
      <c r="I45" s="14">
        <f>SUM(I40:I44)</f>
        <v>124.837</v>
      </c>
      <c r="J45" s="14">
        <f>SUM(J40:J44)</f>
        <v>1530.7079999999999</v>
      </c>
      <c r="K45" s="14">
        <f>SUM(K40:K44)</f>
        <v>175.59199999999998</v>
      </c>
      <c r="L45" s="14">
        <f>SUM(L40:L44)</f>
        <v>1016.0940000000002</v>
      </c>
      <c r="M45" s="36">
        <f>SUM(M40:M44)</f>
        <v>278.755</v>
      </c>
      <c r="N45" s="36">
        <f>SUM(N40:N44)</f>
        <v>2546.8000000000006</v>
      </c>
      <c r="O45" s="37">
        <f>SUM(O40:O44)</f>
        <v>3802.5700000000002</v>
      </c>
      <c r="P45" s="38">
        <f>SUM(P40:P44)</f>
        <v>2546.8000000000006</v>
      </c>
    </row>
    <row r="46" ht="15">
      <c r="A46" s="5" t="s">
        <v>78</v>
      </c>
      <c r="B46" s="5" t="s">
        <v>79</v>
      </c>
      <c r="C46" s="29">
        <f>'сводная_ИЖС(микрорайон)'!B6</f>
        <v>0.68000000000000005</v>
      </c>
      <c r="D46" s="5">
        <f>'сводная_ИЖС(микрорайон)'!C6</f>
        <v>8.3300000000000001</v>
      </c>
      <c r="E46" s="5">
        <f>'сводная_ИЖС(микрорайон)'!D6</f>
        <v>79.840000000000003</v>
      </c>
      <c r="F46" s="30">
        <f>'сводная_ИЖС(микрорайон)'!E6</f>
        <v>88.170000000000002</v>
      </c>
      <c r="G46" s="27">
        <f>'сводная_ИЖС(микрорайон)'!F6</f>
        <v>435</v>
      </c>
      <c r="H46" s="7">
        <f>'сводная_ИЖС(микрорайон)'!G6</f>
        <v>523.16999999999996</v>
      </c>
      <c r="I46" s="5">
        <f>'сводная_ИЖС(микрорайон)'!H6</f>
        <v>29.178000000000001</v>
      </c>
      <c r="J46" s="5">
        <f>'сводная_ИЖС(микрорайон)'!I6</f>
        <v>47.895999999999994</v>
      </c>
      <c r="K46" s="5">
        <f>'сводная_ИЖС(микрорайон)'!J6</f>
        <v>35.669000000000004</v>
      </c>
      <c r="L46" s="5">
        <f>'сводная_ИЖС(микрорайон)'!K6</f>
        <v>31.667999999999999</v>
      </c>
      <c r="M46" s="8">
        <f>'сводная_ИЖС(микрорайон)'!L6</f>
        <v>54.703000000000003</v>
      </c>
      <c r="N46" s="8">
        <f>'сводная_ИЖС(микрорайон)'!M6</f>
        <v>79.560000000000002</v>
      </c>
      <c r="O46" s="9">
        <f>'сводная_ИЖС(микрорайон)'!N6</f>
        <v>670.26999999999998</v>
      </c>
      <c r="P46" s="28">
        <f>'сводная_ИЖС(микрорайон)'!O6</f>
        <v>79.560000000000002</v>
      </c>
    </row>
    <row r="47" ht="15">
      <c r="A47" s="5"/>
      <c r="B47" s="5" t="s">
        <v>80</v>
      </c>
      <c r="C47" s="29">
        <f>'сводная_ИЖС(микрорайон)'!B7</f>
        <v>0</v>
      </c>
      <c r="D47" s="5">
        <f>'сводная_ИЖС(микрорайон)'!C7</f>
        <v>0</v>
      </c>
      <c r="E47" s="5">
        <f>'сводная_ИЖС(микрорайон)'!D7</f>
        <v>0</v>
      </c>
      <c r="F47" s="30">
        <f>'сводная_ИЖС(микрорайон)'!E7</f>
        <v>0</v>
      </c>
      <c r="G47" s="27">
        <f>'сводная_ИЖС(микрорайон)'!F7</f>
        <v>1245</v>
      </c>
      <c r="H47" s="7">
        <f>'сводная_ИЖС(микрорайон)'!G7</f>
        <v>1245</v>
      </c>
      <c r="I47" s="5">
        <f>'сводная_ИЖС(микрорайон)'!H7</f>
        <v>80.430000000000007</v>
      </c>
      <c r="J47" s="5">
        <f>'сводная_ИЖС(микрорайон)'!I7</f>
        <v>134.46000000000001</v>
      </c>
      <c r="K47" s="5">
        <f>'сводная_ИЖС(микрорайон)'!J7</f>
        <v>99.349999999999994</v>
      </c>
      <c r="L47" s="5">
        <f>'сводная_ИЖС(микрорайон)'!K7</f>
        <v>89.640000000000001</v>
      </c>
      <c r="M47" s="8">
        <f>'сводная_ИЖС(микрорайон)'!L7</f>
        <v>151.88999999999999</v>
      </c>
      <c r="N47" s="8">
        <f>'сводная_ИЖС(микрорайон)'!M7</f>
        <v>224.09999999999999</v>
      </c>
      <c r="O47" s="9">
        <f>'сводная_ИЖС(микрорайон)'!N7</f>
        <v>1120.5</v>
      </c>
      <c r="P47" s="28">
        <f>'сводная_ИЖС(микрорайон)'!O7</f>
        <v>224.09999999999999</v>
      </c>
    </row>
    <row r="48" ht="15">
      <c r="A48" s="5"/>
      <c r="B48" s="5" t="s">
        <v>81</v>
      </c>
      <c r="C48" s="29">
        <f>'сводная_социалка_микрорайон'!B11</f>
        <v>0.86399999999999999</v>
      </c>
      <c r="D48" s="5">
        <f>'сводная_социалка_микрорайон'!C11</f>
        <v>17.75</v>
      </c>
      <c r="E48" s="5">
        <f>'сводная_социалка_микрорайон'!D11</f>
        <v>93.579999999999998</v>
      </c>
      <c r="F48" s="30">
        <f>'сводная_социалка_микрорайон'!E11</f>
        <v>111.33</v>
      </c>
      <c r="G48" s="27">
        <f>'сводная_социалка_микрорайон'!F11</f>
        <v>0</v>
      </c>
      <c r="H48" s="7">
        <f>'сводная_социалка_микрорайон'!G11</f>
        <v>111.33</v>
      </c>
      <c r="I48" s="5">
        <f>'сводная_социалка_микрорайон'!H11</f>
        <v>1.6559999999999999</v>
      </c>
      <c r="J48" s="5">
        <f>'сводная_социалка_микрорайон'!I11</f>
        <v>4.9500000000000002</v>
      </c>
      <c r="K48" s="5">
        <f>'сводная_социалка_микрорайон'!J11</f>
        <v>2.0430000000000001</v>
      </c>
      <c r="L48" s="5">
        <f>'сводная_социалка_микрорайон'!K11</f>
        <v>4.0499999999999998</v>
      </c>
      <c r="M48" s="8">
        <f>'сводная_социалка_микрорайон'!L11</f>
        <v>3.339</v>
      </c>
      <c r="N48" s="8">
        <f>'сводная_социалка_микрорайон'!M11</f>
        <v>9</v>
      </c>
      <c r="O48" s="9">
        <f>'сводная_социалка_микрорайон'!N11</f>
        <v>150</v>
      </c>
      <c r="P48" s="28">
        <f>'сводная_социалка_микрорайон'!O11</f>
        <v>9</v>
      </c>
    </row>
    <row r="49" ht="15">
      <c r="A49" s="5"/>
      <c r="B49" s="5" t="s">
        <v>82</v>
      </c>
      <c r="C49" s="29">
        <f>'сводная_коммерция'!B9</f>
        <v>0.46999999999999997</v>
      </c>
      <c r="D49" s="5">
        <f>'сводная_коммерция'!C9</f>
        <v>5.1299999999999999</v>
      </c>
      <c r="E49" s="5">
        <f>'сводная_коммерция'!D9</f>
        <v>55.740000000000002</v>
      </c>
      <c r="F49" s="30">
        <f>'сводная_коммерция'!E9</f>
        <v>60.870000000000005</v>
      </c>
      <c r="G49" s="27">
        <f>'сводная_коммерция'!F9</f>
        <v>0</v>
      </c>
      <c r="H49" s="7">
        <f>'сводная_коммерция'!G9</f>
        <v>60.870000000000005</v>
      </c>
      <c r="I49" s="5">
        <f>'сводная_коммерция'!H9</f>
        <v>0.86799999999999999</v>
      </c>
      <c r="J49" s="5">
        <f>'сводная_коммерция'!I9</f>
        <v>1.8180000000000001</v>
      </c>
      <c r="K49" s="5">
        <f>'сводная_коммерция'!J9</f>
        <v>0.58999999999999997</v>
      </c>
      <c r="L49" s="5">
        <f>'сводная_коммерция'!K9</f>
        <v>1.214</v>
      </c>
      <c r="M49" s="8">
        <f>'сводная_коммерция'!L9</f>
        <v>1.3109999999999999</v>
      </c>
      <c r="N49" s="8">
        <f>'сводная_коммерция'!M9</f>
        <v>3.0299999999999998</v>
      </c>
      <c r="O49" s="9">
        <f>'сводная_коммерция'!N9</f>
        <v>100.926</v>
      </c>
      <c r="P49" s="28">
        <f>'сводная_коммерция'!O9</f>
        <v>3.0299999999999998</v>
      </c>
    </row>
    <row r="50" ht="15">
      <c r="A50" s="5"/>
      <c r="B50" s="5" t="s">
        <v>83</v>
      </c>
      <c r="C50" s="29">
        <v>0</v>
      </c>
      <c r="D50" s="5">
        <v>0</v>
      </c>
      <c r="E50" s="5">
        <v>0</v>
      </c>
      <c r="F50" s="30">
        <v>0</v>
      </c>
      <c r="G50" s="27">
        <v>0</v>
      </c>
      <c r="H50" s="7">
        <v>0</v>
      </c>
      <c r="I50" s="5">
        <v>0</v>
      </c>
      <c r="J50" s="5">
        <v>0</v>
      </c>
      <c r="K50" s="5">
        <v>0</v>
      </c>
      <c r="L50" s="5">
        <v>0</v>
      </c>
      <c r="M50" s="8">
        <v>0</v>
      </c>
      <c r="N50" s="8">
        <v>0</v>
      </c>
      <c r="O50" s="9">
        <v>0</v>
      </c>
      <c r="P50" s="28">
        <v>0</v>
      </c>
    </row>
    <row r="51" s="44" customFormat="1" ht="15">
      <c r="A51" s="42" t="s">
        <v>84</v>
      </c>
      <c r="B51" s="43"/>
      <c r="C51" s="32">
        <f>SUM(C46:C50)</f>
        <v>2.0140000000000002</v>
      </c>
      <c r="D51" s="14">
        <f>SUM(D46:D50)</f>
        <v>31.209999999999997</v>
      </c>
      <c r="E51" s="14">
        <f>SUM(E46:E50)</f>
        <v>229.16000000000003</v>
      </c>
      <c r="F51" s="33">
        <f>SUM(F46:F50)</f>
        <v>260.37</v>
      </c>
      <c r="G51" s="34">
        <f>SUM(G46:G50)</f>
        <v>1680</v>
      </c>
      <c r="H51" s="35">
        <f>SUM(H46:H50)</f>
        <v>1940.3699999999999</v>
      </c>
      <c r="I51" s="14">
        <f>SUM(I46:I50)</f>
        <v>112.13200000000001</v>
      </c>
      <c r="J51" s="14">
        <f>SUM(J46:J50)</f>
        <v>189.124</v>
      </c>
      <c r="K51" s="14">
        <f>SUM(K46:K50)</f>
        <v>137.65200000000002</v>
      </c>
      <c r="L51" s="14">
        <f>SUM(L46:L50)</f>
        <v>126.57199999999999</v>
      </c>
      <c r="M51" s="36">
        <f>SUM(M46:M50)</f>
        <v>211.24299999999999</v>
      </c>
      <c r="N51" s="36">
        <f>SUM(N46:N50)</f>
        <v>315.68999999999994</v>
      </c>
      <c r="O51" s="37">
        <f>SUM(O46:O50)</f>
        <v>2041.6959999999999</v>
      </c>
      <c r="P51" s="38">
        <f>SUM(P46:P50)</f>
        <v>315.68999999999994</v>
      </c>
    </row>
    <row r="53" s="44" customFormat="1" ht="15">
      <c r="A53" s="42" t="s">
        <v>85</v>
      </c>
      <c r="B53" s="43"/>
      <c r="C53" s="45">
        <f>SUM(C51,C45,C39,C35,C32,C29,C25,C20,C13)</f>
        <v>171.32999999999998</v>
      </c>
      <c r="D53" s="45">
        <f>SUM(D51,D45,D39,D35,D32,D29,D25,D20,D13)</f>
        <v>4525.6000000000004</v>
      </c>
      <c r="E53" s="45">
        <f>SUM(E51,E45,E39,E35,E32,E29,E25,E20,E13)</f>
        <v>17394.720000000001</v>
      </c>
      <c r="F53" s="45">
        <f>SUM(F51,F45,F39,F35,F32,F29,F25,F20,F13)</f>
        <v>21920.32</v>
      </c>
      <c r="G53" s="45">
        <f>SUM(G51,G45,G39,G35,G32,G29,G25,G20,G13)</f>
        <v>5593.6000000000004</v>
      </c>
      <c r="H53" s="45">
        <f>SUM(H51,H45,H39,H35,H32,H29,H25,H20,H13)</f>
        <v>27513.919999999998</v>
      </c>
      <c r="I53" s="45">
        <f>SUM(I51,I45,I39,I35,I32,I29,I25,I20,I13)</f>
        <v>710.96199999999999</v>
      </c>
      <c r="J53" s="45">
        <f>SUM(J51,J45,J39,J35,J32,J29,J25,J20,J13)</f>
        <v>4983.6259999999993</v>
      </c>
      <c r="K53" s="45">
        <f>SUM(K51,K45,K39,K35,K32,K29,K25,K20,K13)</f>
        <v>931.74900000000002</v>
      </c>
      <c r="L53" s="45">
        <f>SUM(L51,L45,L39,L35,L32,L29,L25,L20,L13)</f>
        <v>3294.7480000000005</v>
      </c>
      <c r="M53" s="45">
        <f>SUM(M51,M45,M39,M35,M32,M29,M25,M20,M13)</f>
        <v>1462.3609999999999</v>
      </c>
      <c r="N53" s="45">
        <f>SUM(N51,N45,N39,N35,N32,N29,N25,N20,N13)</f>
        <v>8278.3299999999999</v>
      </c>
      <c r="O53" s="45">
        <f>SUM(O51,O45,O39,O35,O32,O29,O25,O20,O13)</f>
        <v>25649.103999999999</v>
      </c>
      <c r="P53" s="45">
        <f>SUM(P51,P45,P39,P35,P32,P29,P25,P20,P13)</f>
        <v>8278.3299999999999</v>
      </c>
    </row>
  </sheetData>
  <mergeCells count="27">
    <mergeCell ref="A1:A3"/>
    <mergeCell ref="B1:B3"/>
    <mergeCell ref="C1:O1"/>
    <mergeCell ref="C2:C3"/>
    <mergeCell ref="D2:H2"/>
    <mergeCell ref="I2:J2"/>
    <mergeCell ref="K2:L2"/>
    <mergeCell ref="M2:N2"/>
    <mergeCell ref="A4:A12"/>
    <mergeCell ref="A13:B13"/>
    <mergeCell ref="A14:A19"/>
    <mergeCell ref="A20:B20"/>
    <mergeCell ref="A21:A24"/>
    <mergeCell ref="A25:B25"/>
    <mergeCell ref="A26:A28"/>
    <mergeCell ref="A29:B29"/>
    <mergeCell ref="A30:A31"/>
    <mergeCell ref="A32:B32"/>
    <mergeCell ref="A33:A34"/>
    <mergeCell ref="A35:B35"/>
    <mergeCell ref="A36:A38"/>
    <mergeCell ref="A39:B39"/>
    <mergeCell ref="A40:A44"/>
    <mergeCell ref="A45:B45"/>
    <mergeCell ref="A46:A50"/>
    <mergeCell ref="A51:B51"/>
    <mergeCell ref="A53:B5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6" activeCellId="0" sqref="C6"/>
    </sheetView>
  </sheetViews>
  <sheetFormatPr baseColWidth="10" defaultRowHeight="15"/>
  <cols>
    <col customWidth="1" min="1" max="1" style="1" width="14.3359375"/>
    <col customWidth="1" min="2" max="2" style="2" width="14.3359375"/>
    <col min="3" max="15" style="2" width="11.5546875"/>
    <col min="16" max="16384" style="1" width="11.5546875"/>
  </cols>
  <sheetData>
    <row r="1" ht="15">
      <c r="A1" s="19" t="s">
        <v>25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ht="15">
      <c r="A2" s="23"/>
      <c r="B2" s="19" t="s">
        <v>86</v>
      </c>
      <c r="C2" s="5" t="s">
        <v>2</v>
      </c>
      <c r="D2" s="5"/>
      <c r="E2" s="5"/>
      <c r="F2" s="5"/>
      <c r="G2" s="5"/>
      <c r="H2" s="5" t="s">
        <v>3</v>
      </c>
      <c r="I2" s="5"/>
      <c r="J2" s="5" t="s">
        <v>4</v>
      </c>
      <c r="K2" s="5"/>
      <c r="L2" s="5" t="s">
        <v>5</v>
      </c>
      <c r="M2" s="5"/>
      <c r="N2" s="5" t="s">
        <v>6</v>
      </c>
      <c r="O2" s="5" t="s">
        <v>7</v>
      </c>
    </row>
    <row r="3" ht="75">
      <c r="A3" s="25"/>
      <c r="B3" s="3"/>
      <c r="C3" s="5" t="s">
        <v>8</v>
      </c>
      <c r="D3" s="5" t="s">
        <v>9</v>
      </c>
      <c r="E3" s="3" t="s">
        <v>27</v>
      </c>
      <c r="F3" s="5" t="s">
        <v>10</v>
      </c>
      <c r="G3" s="12" t="s">
        <v>11</v>
      </c>
      <c r="H3" s="5" t="s">
        <v>12</v>
      </c>
      <c r="I3" s="5" t="s">
        <v>13</v>
      </c>
      <c r="J3" s="5" t="s">
        <v>12</v>
      </c>
      <c r="K3" s="5" t="s">
        <v>13</v>
      </c>
      <c r="L3" s="49" t="s">
        <v>12</v>
      </c>
      <c r="M3" s="49" t="s">
        <v>13</v>
      </c>
      <c r="N3" s="50" t="s">
        <v>14</v>
      </c>
      <c r="O3" s="28" t="s">
        <v>13</v>
      </c>
    </row>
    <row r="4" ht="15">
      <c r="A4" s="51" t="s">
        <v>29</v>
      </c>
      <c r="B4" s="52">
        <v>5.2000000000000002</v>
      </c>
      <c r="C4" s="52">
        <v>239.19999999999999</v>
      </c>
      <c r="D4" s="52">
        <v>407.80000000000001</v>
      </c>
      <c r="E4" s="52">
        <f t="shared" ref="E4:E9" si="24">C4+D4</f>
        <v>647</v>
      </c>
      <c r="F4" s="52">
        <v>19.600000000000001</v>
      </c>
      <c r="G4" s="53">
        <f t="shared" ref="G4:G9" si="25">C4+D4+F4</f>
        <v>666.60000000000002</v>
      </c>
      <c r="H4" s="52">
        <v>18.780000000000001</v>
      </c>
      <c r="I4" s="52">
        <v>211.68000000000001</v>
      </c>
      <c r="J4" s="52">
        <v>27.530000000000001</v>
      </c>
      <c r="K4" s="52">
        <v>141.12</v>
      </c>
      <c r="L4" s="54">
        <v>42.450000000000003</v>
      </c>
      <c r="M4" s="54">
        <v>352.80000000000001</v>
      </c>
      <c r="N4" s="54">
        <v>459.83999999999997</v>
      </c>
      <c r="O4" s="54">
        <f t="shared" ref="O4:O9" si="26">M4</f>
        <v>352.80000000000001</v>
      </c>
    </row>
    <row r="5" ht="15">
      <c r="A5" s="51" t="s">
        <v>30</v>
      </c>
      <c r="B5" s="52">
        <v>8.1999999999999993</v>
      </c>
      <c r="C5" s="52">
        <v>374.69999999999999</v>
      </c>
      <c r="D5" s="52">
        <v>646.5</v>
      </c>
      <c r="E5" s="52">
        <f t="shared" si="24"/>
        <v>1021.2</v>
      </c>
      <c r="F5" s="52">
        <v>30.899999999999999</v>
      </c>
      <c r="G5" s="52">
        <f t="shared" si="25"/>
        <v>1052.1000000000001</v>
      </c>
      <c r="H5" s="54">
        <v>29.399999999999999</v>
      </c>
      <c r="I5" s="54">
        <v>332.63999999999999</v>
      </c>
      <c r="J5" s="54">
        <v>43.119999999999997</v>
      </c>
      <c r="K5" s="54">
        <v>221.75999999999999</v>
      </c>
      <c r="L5" s="54">
        <v>66.5</v>
      </c>
      <c r="M5" s="54">
        <v>554.39999999999998</v>
      </c>
      <c r="N5" s="54">
        <v>720.72000000000003</v>
      </c>
      <c r="O5" s="54">
        <f t="shared" si="26"/>
        <v>554.39999999999998</v>
      </c>
    </row>
    <row r="6" ht="15">
      <c r="A6" s="51" t="s">
        <v>31</v>
      </c>
      <c r="B6" s="52">
        <v>2.8999999999999999</v>
      </c>
      <c r="C6" s="52">
        <v>133.80000000000001</v>
      </c>
      <c r="D6" s="52">
        <v>230.90000000000001</v>
      </c>
      <c r="E6" s="52">
        <f t="shared" si="24"/>
        <v>364.70000000000005</v>
      </c>
      <c r="F6" s="52">
        <v>11</v>
      </c>
      <c r="G6" s="52">
        <f t="shared" si="25"/>
        <v>375.70000000000005</v>
      </c>
      <c r="H6" s="52">
        <v>10.5</v>
      </c>
      <c r="I6" s="52">
        <v>118.8</v>
      </c>
      <c r="J6" s="52">
        <v>15.4</v>
      </c>
      <c r="K6" s="52">
        <v>79.200000000000003</v>
      </c>
      <c r="L6" s="52">
        <v>23.75</v>
      </c>
      <c r="M6" s="52">
        <v>198</v>
      </c>
      <c r="N6" s="52">
        <v>257.39999999999998</v>
      </c>
      <c r="O6" s="54">
        <f t="shared" si="26"/>
        <v>198</v>
      </c>
    </row>
    <row r="7" ht="15">
      <c r="A7" s="51" t="s">
        <v>32</v>
      </c>
      <c r="B7" s="52">
        <v>3.7000000000000002</v>
      </c>
      <c r="C7" s="52">
        <v>172</v>
      </c>
      <c r="D7" s="52">
        <v>287.69999999999999</v>
      </c>
      <c r="E7" s="52">
        <f t="shared" si="24"/>
        <v>459.69999999999999</v>
      </c>
      <c r="F7" s="52">
        <v>13.6</v>
      </c>
      <c r="G7" s="52">
        <f t="shared" si="25"/>
        <v>473.30000000000001</v>
      </c>
      <c r="H7" s="52">
        <v>13.56</v>
      </c>
      <c r="I7" s="52">
        <v>146.88</v>
      </c>
      <c r="J7" s="52">
        <v>19.789999999999999</v>
      </c>
      <c r="K7" s="52">
        <v>97.920000000000002</v>
      </c>
      <c r="L7" s="52">
        <v>30.489999999999998</v>
      </c>
      <c r="M7" s="52">
        <v>244.80000000000001</v>
      </c>
      <c r="N7" s="52">
        <v>330.72000000000003</v>
      </c>
      <c r="O7" s="54">
        <f t="shared" si="26"/>
        <v>244.80000000000001</v>
      </c>
    </row>
    <row r="8" ht="15">
      <c r="A8" s="51" t="s">
        <v>41</v>
      </c>
      <c r="B8" s="52">
        <v>11.1</v>
      </c>
      <c r="C8" s="52">
        <v>508.5</v>
      </c>
      <c r="D8" s="52">
        <v>877.39999999999998</v>
      </c>
      <c r="E8" s="52">
        <f t="shared" si="24"/>
        <v>1385.9000000000001</v>
      </c>
      <c r="F8" s="52">
        <v>41.899999999999999</v>
      </c>
      <c r="G8" s="52">
        <f t="shared" si="25"/>
        <v>1427.8000000000002</v>
      </c>
      <c r="H8" s="52">
        <v>39.899999999999999</v>
      </c>
      <c r="I8" s="52">
        <v>451.44</v>
      </c>
      <c r="J8" s="52">
        <v>58.520000000000003</v>
      </c>
      <c r="K8" s="52">
        <v>300.95999999999998</v>
      </c>
      <c r="L8" s="52">
        <v>90.25</v>
      </c>
      <c r="M8" s="52">
        <v>752.39999999999998</v>
      </c>
      <c r="N8" s="52">
        <v>978.12</v>
      </c>
      <c r="O8" s="54">
        <f t="shared" si="26"/>
        <v>752.39999999999998</v>
      </c>
    </row>
    <row r="9" ht="15">
      <c r="A9" s="51" t="s">
        <v>42</v>
      </c>
      <c r="B9" s="52">
        <v>6.4000000000000004</v>
      </c>
      <c r="C9" s="52">
        <v>294.39999999999998</v>
      </c>
      <c r="D9" s="52">
        <v>507.89999999999998</v>
      </c>
      <c r="E9" s="52">
        <f t="shared" si="24"/>
        <v>802.29999999999995</v>
      </c>
      <c r="F9" s="52">
        <v>24.199999999999999</v>
      </c>
      <c r="G9" s="52">
        <f t="shared" si="25"/>
        <v>826.5</v>
      </c>
      <c r="H9" s="52">
        <v>23.100000000000001</v>
      </c>
      <c r="I9" s="52">
        <v>261.36000000000001</v>
      </c>
      <c r="J9" s="52">
        <v>33.880000000000003</v>
      </c>
      <c r="K9" s="52">
        <v>174.24000000000001</v>
      </c>
      <c r="L9" s="52">
        <v>52.25</v>
      </c>
      <c r="M9" s="52">
        <v>435.60000000000002</v>
      </c>
      <c r="N9" s="52">
        <v>566.27999999999997</v>
      </c>
      <c r="O9" s="54">
        <f t="shared" si="26"/>
        <v>435.60000000000002</v>
      </c>
    </row>
    <row r="10" ht="15">
      <c r="A10" s="51" t="s">
        <v>73</v>
      </c>
      <c r="B10" s="52">
        <v>12.9</v>
      </c>
      <c r="C10" s="52">
        <v>588.79999999999995</v>
      </c>
      <c r="D10" s="52">
        <v>1015.9</v>
      </c>
      <c r="E10" s="52">
        <f t="shared" ref="E10:E12" si="27">C10+D10</f>
        <v>1604.6999999999998</v>
      </c>
      <c r="F10" s="52">
        <v>48.5</v>
      </c>
      <c r="G10" s="52">
        <f t="shared" ref="G10:G12" si="28">C10+D10+F10</f>
        <v>1653.1999999999998</v>
      </c>
      <c r="H10" s="52">
        <v>46.200000000000003</v>
      </c>
      <c r="I10" s="52">
        <v>522.72000000000003</v>
      </c>
      <c r="J10" s="52">
        <v>67.760000000000005</v>
      </c>
      <c r="K10" s="52">
        <v>348.48000000000002</v>
      </c>
      <c r="L10" s="52">
        <v>104.5</v>
      </c>
      <c r="M10" s="52">
        <v>871.20000000000005</v>
      </c>
      <c r="N10" s="52">
        <v>1132.5599999999999</v>
      </c>
      <c r="O10" s="54">
        <f t="shared" ref="O10:O12" si="29">M10</f>
        <v>871.20000000000005</v>
      </c>
    </row>
    <row r="11" ht="15">
      <c r="A11" s="51" t="s">
        <v>74</v>
      </c>
      <c r="B11" s="52">
        <v>12.9</v>
      </c>
      <c r="C11" s="52">
        <v>588.79999999999995</v>
      </c>
      <c r="D11" s="52">
        <v>1015.9</v>
      </c>
      <c r="E11" s="52">
        <f t="shared" si="27"/>
        <v>1604.6999999999998</v>
      </c>
      <c r="F11" s="52">
        <v>48.5</v>
      </c>
      <c r="G11" s="52">
        <f t="shared" si="28"/>
        <v>1653.1999999999998</v>
      </c>
      <c r="H11" s="52">
        <v>46.200000000000003</v>
      </c>
      <c r="I11" s="52">
        <v>522.72000000000003</v>
      </c>
      <c r="J11" s="52">
        <v>67.760000000000005</v>
      </c>
      <c r="K11" s="52">
        <v>348.48000000000002</v>
      </c>
      <c r="L11" s="52">
        <v>104.5</v>
      </c>
      <c r="M11" s="52">
        <v>871.20000000000005</v>
      </c>
      <c r="N11" s="52">
        <v>1132.5599999999999</v>
      </c>
      <c r="O11" s="54">
        <f t="shared" si="29"/>
        <v>871.20000000000005</v>
      </c>
    </row>
    <row r="12" ht="15">
      <c r="A12" s="51" t="s">
        <v>60</v>
      </c>
      <c r="B12" s="52">
        <v>4.5</v>
      </c>
      <c r="C12" s="52">
        <v>218.59999999999999</v>
      </c>
      <c r="D12" s="52">
        <v>344.60000000000002</v>
      </c>
      <c r="E12" s="52">
        <f t="shared" si="27"/>
        <v>563.20000000000005</v>
      </c>
      <c r="F12" s="52">
        <v>16.5</v>
      </c>
      <c r="G12" s="52">
        <f t="shared" si="28"/>
        <v>579.70000000000005</v>
      </c>
      <c r="H12" s="52">
        <v>17.350000000000001</v>
      </c>
      <c r="I12" s="52">
        <v>178.19999999999999</v>
      </c>
      <c r="J12" s="52">
        <v>2515</v>
      </c>
      <c r="K12" s="52">
        <v>118.8</v>
      </c>
      <c r="L12" s="52">
        <v>38.75</v>
      </c>
      <c r="M12" s="52">
        <v>297</v>
      </c>
      <c r="N12" s="52">
        <v>420.56999999999999</v>
      </c>
      <c r="O12" s="54">
        <f t="shared" si="29"/>
        <v>297</v>
      </c>
    </row>
    <row r="13" ht="15">
      <c r="A13" s="13" t="s">
        <v>23</v>
      </c>
      <c r="B13" s="14">
        <f>SUM(B4:B12)</f>
        <v>67.799999999999983</v>
      </c>
      <c r="C13" s="14">
        <f>SUM(C4:C12)</f>
        <v>3118.7999999999997</v>
      </c>
      <c r="D13" s="14">
        <f>SUM(D4:D12)</f>
        <v>5334.6000000000004</v>
      </c>
      <c r="E13" s="14">
        <f>SUM(E4:E12)</f>
        <v>8453.3999999999996</v>
      </c>
      <c r="F13" s="14">
        <f>SUM(F4:F12)</f>
        <v>254.69999999999999</v>
      </c>
      <c r="G13" s="55">
        <f>SUM(G4:G12)</f>
        <v>8708.1000000000004</v>
      </c>
      <c r="H13" s="14">
        <f>SUM(H4:H12)</f>
        <v>244.98999999999998</v>
      </c>
      <c r="I13" s="14">
        <f>SUM(I4:I12)</f>
        <v>2746.4399999999996</v>
      </c>
      <c r="J13" s="14">
        <f>SUM(J4:J12)</f>
        <v>2848.7600000000002</v>
      </c>
      <c r="K13" s="14">
        <f>SUM(K4:K12)</f>
        <v>1830.96</v>
      </c>
      <c r="L13" s="56">
        <f>SUM(L4:L12)</f>
        <v>553.44000000000005</v>
      </c>
      <c r="M13" s="57">
        <f>SUM(M4:M12)</f>
        <v>4577.3999999999996</v>
      </c>
      <c r="N13" s="58">
        <f>SUM(N4:N12)</f>
        <v>5998.7699999999986</v>
      </c>
      <c r="O13" s="38">
        <f>SUM(O4:O12)</f>
        <v>4577.3999999999996</v>
      </c>
    </row>
    <row r="30" ht="15"/>
    <row r="31" ht="15"/>
  </sheetData>
  <mergeCells count="7">
    <mergeCell ref="A1:A3"/>
    <mergeCell ref="B1:O1"/>
    <mergeCell ref="B2:B3"/>
    <mergeCell ref="C2:G2"/>
    <mergeCell ref="H2:I2"/>
    <mergeCell ref="J2:K2"/>
    <mergeCell ref="L2:M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6" activeCellId="0" sqref="C6"/>
    </sheetView>
  </sheetViews>
  <sheetFormatPr baseColWidth="10" defaultRowHeight="15"/>
  <cols>
    <col customWidth="1" min="1" max="1" style="1" width="14.3359375"/>
    <col bestFit="1" customWidth="1" min="2" max="2" style="2" width="13.5546875"/>
    <col min="3" max="4" style="2" width="11.5546875"/>
    <col customWidth="1" min="5" max="5" style="2" width="12.4453125"/>
    <col min="6" max="15" style="2" width="11.5546875"/>
    <col min="16" max="16384" style="1" width="11.5546875"/>
  </cols>
  <sheetData>
    <row r="1" ht="22.5" customHeight="1">
      <c r="A1" s="19" t="s">
        <v>25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ht="18.75" customHeight="1">
      <c r="A2" s="23"/>
      <c r="B2" s="19" t="s">
        <v>86</v>
      </c>
      <c r="C2" s="5" t="s">
        <v>2</v>
      </c>
      <c r="D2" s="5"/>
      <c r="E2" s="5"/>
      <c r="F2" s="5"/>
      <c r="G2" s="5"/>
      <c r="H2" s="5" t="s">
        <v>3</v>
      </c>
      <c r="I2" s="5"/>
      <c r="J2" s="5" t="s">
        <v>4</v>
      </c>
      <c r="K2" s="5"/>
      <c r="L2" s="5" t="s">
        <v>5</v>
      </c>
      <c r="M2" s="5"/>
      <c r="N2" s="5" t="s">
        <v>6</v>
      </c>
      <c r="O2" s="5" t="s">
        <v>7</v>
      </c>
    </row>
    <row r="3" ht="69" customHeight="1">
      <c r="A3" s="25"/>
      <c r="B3" s="3"/>
      <c r="C3" s="5" t="s">
        <v>8</v>
      </c>
      <c r="D3" s="5" t="s">
        <v>9</v>
      </c>
      <c r="E3" s="3" t="s">
        <v>27</v>
      </c>
      <c r="F3" s="5" t="s">
        <v>10</v>
      </c>
      <c r="G3" s="12" t="s">
        <v>11</v>
      </c>
      <c r="H3" s="5" t="s">
        <v>12</v>
      </c>
      <c r="I3" s="5" t="s">
        <v>13</v>
      </c>
      <c r="J3" s="5" t="s">
        <v>12</v>
      </c>
      <c r="K3" s="5" t="s">
        <v>13</v>
      </c>
      <c r="L3" s="49" t="s">
        <v>12</v>
      </c>
      <c r="M3" s="49" t="s">
        <v>13</v>
      </c>
      <c r="N3" s="50" t="s">
        <v>14</v>
      </c>
      <c r="O3" s="28" t="s">
        <v>13</v>
      </c>
    </row>
    <row r="4" ht="15">
      <c r="A4" s="51" t="s">
        <v>33</v>
      </c>
      <c r="B4" s="52">
        <v>13.6</v>
      </c>
      <c r="C4" s="52">
        <v>433.5</v>
      </c>
      <c r="D4" s="52">
        <v>1288.4000000000001</v>
      </c>
      <c r="E4" s="52">
        <f t="shared" ref="E4:E6" si="30">C4+D4</f>
        <v>1721.9000000000001</v>
      </c>
      <c r="F4" s="52">
        <v>60.100000000000001</v>
      </c>
      <c r="G4" s="53">
        <f t="shared" ref="G4:G6" si="31">C4+D4+F4</f>
        <v>1782</v>
      </c>
      <c r="H4" s="52">
        <v>37.899999999999999</v>
      </c>
      <c r="I4" s="52">
        <v>663.12</v>
      </c>
      <c r="J4" s="52">
        <v>49.880000000000003</v>
      </c>
      <c r="K4" s="52">
        <v>416.88</v>
      </c>
      <c r="L4" s="54">
        <v>84.5</v>
      </c>
      <c r="M4" s="54">
        <v>1080</v>
      </c>
      <c r="N4" s="54">
        <v>909.10000000000002</v>
      </c>
      <c r="O4" s="54">
        <f t="shared" ref="O4:O6" si="32">M4</f>
        <v>1080</v>
      </c>
    </row>
    <row r="5" ht="15">
      <c r="A5" s="51" t="s">
        <v>34</v>
      </c>
      <c r="B5" s="52">
        <v>9.4000000000000004</v>
      </c>
      <c r="C5" s="52">
        <v>315.69999999999999</v>
      </c>
      <c r="D5" s="52">
        <v>882.39999999999998</v>
      </c>
      <c r="E5" s="52">
        <f t="shared" si="30"/>
        <v>1198.0999999999999</v>
      </c>
      <c r="F5" s="52">
        <v>40.899999999999999</v>
      </c>
      <c r="G5" s="52">
        <f t="shared" si="31"/>
        <v>1239</v>
      </c>
      <c r="H5" s="54">
        <v>22.920000000000002</v>
      </c>
      <c r="I5" s="54">
        <v>440.63999999999999</v>
      </c>
      <c r="J5" s="54">
        <v>36.329999999999998</v>
      </c>
      <c r="K5" s="54">
        <v>293.75999999999999</v>
      </c>
      <c r="L5" s="54">
        <v>56.310000000000002</v>
      </c>
      <c r="M5" s="54">
        <v>734.39999999999998</v>
      </c>
      <c r="N5" s="54">
        <v>610.70000000000005</v>
      </c>
      <c r="O5" s="54">
        <f t="shared" si="32"/>
        <v>734.39999999999998</v>
      </c>
    </row>
    <row r="6" ht="15">
      <c r="A6" s="51" t="s">
        <v>72</v>
      </c>
      <c r="B6" s="52">
        <v>9.6999999999999993</v>
      </c>
      <c r="C6" s="52">
        <v>304</v>
      </c>
      <c r="D6" s="52">
        <v>922.89999999999998</v>
      </c>
      <c r="E6" s="52">
        <f t="shared" si="30"/>
        <v>1226.9000000000001</v>
      </c>
      <c r="F6" s="52">
        <v>42.899999999999999</v>
      </c>
      <c r="G6" s="52">
        <f t="shared" si="31"/>
        <v>1269.8000000000002</v>
      </c>
      <c r="H6" s="52">
        <v>25.539999999999999</v>
      </c>
      <c r="I6" s="52">
        <v>462.24000000000001</v>
      </c>
      <c r="J6" s="52">
        <v>34.979999999999997</v>
      </c>
      <c r="K6" s="52">
        <v>308.16000000000003</v>
      </c>
      <c r="L6" s="52">
        <v>58.560000000000002</v>
      </c>
      <c r="M6" s="52">
        <v>770.39999999999998</v>
      </c>
      <c r="N6" s="52">
        <v>636.89999999999998</v>
      </c>
      <c r="O6" s="54">
        <f t="shared" si="32"/>
        <v>770.39999999999998</v>
      </c>
    </row>
    <row r="7" ht="15">
      <c r="A7" s="13" t="s">
        <v>23</v>
      </c>
      <c r="B7" s="14">
        <f>SUM(B4:B6)</f>
        <v>32.700000000000003</v>
      </c>
      <c r="C7" s="14">
        <f>SUM(C4:C6)</f>
        <v>1053.2</v>
      </c>
      <c r="D7" s="14">
        <f>SUM(D4:D6)</f>
        <v>3093.7000000000003</v>
      </c>
      <c r="E7" s="14">
        <f>SUM(E4:E6)</f>
        <v>4146.8999999999996</v>
      </c>
      <c r="F7" s="14">
        <f>SUM(F4:F6)</f>
        <v>143.90000000000001</v>
      </c>
      <c r="G7" s="55">
        <f>SUM(G4:G6)</f>
        <v>4290.8000000000002</v>
      </c>
      <c r="H7" s="14">
        <f>SUM(H4:H6)</f>
        <v>86.359999999999999</v>
      </c>
      <c r="I7" s="14">
        <f>SUM(I4:I6)</f>
        <v>1566</v>
      </c>
      <c r="J7" s="14">
        <f>SUM(J4:J6)</f>
        <v>121.19</v>
      </c>
      <c r="K7" s="14">
        <f>SUM(K4:K6)</f>
        <v>1018.8</v>
      </c>
      <c r="L7" s="56">
        <f>SUM(L4:L6)</f>
        <v>199.37</v>
      </c>
      <c r="M7" s="57">
        <f>SUM(M4:M6)</f>
        <v>2584.8000000000002</v>
      </c>
      <c r="N7" s="58">
        <f>SUM(N4:N6)</f>
        <v>2156.7000000000003</v>
      </c>
      <c r="O7" s="38">
        <f>SUM(O4:O6)</f>
        <v>2584.8000000000002</v>
      </c>
    </row>
    <row r="8" ht="1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ht="1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ht="1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ht="1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ht="1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ht="1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24" ht="15"/>
    <row r="25" ht="15"/>
  </sheetData>
  <mergeCells count="7">
    <mergeCell ref="A1:A3"/>
    <mergeCell ref="B1:O1"/>
    <mergeCell ref="B2:B3"/>
    <mergeCell ref="C2:G2"/>
    <mergeCell ref="H2:I2"/>
    <mergeCell ref="J2:K2"/>
    <mergeCell ref="L2:M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6" activeCellId="0" sqref="C6"/>
    </sheetView>
  </sheetViews>
  <sheetFormatPr baseColWidth="10" defaultRowHeight="15"/>
  <cols>
    <col customWidth="1" min="1" max="1" style="2" width="14.3359375"/>
    <col bestFit="1" customWidth="1" min="2" max="2" style="2" width="13.5546875"/>
    <col min="3" max="4" style="2" width="11.5546875"/>
    <col customWidth="1" min="5" max="5" style="2" width="12.4453125"/>
    <col min="6" max="15" style="2" width="11.5546875"/>
    <col min="16" max="16384" style="1" width="11.5546875"/>
  </cols>
  <sheetData>
    <row r="1" ht="22.5" customHeight="1">
      <c r="A1" s="19" t="s">
        <v>25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ht="18.75" customHeight="1">
      <c r="A2" s="23"/>
      <c r="B2" s="19" t="s">
        <v>86</v>
      </c>
      <c r="C2" s="5" t="s">
        <v>2</v>
      </c>
      <c r="D2" s="5"/>
      <c r="E2" s="5"/>
      <c r="F2" s="5"/>
      <c r="G2" s="5"/>
      <c r="H2" s="5" t="s">
        <v>3</v>
      </c>
      <c r="I2" s="5"/>
      <c r="J2" s="5" t="s">
        <v>4</v>
      </c>
      <c r="K2" s="5"/>
      <c r="L2" s="5" t="s">
        <v>5</v>
      </c>
      <c r="M2" s="5"/>
      <c r="N2" s="5" t="s">
        <v>6</v>
      </c>
      <c r="O2" s="5" t="s">
        <v>7</v>
      </c>
    </row>
    <row r="3" ht="69" customHeight="1">
      <c r="A3" s="25"/>
      <c r="B3" s="3"/>
      <c r="C3" s="5" t="s">
        <v>8</v>
      </c>
      <c r="D3" s="5" t="s">
        <v>9</v>
      </c>
      <c r="E3" s="3" t="s">
        <v>27</v>
      </c>
      <c r="F3" s="5" t="s">
        <v>10</v>
      </c>
      <c r="G3" s="12" t="s">
        <v>11</v>
      </c>
      <c r="H3" s="5" t="s">
        <v>12</v>
      </c>
      <c r="I3" s="5" t="s">
        <v>13</v>
      </c>
      <c r="J3" s="5" t="s">
        <v>12</v>
      </c>
      <c r="K3" s="5" t="s">
        <v>13</v>
      </c>
      <c r="L3" s="49" t="s">
        <v>12</v>
      </c>
      <c r="M3" s="49" t="s">
        <v>13</v>
      </c>
      <c r="N3" s="50" t="s">
        <v>14</v>
      </c>
      <c r="O3" s="28" t="s">
        <v>13</v>
      </c>
    </row>
    <row r="4" ht="15">
      <c r="A4" s="52" t="s">
        <v>79</v>
      </c>
      <c r="B4" s="52">
        <v>0</v>
      </c>
      <c r="C4" s="52">
        <v>0</v>
      </c>
      <c r="D4" s="52">
        <v>0</v>
      </c>
      <c r="E4" s="52">
        <f t="shared" ref="E4:E9" si="33">C4+D4</f>
        <v>0</v>
      </c>
      <c r="F4" s="52">
        <v>435</v>
      </c>
      <c r="G4" s="53">
        <f t="shared" ref="G4:G9" si="34">C4+D4+F4</f>
        <v>435</v>
      </c>
      <c r="H4" s="52">
        <v>28.100000000000001</v>
      </c>
      <c r="I4" s="52">
        <v>46.979999999999997</v>
      </c>
      <c r="J4" s="52">
        <v>34.710000000000001</v>
      </c>
      <c r="K4" s="52">
        <v>31.32</v>
      </c>
      <c r="L4" s="54">
        <v>53.07</v>
      </c>
      <c r="M4" s="54">
        <v>78.299999999999997</v>
      </c>
      <c r="N4" s="54">
        <v>391.5</v>
      </c>
      <c r="O4" s="54">
        <f t="shared" ref="O4:O9" si="35">M4</f>
        <v>78.299999999999997</v>
      </c>
    </row>
    <row r="5" ht="15">
      <c r="A5" s="52" t="s">
        <v>80</v>
      </c>
      <c r="B5" s="52">
        <v>0</v>
      </c>
      <c r="C5" s="52">
        <v>0</v>
      </c>
      <c r="D5" s="52">
        <v>0</v>
      </c>
      <c r="E5" s="52">
        <f t="shared" si="33"/>
        <v>0</v>
      </c>
      <c r="F5" s="52">
        <v>1245</v>
      </c>
      <c r="G5" s="52">
        <f t="shared" si="34"/>
        <v>1245</v>
      </c>
      <c r="H5" s="54">
        <v>80.430000000000007</v>
      </c>
      <c r="I5" s="54">
        <v>134.46000000000001</v>
      </c>
      <c r="J5" s="54">
        <v>99.349999999999994</v>
      </c>
      <c r="K5" s="54">
        <v>89.640000000000001</v>
      </c>
      <c r="L5" s="54">
        <v>151.88999999999999</v>
      </c>
      <c r="M5" s="54">
        <v>224.09999999999999</v>
      </c>
      <c r="N5" s="54">
        <v>1120.5</v>
      </c>
      <c r="O5" s="54">
        <f t="shared" si="35"/>
        <v>224.09999999999999</v>
      </c>
    </row>
    <row r="6" ht="15">
      <c r="A6" s="52" t="s">
        <v>51</v>
      </c>
      <c r="B6" s="52">
        <v>0</v>
      </c>
      <c r="C6" s="52">
        <v>0</v>
      </c>
      <c r="D6" s="52">
        <v>0</v>
      </c>
      <c r="E6" s="52">
        <f t="shared" si="33"/>
        <v>0</v>
      </c>
      <c r="F6" s="52">
        <v>355</v>
      </c>
      <c r="G6" s="52">
        <f t="shared" si="34"/>
        <v>355</v>
      </c>
      <c r="H6" s="54">
        <v>22.93</v>
      </c>
      <c r="I6" s="54">
        <v>38.340000000000003</v>
      </c>
      <c r="J6" s="54">
        <v>28.329999999999998</v>
      </c>
      <c r="K6" s="54">
        <v>25.559999999999999</v>
      </c>
      <c r="L6" s="54">
        <v>43.310000000000002</v>
      </c>
      <c r="M6" s="54">
        <v>63.899999999999999</v>
      </c>
      <c r="N6" s="54">
        <v>319.5</v>
      </c>
      <c r="O6" s="54">
        <f t="shared" si="35"/>
        <v>63.899999999999999</v>
      </c>
    </row>
    <row r="7" ht="15">
      <c r="A7" s="52" t="s">
        <v>35</v>
      </c>
      <c r="B7" s="52">
        <v>0</v>
      </c>
      <c r="C7" s="52">
        <v>0</v>
      </c>
      <c r="D7" s="52">
        <v>0</v>
      </c>
      <c r="E7" s="52">
        <f t="shared" si="33"/>
        <v>0</v>
      </c>
      <c r="F7" s="52">
        <v>690</v>
      </c>
      <c r="G7" s="52">
        <f t="shared" si="34"/>
        <v>690</v>
      </c>
      <c r="H7" s="54">
        <v>44.57</v>
      </c>
      <c r="I7" s="54">
        <v>74.519999999999996</v>
      </c>
      <c r="J7" s="54">
        <v>55.060000000000002</v>
      </c>
      <c r="K7" s="54">
        <v>49.68</v>
      </c>
      <c r="L7" s="54">
        <v>84.180000000000007</v>
      </c>
      <c r="M7" s="54">
        <v>124.2</v>
      </c>
      <c r="N7" s="54">
        <v>621</v>
      </c>
      <c r="O7" s="54">
        <f t="shared" si="35"/>
        <v>124.2</v>
      </c>
    </row>
    <row r="8" ht="15">
      <c r="A8" s="52" t="s">
        <v>43</v>
      </c>
      <c r="B8" s="52">
        <v>0</v>
      </c>
      <c r="C8" s="52">
        <v>0</v>
      </c>
      <c r="D8" s="52">
        <v>0</v>
      </c>
      <c r="E8" s="52">
        <f t="shared" si="33"/>
        <v>0</v>
      </c>
      <c r="F8" s="52">
        <v>1125</v>
      </c>
      <c r="G8" s="52">
        <f t="shared" si="34"/>
        <v>1125</v>
      </c>
      <c r="H8" s="54">
        <v>72.670000000000002</v>
      </c>
      <c r="I8" s="54">
        <v>121.5</v>
      </c>
      <c r="J8" s="54">
        <v>89.769999999999996</v>
      </c>
      <c r="K8" s="54">
        <v>81</v>
      </c>
      <c r="L8" s="54">
        <v>137.25</v>
      </c>
      <c r="M8" s="54">
        <v>202.5</v>
      </c>
      <c r="N8" s="54">
        <v>1012.5</v>
      </c>
      <c r="O8" s="54">
        <f t="shared" si="35"/>
        <v>202.5</v>
      </c>
    </row>
    <row r="9" ht="15">
      <c r="A9" s="52" t="s">
        <v>44</v>
      </c>
      <c r="B9" s="52">
        <v>0</v>
      </c>
      <c r="C9" s="52">
        <v>0</v>
      </c>
      <c r="D9" s="52">
        <v>0</v>
      </c>
      <c r="E9" s="52">
        <f t="shared" si="33"/>
        <v>0</v>
      </c>
      <c r="F9" s="52">
        <v>1295</v>
      </c>
      <c r="G9" s="52">
        <f t="shared" si="34"/>
        <v>1295</v>
      </c>
      <c r="H9" s="54">
        <v>83.659999999999997</v>
      </c>
      <c r="I9" s="54">
        <v>139.86000000000001</v>
      </c>
      <c r="J9" s="54">
        <v>103.34</v>
      </c>
      <c r="K9" s="54">
        <v>93.239999999999995</v>
      </c>
      <c r="L9" s="54">
        <v>157.99000000000001</v>
      </c>
      <c r="M9" s="54">
        <v>233.09999999999999</v>
      </c>
      <c r="N9" s="54">
        <v>1165.5</v>
      </c>
      <c r="O9" s="54">
        <f t="shared" si="35"/>
        <v>233.09999999999999</v>
      </c>
    </row>
    <row r="10" ht="15">
      <c r="A10" s="52" t="s">
        <v>45</v>
      </c>
      <c r="B10" s="52">
        <v>0</v>
      </c>
      <c r="C10" s="52">
        <v>0</v>
      </c>
      <c r="D10" s="52">
        <v>0</v>
      </c>
      <c r="E10" s="52">
        <f>C10+D10</f>
        <v>0</v>
      </c>
      <c r="F10" s="52">
        <v>50</v>
      </c>
      <c r="G10" s="52">
        <f>C10+D10+F10</f>
        <v>50</v>
      </c>
      <c r="H10" s="52">
        <v>0.32000000000000001</v>
      </c>
      <c r="I10" s="52">
        <v>0.54000000000000004</v>
      </c>
      <c r="J10" s="52">
        <v>0.40000000000000002</v>
      </c>
      <c r="K10" s="52">
        <v>0.35999999999999999</v>
      </c>
      <c r="L10" s="52">
        <v>0.60999999999999999</v>
      </c>
      <c r="M10" s="52">
        <v>0.90000000000000002</v>
      </c>
      <c r="N10" s="52">
        <v>4.5</v>
      </c>
      <c r="O10" s="54">
        <f>M10</f>
        <v>0.90000000000000002</v>
      </c>
    </row>
    <row r="11" ht="15">
      <c r="A11" s="14" t="s">
        <v>23</v>
      </c>
      <c r="B11" s="14">
        <f>SUM(B4:B10)</f>
        <v>0</v>
      </c>
      <c r="C11" s="14">
        <f>SUM(C4:C10)</f>
        <v>0</v>
      </c>
      <c r="D11" s="14">
        <f>SUM(D4:D10)</f>
        <v>0</v>
      </c>
      <c r="E11" s="14">
        <f>SUM(E4:E10)</f>
        <v>0</v>
      </c>
      <c r="F11" s="14">
        <f>SUM(F4:F10)</f>
        <v>5195</v>
      </c>
      <c r="G11" s="55">
        <f>SUM(G4:G10)</f>
        <v>5195</v>
      </c>
      <c r="H11" s="14">
        <f>SUM(H4:H10)</f>
        <v>332.68000000000001</v>
      </c>
      <c r="I11" s="14">
        <f>SUM(I4:I10)</f>
        <v>556.20000000000005</v>
      </c>
      <c r="J11" s="14">
        <f>SUM(J4:J10)</f>
        <v>410.95999999999992</v>
      </c>
      <c r="K11" s="14">
        <f>SUM(K4:K10)</f>
        <v>370.80000000000007</v>
      </c>
      <c r="L11" s="56">
        <f>SUM(L4:L10)</f>
        <v>628.30000000000007</v>
      </c>
      <c r="M11" s="57">
        <f>SUM(M4:M10)</f>
        <v>927</v>
      </c>
      <c r="N11" s="58">
        <f>SUM(N4:N10)</f>
        <v>4635</v>
      </c>
      <c r="O11" s="38">
        <f>SUM(O4:O10)</f>
        <v>927</v>
      </c>
    </row>
    <row r="12" ht="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ht="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ht="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ht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ht="1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28" ht="15"/>
    <row r="29" ht="15"/>
  </sheetData>
  <mergeCells count="7">
    <mergeCell ref="A1:A3"/>
    <mergeCell ref="B1:O1"/>
    <mergeCell ref="B2:B3"/>
    <mergeCell ref="C2:G2"/>
    <mergeCell ref="H2:I2"/>
    <mergeCell ref="J2:K2"/>
    <mergeCell ref="L2:M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6" activeCellId="0" sqref="C6"/>
    </sheetView>
  </sheetViews>
  <sheetFormatPr baseColWidth="10" defaultRowHeight="15"/>
  <cols>
    <col customWidth="1" min="1" max="1" style="2" width="14.3359375"/>
    <col bestFit="1" customWidth="1" min="2" max="2" style="2" width="13.5546875"/>
    <col min="3" max="4" style="2" width="11.5546875"/>
    <col customWidth="1" min="5" max="5" style="2" width="12.4453125"/>
    <col min="6" max="15" style="2" width="11.5546875"/>
    <col min="16" max="16384" style="1" width="11.5546875"/>
  </cols>
  <sheetData>
    <row r="1" ht="22.5" customHeight="1">
      <c r="A1" s="19" t="s">
        <v>25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ht="18.75" customHeight="1">
      <c r="A2" s="23"/>
      <c r="B2" s="19" t="s">
        <v>86</v>
      </c>
      <c r="C2" s="5" t="s">
        <v>2</v>
      </c>
      <c r="D2" s="5"/>
      <c r="E2" s="5"/>
      <c r="F2" s="5"/>
      <c r="G2" s="5"/>
      <c r="H2" s="5" t="s">
        <v>3</v>
      </c>
      <c r="I2" s="5"/>
      <c r="J2" s="5" t="s">
        <v>4</v>
      </c>
      <c r="K2" s="5"/>
      <c r="L2" s="5" t="s">
        <v>5</v>
      </c>
      <c r="M2" s="5"/>
      <c r="N2" s="5" t="s">
        <v>6</v>
      </c>
      <c r="O2" s="5" t="s">
        <v>7</v>
      </c>
    </row>
    <row r="3" ht="69" customHeight="1">
      <c r="A3" s="25"/>
      <c r="B3" s="3"/>
      <c r="C3" s="5" t="s">
        <v>8</v>
      </c>
      <c r="D3" s="5" t="s">
        <v>9</v>
      </c>
      <c r="E3" s="3" t="s">
        <v>27</v>
      </c>
      <c r="F3" s="5" t="s">
        <v>10</v>
      </c>
      <c r="G3" s="12" t="s">
        <v>11</v>
      </c>
      <c r="H3" s="5" t="s">
        <v>12</v>
      </c>
      <c r="I3" s="5" t="s">
        <v>13</v>
      </c>
      <c r="J3" s="5" t="s">
        <v>12</v>
      </c>
      <c r="K3" s="5" t="s">
        <v>13</v>
      </c>
      <c r="L3" s="49" t="s">
        <v>12</v>
      </c>
      <c r="M3" s="49" t="s">
        <v>13</v>
      </c>
      <c r="N3" s="50" t="s">
        <v>14</v>
      </c>
      <c r="O3" s="28" t="s">
        <v>13</v>
      </c>
    </row>
    <row r="4" ht="15">
      <c r="A4" s="52" t="s">
        <v>63</v>
      </c>
      <c r="B4" s="52">
        <v>1.2290000000000001</v>
      </c>
      <c r="C4" s="52">
        <v>4.0800000000000001</v>
      </c>
      <c r="D4" s="52">
        <v>158.02000000000001</v>
      </c>
      <c r="E4" s="52">
        <f t="shared" ref="E4:E9" si="36">C4+D4</f>
        <v>162.10000000000002</v>
      </c>
      <c r="F4" s="52">
        <v>0</v>
      </c>
      <c r="G4" s="53">
        <f t="shared" ref="G4:G9" si="37">C4+D4+F4</f>
        <v>162.10000000000002</v>
      </c>
      <c r="H4" s="52">
        <v>0.46999999999999997</v>
      </c>
      <c r="I4" s="52">
        <v>0.35999999999999999</v>
      </c>
      <c r="J4" s="52">
        <v>0.46999999999999997</v>
      </c>
      <c r="K4" s="52">
        <v>0.28000000000000003</v>
      </c>
      <c r="L4" s="54">
        <v>0.77600000000000002</v>
      </c>
      <c r="M4" s="54">
        <v>0.64000000000000001</v>
      </c>
      <c r="N4" s="54">
        <v>405</v>
      </c>
      <c r="O4" s="54">
        <f t="shared" ref="O4:O9" si="38">M4</f>
        <v>0.64000000000000001</v>
      </c>
    </row>
    <row r="5" ht="15">
      <c r="A5" s="52" t="s">
        <v>76</v>
      </c>
      <c r="B5" s="52">
        <v>1.6160000000000001</v>
      </c>
      <c r="C5" s="52">
        <v>13.99</v>
      </c>
      <c r="D5" s="52">
        <v>197.62</v>
      </c>
      <c r="E5" s="52">
        <f t="shared" si="36"/>
        <v>211.61000000000001</v>
      </c>
      <c r="F5" s="52">
        <v>0</v>
      </c>
      <c r="G5" s="52">
        <f t="shared" si="37"/>
        <v>211.61000000000001</v>
      </c>
      <c r="H5" s="54">
        <v>2.9900000000000002</v>
      </c>
      <c r="I5" s="54">
        <v>8</v>
      </c>
      <c r="J5" s="54">
        <v>1.6100000000000001</v>
      </c>
      <c r="K5" s="54">
        <v>3.5</v>
      </c>
      <c r="L5" s="54">
        <v>4.5300000000000002</v>
      </c>
      <c r="M5" s="54">
        <v>11.5</v>
      </c>
      <c r="N5" s="54">
        <v>170</v>
      </c>
      <c r="O5" s="54">
        <f t="shared" si="38"/>
        <v>11.5</v>
      </c>
    </row>
    <row r="6" ht="15">
      <c r="A6" s="52" t="s">
        <v>75</v>
      </c>
      <c r="B6" s="52">
        <v>1.45</v>
      </c>
      <c r="C6" s="52">
        <v>22.420000000000002</v>
      </c>
      <c r="D6" s="52">
        <v>165.74000000000001</v>
      </c>
      <c r="E6" s="52">
        <f t="shared" si="36"/>
        <v>188.16000000000003</v>
      </c>
      <c r="F6" s="52">
        <v>0</v>
      </c>
      <c r="G6" s="52">
        <f t="shared" si="37"/>
        <v>188.16000000000003</v>
      </c>
      <c r="H6" s="54">
        <v>2.7400000000000002</v>
      </c>
      <c r="I6" s="54">
        <v>14</v>
      </c>
      <c r="J6" s="54">
        <v>2.5800000000000001</v>
      </c>
      <c r="K6" s="54">
        <v>7</v>
      </c>
      <c r="L6" s="54">
        <v>4.8799999999999999</v>
      </c>
      <c r="M6" s="54">
        <v>21</v>
      </c>
      <c r="N6" s="54">
        <v>92</v>
      </c>
      <c r="O6" s="54">
        <f t="shared" si="38"/>
        <v>21</v>
      </c>
    </row>
    <row r="7" ht="15">
      <c r="A7" s="52" t="s">
        <v>81</v>
      </c>
      <c r="B7" s="52">
        <v>0.86399999999999999</v>
      </c>
      <c r="C7" s="52">
        <v>17.75</v>
      </c>
      <c r="D7" s="52">
        <v>93.579999999999998</v>
      </c>
      <c r="E7" s="52">
        <f t="shared" si="36"/>
        <v>111.33</v>
      </c>
      <c r="F7" s="52">
        <v>0</v>
      </c>
      <c r="G7" s="52">
        <f t="shared" si="37"/>
        <v>111.33</v>
      </c>
      <c r="H7" s="54">
        <v>1.6559999999999999</v>
      </c>
      <c r="I7" s="54">
        <v>4.9500000000000002</v>
      </c>
      <c r="J7" s="54">
        <v>2.0430000000000001</v>
      </c>
      <c r="K7" s="54">
        <v>4.0499999999999998</v>
      </c>
      <c r="L7" s="54">
        <v>3.339</v>
      </c>
      <c r="M7" s="54">
        <v>9</v>
      </c>
      <c r="N7" s="54">
        <v>150</v>
      </c>
      <c r="O7" s="54">
        <f t="shared" si="38"/>
        <v>9</v>
      </c>
    </row>
    <row r="8" ht="15">
      <c r="A8" s="52" t="s">
        <v>49</v>
      </c>
      <c r="B8" s="52">
        <v>2.0840000000000001</v>
      </c>
      <c r="C8" s="52">
        <v>25.969999999999999</v>
      </c>
      <c r="D8" s="52">
        <v>245.58000000000001</v>
      </c>
      <c r="E8" s="52">
        <f t="shared" si="36"/>
        <v>271.55000000000001</v>
      </c>
      <c r="F8" s="52">
        <v>0</v>
      </c>
      <c r="G8" s="52">
        <f t="shared" si="37"/>
        <v>271.55000000000001</v>
      </c>
      <c r="H8" s="54">
        <v>2.0779999999999998</v>
      </c>
      <c r="I8" s="54">
        <v>16.699999999999999</v>
      </c>
      <c r="J8" s="54">
        <v>2.988</v>
      </c>
      <c r="K8" s="54">
        <v>13.800000000000001</v>
      </c>
      <c r="L8" s="54">
        <v>4.6239999999999997</v>
      </c>
      <c r="M8" s="54">
        <v>30.5</v>
      </c>
      <c r="N8" s="54">
        <v>275</v>
      </c>
      <c r="O8" s="54">
        <f t="shared" si="38"/>
        <v>30.5</v>
      </c>
    </row>
    <row r="9" ht="15">
      <c r="A9" s="52" t="s">
        <v>48</v>
      </c>
      <c r="B9" s="52">
        <v>2.0009999999999999</v>
      </c>
      <c r="C9" s="52">
        <v>25.079999999999998</v>
      </c>
      <c r="D9" s="52">
        <v>235.53</v>
      </c>
      <c r="E9" s="52">
        <f t="shared" si="36"/>
        <v>260.61000000000001</v>
      </c>
      <c r="F9" s="52">
        <v>0</v>
      </c>
      <c r="G9" s="52">
        <f t="shared" si="37"/>
        <v>260.61000000000001</v>
      </c>
      <c r="H9" s="54">
        <v>3.0760000000000001</v>
      </c>
      <c r="I9" s="54">
        <v>14.42</v>
      </c>
      <c r="J9" s="54">
        <v>2.8860000000000001</v>
      </c>
      <c r="K9" s="54">
        <v>7.1799999999999997</v>
      </c>
      <c r="L9" s="54">
        <v>5.4470000000000001</v>
      </c>
      <c r="M9" s="54">
        <v>21.600000000000001</v>
      </c>
      <c r="N9" s="54">
        <v>137</v>
      </c>
      <c r="O9" s="54">
        <f t="shared" si="38"/>
        <v>21.600000000000001</v>
      </c>
    </row>
    <row r="10" ht="15">
      <c r="A10" s="52" t="s">
        <v>40</v>
      </c>
      <c r="B10" s="52">
        <v>1.6160000000000001</v>
      </c>
      <c r="C10" s="52">
        <v>13.99</v>
      </c>
      <c r="D10" s="52">
        <v>197.62</v>
      </c>
      <c r="E10" s="52">
        <f t="shared" ref="E10:E11" si="39">C10+D10</f>
        <v>211.61000000000001</v>
      </c>
      <c r="F10" s="52">
        <v>0</v>
      </c>
      <c r="G10" s="52">
        <f t="shared" ref="G10:G11" si="40">C10+D10+F10</f>
        <v>211.61000000000001</v>
      </c>
      <c r="H10" s="54">
        <v>2.9900000000000002</v>
      </c>
      <c r="I10" s="54">
        <v>8</v>
      </c>
      <c r="J10" s="54">
        <v>1.6100000000000001</v>
      </c>
      <c r="K10" s="54">
        <v>3.5</v>
      </c>
      <c r="L10" s="54">
        <v>4.5300000000000002</v>
      </c>
      <c r="M10" s="54">
        <v>11.5</v>
      </c>
      <c r="N10" s="54">
        <v>170</v>
      </c>
      <c r="O10" s="54">
        <f t="shared" ref="O10:O11" si="41">M10</f>
        <v>11.5</v>
      </c>
    </row>
    <row r="11" ht="15">
      <c r="A11" s="52" t="s">
        <v>37</v>
      </c>
      <c r="B11" s="52">
        <v>1.45</v>
      </c>
      <c r="C11" s="52">
        <v>22.420000000000002</v>
      </c>
      <c r="D11" s="52">
        <v>165.74000000000001</v>
      </c>
      <c r="E11" s="52">
        <f t="shared" si="39"/>
        <v>188.16000000000003</v>
      </c>
      <c r="F11" s="52">
        <v>0</v>
      </c>
      <c r="G11" s="52">
        <f t="shared" si="40"/>
        <v>188.16000000000003</v>
      </c>
      <c r="H11" s="52">
        <v>2.7400000000000002</v>
      </c>
      <c r="I11" s="52">
        <v>14</v>
      </c>
      <c r="J11" s="52">
        <v>2.5800000000000001</v>
      </c>
      <c r="K11" s="52">
        <v>7</v>
      </c>
      <c r="L11" s="52">
        <v>4.8799999999999999</v>
      </c>
      <c r="M11" s="52">
        <v>21</v>
      </c>
      <c r="N11" s="52">
        <v>92</v>
      </c>
      <c r="O11" s="54">
        <f t="shared" si="41"/>
        <v>21</v>
      </c>
    </row>
    <row r="12" ht="15">
      <c r="A12" s="14" t="s">
        <v>23</v>
      </c>
      <c r="B12" s="14">
        <f>SUM(B4:B11)</f>
        <v>12.309999999999999</v>
      </c>
      <c r="C12" s="14">
        <f>SUM(C4:C11)</f>
        <v>145.69999999999999</v>
      </c>
      <c r="D12" s="14">
        <f>SUM(D4:D11)</f>
        <v>1459.4300000000001</v>
      </c>
      <c r="E12" s="14">
        <f>SUM(E4:E11)</f>
        <v>1605.1300000000003</v>
      </c>
      <c r="F12" s="14">
        <f>SUM(F4:F11)</f>
        <v>0</v>
      </c>
      <c r="G12" s="55">
        <f>SUM(G4:G11)</f>
        <v>1605.1300000000003</v>
      </c>
      <c r="H12" s="14">
        <f>SUM(H4:H11)</f>
        <v>18.740000000000002</v>
      </c>
      <c r="I12" s="14">
        <f>SUM(I4:I11)</f>
        <v>80.430000000000007</v>
      </c>
      <c r="J12" s="14">
        <f>SUM(J4:J11)</f>
        <v>16.767000000000003</v>
      </c>
      <c r="K12" s="14">
        <f>SUM(K4:K11)</f>
        <v>46.310000000000002</v>
      </c>
      <c r="L12" s="56">
        <f>SUM(L4:L11)</f>
        <v>33.006</v>
      </c>
      <c r="M12" s="57">
        <f>SUM(M4:M11)</f>
        <v>126.74000000000001</v>
      </c>
      <c r="N12" s="58">
        <f>SUM(N4:N11)</f>
        <v>1491</v>
      </c>
      <c r="O12" s="38">
        <f>SUM(O4:O11)</f>
        <v>126.74000000000001</v>
      </c>
    </row>
    <row r="13" ht="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ht="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ht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ht="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29" ht="15"/>
    <row r="30" ht="15"/>
  </sheetData>
  <mergeCells count="7">
    <mergeCell ref="A1:A3"/>
    <mergeCell ref="B1:O1"/>
    <mergeCell ref="B2:B3"/>
    <mergeCell ref="C2:G2"/>
    <mergeCell ref="H2:I2"/>
    <mergeCell ref="J2:K2"/>
    <mergeCell ref="L2:M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C6" activeCellId="0" sqref="C6"/>
    </sheetView>
  </sheetViews>
  <sheetFormatPr baseColWidth="10" defaultRowHeight="15"/>
  <cols>
    <col customWidth="1" min="1" max="1" style="2" width="14.3359375"/>
    <col bestFit="1" customWidth="1" min="2" max="2" style="2" width="13.5546875"/>
    <col min="3" max="4" style="2" width="11.5546875"/>
    <col customWidth="1" min="5" max="5" style="2" width="12.4453125"/>
    <col min="6" max="15" style="2" width="11.5546875"/>
    <col min="16" max="16384" style="1" width="11.5546875"/>
  </cols>
  <sheetData>
    <row r="1" ht="22.5" customHeight="1">
      <c r="A1" s="19" t="s">
        <v>25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ht="18.75" customHeight="1">
      <c r="A2" s="23"/>
      <c r="B2" s="19" t="s">
        <v>86</v>
      </c>
      <c r="C2" s="5" t="s">
        <v>2</v>
      </c>
      <c r="D2" s="5"/>
      <c r="E2" s="5"/>
      <c r="F2" s="5"/>
      <c r="G2" s="5"/>
      <c r="H2" s="5" t="s">
        <v>3</v>
      </c>
      <c r="I2" s="5"/>
      <c r="J2" s="5" t="s">
        <v>4</v>
      </c>
      <c r="K2" s="5"/>
      <c r="L2" s="5" t="s">
        <v>5</v>
      </c>
      <c r="M2" s="5"/>
      <c r="N2" s="5" t="s">
        <v>6</v>
      </c>
      <c r="O2" s="5" t="s">
        <v>7</v>
      </c>
    </row>
    <row r="3" ht="69" customHeight="1">
      <c r="A3" s="25"/>
      <c r="B3" s="3"/>
      <c r="C3" s="5" t="s">
        <v>8</v>
      </c>
      <c r="D3" s="5" t="s">
        <v>9</v>
      </c>
      <c r="E3" s="3" t="s">
        <v>27</v>
      </c>
      <c r="F3" s="5" t="s">
        <v>10</v>
      </c>
      <c r="G3" s="12" t="s">
        <v>11</v>
      </c>
      <c r="H3" s="5" t="s">
        <v>12</v>
      </c>
      <c r="I3" s="5" t="s">
        <v>13</v>
      </c>
      <c r="J3" s="5" t="s">
        <v>12</v>
      </c>
      <c r="K3" s="5" t="s">
        <v>13</v>
      </c>
      <c r="L3" s="49" t="s">
        <v>12</v>
      </c>
      <c r="M3" s="49" t="s">
        <v>13</v>
      </c>
      <c r="N3" s="50" t="s">
        <v>14</v>
      </c>
      <c r="O3" s="28" t="s">
        <v>13</v>
      </c>
    </row>
    <row r="4" ht="15">
      <c r="A4" s="5" t="s">
        <v>64</v>
      </c>
      <c r="B4" s="5">
        <v>12.470000000000001</v>
      </c>
      <c r="C4" s="5">
        <v>30.140000000000001</v>
      </c>
      <c r="D4" s="5">
        <v>1617.6900000000001</v>
      </c>
      <c r="E4" s="5">
        <f t="shared" ref="E4:E5" si="42">C4+D4</f>
        <v>1647.8300000000002</v>
      </c>
      <c r="F4" s="5">
        <v>0</v>
      </c>
      <c r="G4" s="59">
        <f t="shared" ref="G4:G5" si="43">C4+D4+F4</f>
        <v>1647.8300000000002</v>
      </c>
      <c r="H4" s="5">
        <v>4.2160000000000002</v>
      </c>
      <c r="I4" s="5">
        <v>4.8550000000000004</v>
      </c>
      <c r="J4" s="5">
        <v>3.468</v>
      </c>
      <c r="K4" s="5">
        <v>5.3499999999999996</v>
      </c>
      <c r="L4" s="60">
        <v>7.665</v>
      </c>
      <c r="M4" s="60">
        <v>10.205</v>
      </c>
      <c r="N4" s="61">
        <v>2150</v>
      </c>
      <c r="O4" s="62">
        <f t="shared" ref="O4:O5" si="44">M4</f>
        <v>10.205</v>
      </c>
    </row>
    <row r="5" ht="15">
      <c r="A5" s="5" t="s">
        <v>67</v>
      </c>
      <c r="B5" s="5">
        <v>3.0099999999999998</v>
      </c>
      <c r="C5" s="5">
        <v>6.7199999999999998</v>
      </c>
      <c r="D5" s="5">
        <v>390.76999999999998</v>
      </c>
      <c r="E5" s="5">
        <f t="shared" si="42"/>
        <v>397.49000000000001</v>
      </c>
      <c r="F5" s="5">
        <v>0</v>
      </c>
      <c r="G5" s="12">
        <f t="shared" si="43"/>
        <v>397.49000000000001</v>
      </c>
      <c r="H5" s="41">
        <v>0.82599999999999996</v>
      </c>
      <c r="I5" s="41">
        <v>0.91500000000000004</v>
      </c>
      <c r="J5" s="41">
        <v>0.77300000000000002</v>
      </c>
      <c r="K5" s="41">
        <v>0.97999999999999998</v>
      </c>
      <c r="L5" s="60">
        <v>1.514</v>
      </c>
      <c r="M5" s="60">
        <v>1.895</v>
      </c>
      <c r="N5" s="61">
        <v>250</v>
      </c>
      <c r="O5" s="62">
        <f t="shared" si="44"/>
        <v>1.895</v>
      </c>
    </row>
    <row r="6" ht="15">
      <c r="A6" s="14" t="s">
        <v>23</v>
      </c>
      <c r="B6" s="14">
        <f>SUM(B4:B5)</f>
        <v>15.48</v>
      </c>
      <c r="C6" s="14">
        <f>SUM(C4:C5)</f>
        <v>36.859999999999999</v>
      </c>
      <c r="D6" s="14">
        <f>SUM(D4:D5)</f>
        <v>2008.46</v>
      </c>
      <c r="E6" s="14">
        <f>SUM(E4:E5)</f>
        <v>2045.3200000000002</v>
      </c>
      <c r="F6" s="14">
        <f>SUM(F4:F5)</f>
        <v>0</v>
      </c>
      <c r="G6" s="55">
        <f>SUM(G4:G5)</f>
        <v>2045.3200000000002</v>
      </c>
      <c r="H6" s="14">
        <f>SUM(H4:H5)</f>
        <v>5.0419999999999998</v>
      </c>
      <c r="I6" s="14">
        <f>SUM(I4:I5)</f>
        <v>5.7700000000000005</v>
      </c>
      <c r="J6" s="14">
        <f>SUM(J4:J5)</f>
        <v>4.2409999999999997</v>
      </c>
      <c r="K6" s="14">
        <f>SUM(K4:K5)</f>
        <v>6.3300000000000001</v>
      </c>
      <c r="L6" s="63">
        <f>SUM(L4:L5)</f>
        <v>9.1790000000000003</v>
      </c>
      <c r="M6" s="63">
        <f>SUM(M4:M5)</f>
        <v>12.1</v>
      </c>
      <c r="N6" s="58">
        <f>SUM(N4:N5)</f>
        <v>2400</v>
      </c>
      <c r="O6" s="38">
        <f>SUM(O4:O5)</f>
        <v>12.1</v>
      </c>
    </row>
    <row r="7" ht="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ht="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ht="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ht="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ht="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ht="1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23" ht="15"/>
    <row r="24" ht="15"/>
  </sheetData>
  <mergeCells count="7">
    <mergeCell ref="A1:A3"/>
    <mergeCell ref="B1:O1"/>
    <mergeCell ref="B2:B3"/>
    <mergeCell ref="C2:G2"/>
    <mergeCell ref="H2:I2"/>
    <mergeCell ref="J2:K2"/>
    <mergeCell ref="L2:M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C6" activeCellId="0" sqref="C6"/>
    </sheetView>
  </sheetViews>
  <sheetFormatPr baseColWidth="10" defaultRowHeight="15"/>
  <cols>
    <col customWidth="1" min="1" max="1" style="2" width="14.3359375"/>
    <col bestFit="1" customWidth="1" min="2" max="2" style="2" width="13.5546875"/>
    <col min="3" max="4" style="2" width="11.5546875"/>
    <col customWidth="1" min="5" max="5" style="2" width="12.4453125"/>
    <col min="6" max="15" style="2" width="11.5546875"/>
    <col min="16" max="16384" style="1" width="11.5546875"/>
  </cols>
  <sheetData>
    <row r="1" ht="22.5" customHeight="1">
      <c r="A1" s="19" t="s">
        <v>25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ht="18.75" customHeight="1">
      <c r="A2" s="23"/>
      <c r="B2" s="19" t="s">
        <v>86</v>
      </c>
      <c r="C2" s="5" t="s">
        <v>2</v>
      </c>
      <c r="D2" s="5"/>
      <c r="E2" s="5"/>
      <c r="F2" s="5"/>
      <c r="G2" s="5"/>
      <c r="H2" s="5" t="s">
        <v>3</v>
      </c>
      <c r="I2" s="5"/>
      <c r="J2" s="5" t="s">
        <v>4</v>
      </c>
      <c r="K2" s="5"/>
      <c r="L2" s="5" t="s">
        <v>5</v>
      </c>
      <c r="M2" s="5"/>
      <c r="N2" s="5" t="s">
        <v>6</v>
      </c>
      <c r="O2" s="5" t="s">
        <v>7</v>
      </c>
    </row>
    <row r="3" ht="69" customHeight="1">
      <c r="A3" s="25"/>
      <c r="B3" s="3"/>
      <c r="C3" s="5" t="s">
        <v>8</v>
      </c>
      <c r="D3" s="5" t="s">
        <v>9</v>
      </c>
      <c r="E3" s="3" t="s">
        <v>27</v>
      </c>
      <c r="F3" s="5" t="s">
        <v>10</v>
      </c>
      <c r="G3" s="12" t="s">
        <v>11</v>
      </c>
      <c r="H3" s="5" t="s">
        <v>12</v>
      </c>
      <c r="I3" s="5" t="s">
        <v>13</v>
      </c>
      <c r="J3" s="5" t="s">
        <v>12</v>
      </c>
      <c r="K3" s="5" t="s">
        <v>13</v>
      </c>
      <c r="L3" s="49" t="s">
        <v>12</v>
      </c>
      <c r="M3" s="49" t="s">
        <v>13</v>
      </c>
      <c r="N3" s="50" t="s">
        <v>14</v>
      </c>
      <c r="O3" s="28" t="s">
        <v>13</v>
      </c>
    </row>
    <row r="4" ht="15">
      <c r="A4" s="5" t="s">
        <v>68</v>
      </c>
      <c r="B4" s="5">
        <v>13.15</v>
      </c>
      <c r="C4" s="5">
        <v>35.329999999999998</v>
      </c>
      <c r="D4" s="5">
        <v>1700.03</v>
      </c>
      <c r="E4" s="5">
        <f t="shared" ref="E4:E6" si="45">C4+D4</f>
        <v>1735.3599999999999</v>
      </c>
      <c r="F4" s="5">
        <v>0</v>
      </c>
      <c r="G4" s="59">
        <f t="shared" ref="G4:G6" si="46">C4+D4+F4</f>
        <v>1735.3599999999999</v>
      </c>
      <c r="H4" s="5">
        <v>3.5600000000000001</v>
      </c>
      <c r="I4" s="5">
        <v>4.8300000000000001</v>
      </c>
      <c r="J4" s="5">
        <v>4.0700000000000003</v>
      </c>
      <c r="K4" s="5">
        <v>5.5199999999999996</v>
      </c>
      <c r="L4" s="60">
        <v>7.21</v>
      </c>
      <c r="M4" s="60">
        <v>10.35</v>
      </c>
      <c r="N4" s="61">
        <v>1350</v>
      </c>
      <c r="O4" s="62">
        <f t="shared" ref="O4:O6" si="47">M4</f>
        <v>10.35</v>
      </c>
    </row>
    <row r="5" ht="15">
      <c r="A5" s="5" t="s">
        <v>69</v>
      </c>
      <c r="B5" s="5">
        <v>3.04</v>
      </c>
      <c r="C5" s="5">
        <v>10.460000000000001</v>
      </c>
      <c r="D5" s="5">
        <v>390.97000000000003</v>
      </c>
      <c r="E5" s="5">
        <f t="shared" si="45"/>
        <v>401.43000000000001</v>
      </c>
      <c r="F5" s="5">
        <v>0</v>
      </c>
      <c r="G5" s="59">
        <f t="shared" si="46"/>
        <v>401.43000000000001</v>
      </c>
      <c r="H5" s="41">
        <v>1.22</v>
      </c>
      <c r="I5" s="41">
        <v>1.47</v>
      </c>
      <c r="J5" s="41">
        <v>1.2</v>
      </c>
      <c r="K5" s="41">
        <v>1.6799999999999999</v>
      </c>
      <c r="L5" s="60">
        <v>2.3599999999999999</v>
      </c>
      <c r="M5" s="60">
        <v>3.1499999999999999</v>
      </c>
      <c r="N5" s="61">
        <v>315</v>
      </c>
      <c r="O5" s="62">
        <f t="shared" si="47"/>
        <v>3.1499999999999999</v>
      </c>
    </row>
    <row r="6" ht="15">
      <c r="A6" s="5" t="s">
        <v>56</v>
      </c>
      <c r="B6" s="5">
        <v>10.69</v>
      </c>
      <c r="C6" s="5">
        <v>35.390000000000001</v>
      </c>
      <c r="D6" s="5">
        <v>1374.6199999999999</v>
      </c>
      <c r="E6" s="5">
        <f t="shared" si="45"/>
        <v>1410.01</v>
      </c>
      <c r="F6" s="5">
        <v>0</v>
      </c>
      <c r="G6" s="12">
        <f t="shared" si="46"/>
        <v>1410.01</v>
      </c>
      <c r="H6" s="41">
        <v>3.8900000000000001</v>
      </c>
      <c r="I6" s="41">
        <v>5.04</v>
      </c>
      <c r="J6" s="41">
        <v>4.0700000000000003</v>
      </c>
      <c r="K6" s="41">
        <v>5.7599999999999998</v>
      </c>
      <c r="L6" s="60">
        <v>7.6699999999999999</v>
      </c>
      <c r="M6" s="60">
        <v>10.800000000000001</v>
      </c>
      <c r="N6" s="61">
        <v>1025</v>
      </c>
      <c r="O6" s="62">
        <f t="shared" si="47"/>
        <v>10.800000000000001</v>
      </c>
    </row>
    <row r="7" ht="15">
      <c r="A7" s="14" t="s">
        <v>23</v>
      </c>
      <c r="B7" s="14">
        <f>SUM(B4:B6)</f>
        <v>26.880000000000003</v>
      </c>
      <c r="C7" s="14">
        <f>SUM(C4:C6)</f>
        <v>81.180000000000007</v>
      </c>
      <c r="D7" s="14">
        <f>SUM(D4:D6)</f>
        <v>3465.6199999999999</v>
      </c>
      <c r="E7" s="14">
        <f>SUM(E4:E6)</f>
        <v>3546.8000000000002</v>
      </c>
      <c r="F7" s="14">
        <f>SUM(F4:F6)</f>
        <v>0</v>
      </c>
      <c r="G7" s="55">
        <f>SUM(G4:G6)</f>
        <v>3546.8000000000002</v>
      </c>
      <c r="H7" s="14">
        <f>SUM(H4:H6)</f>
        <v>8.6699999999999999</v>
      </c>
      <c r="I7" s="14">
        <f>SUM(I4:I6)</f>
        <v>11.34</v>
      </c>
      <c r="J7" s="14">
        <f>SUM(J4:J6)</f>
        <v>9.3399999999999999</v>
      </c>
      <c r="K7" s="14">
        <f>SUM(K4:K6)</f>
        <v>12.959999999999999</v>
      </c>
      <c r="L7" s="63">
        <f>SUM(L4:L6)</f>
        <v>17.240000000000002</v>
      </c>
      <c r="M7" s="63">
        <f>SUM(M4:M6)</f>
        <v>24.300000000000001</v>
      </c>
      <c r="N7" s="58">
        <f>SUM(N4:N6)</f>
        <v>2690</v>
      </c>
      <c r="O7" s="38">
        <f>SUM(O4:O6)</f>
        <v>24.300000000000001</v>
      </c>
    </row>
    <row r="8" ht="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ht="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ht="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ht="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ht="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ht="1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24" ht="15"/>
    <row r="25" ht="15"/>
  </sheetData>
  <mergeCells count="7">
    <mergeCell ref="A1:A3"/>
    <mergeCell ref="B1:O1"/>
    <mergeCell ref="B2:B3"/>
    <mergeCell ref="C2:G2"/>
    <mergeCell ref="H2:I2"/>
    <mergeCell ref="J2:K2"/>
    <mergeCell ref="L2:M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6" activeCellId="0" sqref="C6"/>
    </sheetView>
  </sheetViews>
  <sheetFormatPr baseColWidth="10" defaultRowHeight="15"/>
  <cols>
    <col customWidth="1" min="1" max="1" style="2" width="14.3359375"/>
    <col customWidth="1" min="2" max="2" style="2" width="15.99609375"/>
    <col min="3" max="4" style="2" width="11.5546875"/>
    <col customWidth="1" min="5" max="5" style="2" width="12.4453125"/>
    <col min="6" max="15" style="2" width="11.5546875"/>
    <col min="16" max="16384" style="1" width="11.5546875"/>
  </cols>
  <sheetData>
    <row r="1" ht="22.5" customHeight="1">
      <c r="A1" s="19" t="s">
        <v>25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ht="18.75" customHeight="1">
      <c r="A2" s="23"/>
      <c r="B2" s="19" t="s">
        <v>86</v>
      </c>
      <c r="C2" s="5" t="s">
        <v>2</v>
      </c>
      <c r="D2" s="5"/>
      <c r="E2" s="5"/>
      <c r="F2" s="5"/>
      <c r="G2" s="5"/>
      <c r="H2" s="5" t="s">
        <v>3</v>
      </c>
      <c r="I2" s="5"/>
      <c r="J2" s="5" t="s">
        <v>4</v>
      </c>
      <c r="K2" s="5"/>
      <c r="L2" s="5" t="s">
        <v>5</v>
      </c>
      <c r="M2" s="5"/>
      <c r="N2" s="5" t="s">
        <v>6</v>
      </c>
      <c r="O2" s="5" t="s">
        <v>7</v>
      </c>
    </row>
    <row r="3" ht="69" customHeight="1">
      <c r="A3" s="25"/>
      <c r="B3" s="3"/>
      <c r="C3" s="5" t="s">
        <v>8</v>
      </c>
      <c r="D3" s="5" t="s">
        <v>9</v>
      </c>
      <c r="E3" s="3" t="s">
        <v>27</v>
      </c>
      <c r="F3" s="5" t="s">
        <v>10</v>
      </c>
      <c r="G3" s="12" t="s">
        <v>11</v>
      </c>
      <c r="H3" s="5" t="s">
        <v>12</v>
      </c>
      <c r="I3" s="5" t="s">
        <v>13</v>
      </c>
      <c r="J3" s="5" t="s">
        <v>12</v>
      </c>
      <c r="K3" s="5" t="s">
        <v>13</v>
      </c>
      <c r="L3" s="49" t="s">
        <v>12</v>
      </c>
      <c r="M3" s="49" t="s">
        <v>13</v>
      </c>
      <c r="N3" s="50" t="s">
        <v>14</v>
      </c>
      <c r="O3" s="28" t="s">
        <v>13</v>
      </c>
    </row>
    <row r="4" ht="15">
      <c r="A4" s="52" t="s">
        <v>76</v>
      </c>
      <c r="B4" s="52">
        <v>0.14999999999999999</v>
      </c>
      <c r="C4" s="52">
        <v>3.4199999999999999</v>
      </c>
      <c r="D4" s="52">
        <v>16</v>
      </c>
      <c r="E4" s="52">
        <f t="shared" ref="E4:E9" si="48">C4+D4</f>
        <v>19.420000000000002</v>
      </c>
      <c r="F4" s="52">
        <v>0</v>
      </c>
      <c r="G4" s="53">
        <f t="shared" ref="G4:G9" si="49">C4+D4+F4</f>
        <v>19.420000000000002</v>
      </c>
      <c r="H4" s="52">
        <v>0.61799999999999999</v>
      </c>
      <c r="I4" s="52">
        <v>0.55000000000000004</v>
      </c>
      <c r="J4" s="52">
        <v>0.39300000000000002</v>
      </c>
      <c r="K4" s="52">
        <v>0.20000000000000001</v>
      </c>
      <c r="L4" s="54">
        <v>0.88200000000000001</v>
      </c>
      <c r="M4" s="54">
        <v>0.75</v>
      </c>
      <c r="N4" s="54">
        <v>258.75</v>
      </c>
      <c r="O4" s="54">
        <f t="shared" ref="O4:O9" si="50">M4</f>
        <v>0.75</v>
      </c>
    </row>
    <row r="5" ht="15">
      <c r="A5" s="52" t="s">
        <v>79</v>
      </c>
      <c r="B5" s="52">
        <v>0.68000000000000005</v>
      </c>
      <c r="C5" s="52">
        <v>8.3300000000000001</v>
      </c>
      <c r="D5" s="52">
        <v>79.840000000000003</v>
      </c>
      <c r="E5" s="52">
        <f t="shared" si="48"/>
        <v>88.170000000000002</v>
      </c>
      <c r="F5" s="52">
        <v>0</v>
      </c>
      <c r="G5" s="53">
        <f t="shared" si="49"/>
        <v>88.170000000000002</v>
      </c>
      <c r="H5" s="54">
        <v>1.0780000000000001</v>
      </c>
      <c r="I5" s="54">
        <v>0.91600000000000004</v>
      </c>
      <c r="J5" s="54">
        <v>0.95899999999999996</v>
      </c>
      <c r="K5" s="54">
        <v>0.34799999999999998</v>
      </c>
      <c r="L5" s="54">
        <v>1.633</v>
      </c>
      <c r="M5" s="54">
        <v>1.26</v>
      </c>
      <c r="N5" s="54">
        <v>278.76999999999998</v>
      </c>
      <c r="O5" s="54">
        <f t="shared" si="50"/>
        <v>1.26</v>
      </c>
    </row>
    <row r="6" ht="15">
      <c r="A6" s="52" t="s">
        <v>73</v>
      </c>
      <c r="B6" s="52">
        <v>0.37</v>
      </c>
      <c r="C6" s="52">
        <v>1.8500000000000001</v>
      </c>
      <c r="D6" s="52">
        <v>46.869999999999997</v>
      </c>
      <c r="E6" s="52">
        <f t="shared" si="48"/>
        <v>48.719999999999999</v>
      </c>
      <c r="F6" s="52">
        <v>0</v>
      </c>
      <c r="G6" s="53">
        <f t="shared" si="49"/>
        <v>48.719999999999999</v>
      </c>
      <c r="H6" s="54">
        <v>0.23499999999999999</v>
      </c>
      <c r="I6" s="54">
        <v>0.17999999999999999</v>
      </c>
      <c r="J6" s="54">
        <v>0.21299999999999999</v>
      </c>
      <c r="K6" s="54">
        <v>0.14000000000000001</v>
      </c>
      <c r="L6" s="54">
        <v>0.38800000000000001</v>
      </c>
      <c r="M6" s="54">
        <v>0.32000000000000001</v>
      </c>
      <c r="N6" s="54">
        <v>60.75</v>
      </c>
      <c r="O6" s="54">
        <f t="shared" si="50"/>
        <v>0.32000000000000001</v>
      </c>
    </row>
    <row r="7" ht="15">
      <c r="A7" s="52" t="s">
        <v>75</v>
      </c>
      <c r="B7" s="52">
        <v>0.059999999999999998</v>
      </c>
      <c r="C7" s="52">
        <v>0.78000000000000003</v>
      </c>
      <c r="D7" s="52">
        <v>6.5599999999999996</v>
      </c>
      <c r="E7" s="52">
        <f t="shared" si="48"/>
        <v>7.3399999999999999</v>
      </c>
      <c r="F7" s="52">
        <v>0</v>
      </c>
      <c r="G7" s="53">
        <f t="shared" si="49"/>
        <v>7.3399999999999999</v>
      </c>
      <c r="H7" s="54">
        <v>0.089999999999999997</v>
      </c>
      <c r="I7" s="54">
        <v>0.017999999999999999</v>
      </c>
      <c r="J7" s="54">
        <v>0.089999999999999997</v>
      </c>
      <c r="K7" s="54">
        <v>0.014</v>
      </c>
      <c r="L7" s="54">
        <v>0.13700000000000001</v>
      </c>
      <c r="M7" s="54">
        <v>0.029999999999999999</v>
      </c>
      <c r="N7" s="54">
        <v>53.549999999999997</v>
      </c>
      <c r="O7" s="54">
        <f t="shared" si="50"/>
        <v>0.029999999999999999</v>
      </c>
    </row>
    <row r="8" ht="15">
      <c r="A8" s="52" t="s">
        <v>72</v>
      </c>
      <c r="B8" s="52">
        <v>0.70999999999999996</v>
      </c>
      <c r="C8" s="52">
        <v>1.79</v>
      </c>
      <c r="D8" s="52">
        <v>92.010000000000005</v>
      </c>
      <c r="E8" s="52">
        <f t="shared" si="48"/>
        <v>93.800000000000011</v>
      </c>
      <c r="F8" s="52">
        <v>0</v>
      </c>
      <c r="G8" s="53">
        <f t="shared" si="49"/>
        <v>93.800000000000011</v>
      </c>
      <c r="H8" s="54">
        <v>0.224</v>
      </c>
      <c r="I8" s="54">
        <v>0.28000000000000003</v>
      </c>
      <c r="J8" s="54">
        <v>0.20599999999999999</v>
      </c>
      <c r="K8" s="54">
        <v>0.12</v>
      </c>
      <c r="L8" s="54">
        <v>0.378</v>
      </c>
      <c r="M8" s="54">
        <v>0.40000000000000002</v>
      </c>
      <c r="N8" s="54">
        <v>265.5</v>
      </c>
      <c r="O8" s="54">
        <f t="shared" si="50"/>
        <v>0.40000000000000002</v>
      </c>
    </row>
    <row r="9" ht="15">
      <c r="A9" s="5" t="s">
        <v>82</v>
      </c>
      <c r="B9" s="5">
        <v>0.46999999999999997</v>
      </c>
      <c r="C9" s="5">
        <v>5.1299999999999999</v>
      </c>
      <c r="D9" s="5">
        <v>55.740000000000002</v>
      </c>
      <c r="E9" s="5">
        <f t="shared" si="48"/>
        <v>60.870000000000005</v>
      </c>
      <c r="F9" s="5">
        <v>0</v>
      </c>
      <c r="G9" s="59">
        <f t="shared" si="49"/>
        <v>60.870000000000005</v>
      </c>
      <c r="H9" s="41">
        <v>0.86799999999999999</v>
      </c>
      <c r="I9" s="41">
        <v>1.8180000000000001</v>
      </c>
      <c r="J9" s="41">
        <v>0.58999999999999997</v>
      </c>
      <c r="K9" s="41">
        <v>1.214</v>
      </c>
      <c r="L9" s="60">
        <v>1.3109999999999999</v>
      </c>
      <c r="M9" s="60">
        <v>3.0299999999999998</v>
      </c>
      <c r="N9" s="61">
        <v>100.926</v>
      </c>
      <c r="O9" s="62">
        <f t="shared" si="50"/>
        <v>3.0299999999999998</v>
      </c>
    </row>
    <row r="10" ht="15">
      <c r="A10" s="5" t="s">
        <v>59</v>
      </c>
      <c r="B10" s="5">
        <v>1.0900000000000001</v>
      </c>
      <c r="C10" s="5">
        <v>2.6800000000000002</v>
      </c>
      <c r="D10" s="5">
        <v>140.59999999999999</v>
      </c>
      <c r="E10" s="5">
        <f t="shared" ref="E10:E18" si="51">C10+D10</f>
        <v>143.28</v>
      </c>
      <c r="F10" s="5">
        <v>0</v>
      </c>
      <c r="G10" s="59">
        <f t="shared" ref="G10:G18" si="52">C10+D10+F10</f>
        <v>143.28</v>
      </c>
      <c r="H10" s="41">
        <v>0.33600000000000002</v>
      </c>
      <c r="I10" s="41">
        <v>0.41999999999999998</v>
      </c>
      <c r="J10" s="41">
        <v>0.309</v>
      </c>
      <c r="K10" s="41">
        <v>0.17999999999999999</v>
      </c>
      <c r="L10" s="60">
        <v>0.56699999999999995</v>
      </c>
      <c r="M10" s="60">
        <v>0.59999999999999998</v>
      </c>
      <c r="N10" s="61">
        <v>182.25</v>
      </c>
      <c r="O10" s="62">
        <f t="shared" ref="O10:O18" si="53">M10</f>
        <v>0.59999999999999998</v>
      </c>
    </row>
    <row r="11" ht="15">
      <c r="A11" s="52" t="s">
        <v>51</v>
      </c>
      <c r="B11" s="52">
        <v>0.059999999999999998</v>
      </c>
      <c r="C11" s="52">
        <v>0.78000000000000003</v>
      </c>
      <c r="D11" s="52">
        <v>6.5599999999999996</v>
      </c>
      <c r="E11" s="52">
        <f t="shared" si="51"/>
        <v>7.3399999999999999</v>
      </c>
      <c r="F11" s="52">
        <v>0</v>
      </c>
      <c r="G11" s="53">
        <f t="shared" si="52"/>
        <v>7.3399999999999999</v>
      </c>
      <c r="H11" s="54">
        <v>0.089999999999999997</v>
      </c>
      <c r="I11" s="54">
        <v>0.017999999999999999</v>
      </c>
      <c r="J11" s="54">
        <v>0.089999999999999997</v>
      </c>
      <c r="K11" s="54">
        <v>0.014</v>
      </c>
      <c r="L11" s="54">
        <v>0.13700000000000001</v>
      </c>
      <c r="M11" s="54">
        <v>0.029999999999999999</v>
      </c>
      <c r="N11" s="54">
        <v>72.450000000000003</v>
      </c>
      <c r="O11" s="54">
        <f t="shared" si="53"/>
        <v>0.029999999999999999</v>
      </c>
    </row>
    <row r="12" ht="15">
      <c r="A12" s="5" t="s">
        <v>54</v>
      </c>
      <c r="B12" s="5">
        <v>5</v>
      </c>
      <c r="C12" s="5">
        <v>21.43</v>
      </c>
      <c r="D12" s="5">
        <v>637.26999999999998</v>
      </c>
      <c r="E12" s="5">
        <f t="shared" si="51"/>
        <v>658.69999999999993</v>
      </c>
      <c r="F12" s="5">
        <v>0</v>
      </c>
      <c r="G12" s="59">
        <f t="shared" si="52"/>
        <v>658.69999999999993</v>
      </c>
      <c r="H12" s="41">
        <v>3.2909999999999999</v>
      </c>
      <c r="I12" s="41">
        <v>2.988</v>
      </c>
      <c r="J12" s="41">
        <v>2.4660000000000002</v>
      </c>
      <c r="K12" s="41">
        <v>2.3239999999999998</v>
      </c>
      <c r="L12" s="60">
        <v>5.032</v>
      </c>
      <c r="M12" s="60">
        <v>5.3099999999999996</v>
      </c>
      <c r="N12" s="61">
        <v>889.20000000000005</v>
      </c>
      <c r="O12" s="62">
        <f t="shared" si="53"/>
        <v>5.3099999999999996</v>
      </c>
    </row>
    <row r="13" ht="15">
      <c r="A13" s="5" t="s">
        <v>55</v>
      </c>
      <c r="B13" s="5">
        <v>0.64000000000000001</v>
      </c>
      <c r="C13" s="5">
        <v>14.69</v>
      </c>
      <c r="D13" s="5">
        <v>68.219999999999999</v>
      </c>
      <c r="E13" s="5">
        <f t="shared" si="51"/>
        <v>82.909999999999997</v>
      </c>
      <c r="F13" s="5">
        <v>0</v>
      </c>
      <c r="G13" s="59">
        <f t="shared" si="52"/>
        <v>82.909999999999997</v>
      </c>
      <c r="H13" s="41">
        <v>1.9650000000000001</v>
      </c>
      <c r="I13" s="41">
        <v>1.8500000000000001</v>
      </c>
      <c r="J13" s="41">
        <v>1.6899999999999999</v>
      </c>
      <c r="K13" s="41">
        <v>0.65000000000000002</v>
      </c>
      <c r="L13" s="60">
        <v>2.9249999999999998</v>
      </c>
      <c r="M13" s="60">
        <v>2.5</v>
      </c>
      <c r="N13" s="61">
        <v>168.75</v>
      </c>
      <c r="O13" s="62">
        <f t="shared" si="53"/>
        <v>2.5</v>
      </c>
    </row>
    <row r="14" ht="15">
      <c r="A14" s="5" t="s">
        <v>50</v>
      </c>
      <c r="B14" s="5">
        <v>5.3799999999999999</v>
      </c>
      <c r="C14" s="5">
        <v>13.51</v>
      </c>
      <c r="D14" s="5">
        <v>696.41999999999996</v>
      </c>
      <c r="E14" s="5">
        <f t="shared" si="51"/>
        <v>709.92999999999995</v>
      </c>
      <c r="F14" s="5">
        <v>0</v>
      </c>
      <c r="G14" s="59">
        <f t="shared" si="52"/>
        <v>709.92999999999995</v>
      </c>
      <c r="H14" s="41">
        <v>1.7450000000000001</v>
      </c>
      <c r="I14" s="41">
        <v>0.97199999999999998</v>
      </c>
      <c r="J14" s="41">
        <v>1.5549999999999999</v>
      </c>
      <c r="K14" s="41">
        <v>0.75600000000000001</v>
      </c>
      <c r="L14" s="60">
        <v>2.714</v>
      </c>
      <c r="M14" s="60">
        <v>1.7</v>
      </c>
      <c r="N14" s="61">
        <v>3134.4000000000001</v>
      </c>
      <c r="O14" s="62">
        <f t="shared" si="53"/>
        <v>1.7</v>
      </c>
    </row>
    <row r="15" ht="15">
      <c r="A15" s="52" t="s">
        <v>42</v>
      </c>
      <c r="B15" s="52">
        <v>0.60999999999999999</v>
      </c>
      <c r="C15" s="52">
        <v>6.9500000000000002</v>
      </c>
      <c r="D15" s="52">
        <v>72.519999999999996</v>
      </c>
      <c r="E15" s="52">
        <f t="shared" si="51"/>
        <v>79.469999999999999</v>
      </c>
      <c r="F15" s="52">
        <v>0</v>
      </c>
      <c r="G15" s="53">
        <f t="shared" si="52"/>
        <v>79.469999999999999</v>
      </c>
      <c r="H15" s="54">
        <v>1.8799999999999999</v>
      </c>
      <c r="I15" s="54">
        <v>3.7000000000000002</v>
      </c>
      <c r="J15" s="54">
        <v>0.80000000000000004</v>
      </c>
      <c r="K15" s="54">
        <v>1.3</v>
      </c>
      <c r="L15" s="54">
        <v>2.7240000000000002</v>
      </c>
      <c r="M15" s="54">
        <v>5</v>
      </c>
      <c r="N15" s="54">
        <v>428.39999999999998</v>
      </c>
      <c r="O15" s="54">
        <f t="shared" si="53"/>
        <v>5</v>
      </c>
    </row>
    <row r="16" ht="15">
      <c r="A16" s="52" t="s">
        <v>34</v>
      </c>
      <c r="B16" s="52">
        <v>0.35999999999999999</v>
      </c>
      <c r="C16" s="52">
        <v>3.48</v>
      </c>
      <c r="D16" s="52">
        <v>43.009999999999998</v>
      </c>
      <c r="E16" s="52">
        <f t="shared" si="51"/>
        <v>46.489999999999995</v>
      </c>
      <c r="F16" s="52">
        <v>0</v>
      </c>
      <c r="G16" s="53">
        <f t="shared" si="52"/>
        <v>46.489999999999995</v>
      </c>
      <c r="H16" s="54">
        <v>0.93999999999999995</v>
      </c>
      <c r="I16" s="54">
        <v>1.8500000000000001</v>
      </c>
      <c r="J16" s="54">
        <v>0.40000000000000002</v>
      </c>
      <c r="K16" s="54">
        <v>0.65000000000000002</v>
      </c>
      <c r="L16" s="54">
        <v>1.3620000000000001</v>
      </c>
      <c r="M16" s="54">
        <v>2.5</v>
      </c>
      <c r="N16" s="54">
        <v>99.090000000000003</v>
      </c>
      <c r="O16" s="54">
        <f t="shared" si="53"/>
        <v>2.5</v>
      </c>
    </row>
    <row r="17" ht="15">
      <c r="A17" s="52" t="s">
        <v>33</v>
      </c>
      <c r="B17" s="52">
        <v>0.44</v>
      </c>
      <c r="C17" s="52">
        <v>4.2599999999999998</v>
      </c>
      <c r="D17" s="52">
        <v>53.780000000000001</v>
      </c>
      <c r="E17" s="52">
        <f t="shared" si="51"/>
        <v>58.039999999999999</v>
      </c>
      <c r="F17" s="52">
        <v>0</v>
      </c>
      <c r="G17" s="53">
        <f t="shared" si="52"/>
        <v>58.039999999999999</v>
      </c>
      <c r="H17" s="54">
        <v>1.03</v>
      </c>
      <c r="I17" s="54">
        <v>1.8680000000000001</v>
      </c>
      <c r="J17" s="54">
        <v>0.48999999999999999</v>
      </c>
      <c r="K17" s="54">
        <v>0.66400000000000003</v>
      </c>
      <c r="L17" s="54">
        <v>1.4990000000000001</v>
      </c>
      <c r="M17" s="54">
        <v>2.5299999999999998</v>
      </c>
      <c r="N17" s="54">
        <v>241.648</v>
      </c>
      <c r="O17" s="54">
        <f t="shared" si="53"/>
        <v>2.5299999999999998</v>
      </c>
    </row>
    <row r="18" ht="15">
      <c r="A18" s="52" t="s">
        <v>29</v>
      </c>
      <c r="B18" s="52">
        <v>0.14000000000000001</v>
      </c>
      <c r="C18" s="52">
        <v>0.78000000000000003</v>
      </c>
      <c r="D18" s="52">
        <v>17.510000000000002</v>
      </c>
      <c r="E18" s="52">
        <f t="shared" si="51"/>
        <v>18.290000000000003</v>
      </c>
      <c r="F18" s="52">
        <v>0</v>
      </c>
      <c r="G18" s="53">
        <f t="shared" si="52"/>
        <v>18.290000000000003</v>
      </c>
      <c r="H18" s="54">
        <v>0.089999999999999997</v>
      </c>
      <c r="I18" s="54">
        <v>0.017999999999999999</v>
      </c>
      <c r="J18" s="54">
        <v>0.089999999999999997</v>
      </c>
      <c r="K18" s="54">
        <v>0.014</v>
      </c>
      <c r="L18" s="54">
        <v>0.13700000000000001</v>
      </c>
      <c r="M18" s="54">
        <v>0.029999999999999999</v>
      </c>
      <c r="N18" s="54">
        <v>43.200000000000003</v>
      </c>
      <c r="O18" s="54">
        <f t="shared" si="53"/>
        <v>0.029999999999999999</v>
      </c>
    </row>
    <row r="19" ht="15">
      <c r="A19" s="14" t="s">
        <v>23</v>
      </c>
      <c r="B19" s="14">
        <f>SUM(B4:B18)</f>
        <v>16.16</v>
      </c>
      <c r="C19" s="14">
        <f>SUM(C4:C18)</f>
        <v>89.860000000000014</v>
      </c>
      <c r="D19" s="14">
        <f>SUM(D4:D18)</f>
        <v>2032.9100000000001</v>
      </c>
      <c r="E19" s="14">
        <f>SUM(E4:E18)</f>
        <v>2122.77</v>
      </c>
      <c r="F19" s="14">
        <f>SUM(F4:F18)</f>
        <v>0</v>
      </c>
      <c r="G19" s="55">
        <f>SUM(G4:G18)</f>
        <v>2122.77</v>
      </c>
      <c r="H19" s="14">
        <f>SUM(H4:H18)</f>
        <v>14.479999999999997</v>
      </c>
      <c r="I19" s="14">
        <f>SUM(I4:I18)</f>
        <v>17.446000000000002</v>
      </c>
      <c r="J19" s="14">
        <f>SUM(J4:J18)</f>
        <v>10.341000000000001</v>
      </c>
      <c r="K19" s="14">
        <f>SUM(K4:K18)</f>
        <v>8.588000000000001</v>
      </c>
      <c r="L19" s="63">
        <f>SUM(L4:L18)</f>
        <v>21.825999999999997</v>
      </c>
      <c r="M19" s="63">
        <f>SUM(M4:M18)</f>
        <v>25.990000000000002</v>
      </c>
      <c r="N19" s="58">
        <f>SUM(N4:N18)</f>
        <v>6277.634</v>
      </c>
      <c r="O19" s="38">
        <f>SUM(O4:O18)</f>
        <v>25.990000000000002</v>
      </c>
    </row>
    <row r="20" ht="30">
      <c r="A20" s="3" t="s">
        <v>87</v>
      </c>
      <c r="B20" s="5">
        <f>B9+B10+B12+B13+B14</f>
        <v>12.58</v>
      </c>
      <c r="C20" s="5">
        <f>C9+C10+C12+C13+C14</f>
        <v>57.439999999999998</v>
      </c>
      <c r="D20" s="5">
        <f>D9+D10+D12+D13+D14</f>
        <v>1598.25</v>
      </c>
      <c r="E20" s="5">
        <f>E9+E10+E12+E13+E14</f>
        <v>1655.6899999999998</v>
      </c>
      <c r="F20" s="5">
        <f>F9+F10+F12+F13+F14</f>
        <v>0</v>
      </c>
      <c r="G20" s="5">
        <f>G9+G10+G12+G13+G14</f>
        <v>1655.6899999999998</v>
      </c>
      <c r="H20" s="5">
        <f>H9+H10+H12+H13+H14</f>
        <v>8.2050000000000001</v>
      </c>
      <c r="I20" s="5">
        <f>I9+I10+I12+I13+I14</f>
        <v>8.048</v>
      </c>
      <c r="J20" s="5">
        <f>J9+J10+J12+J13+J14</f>
        <v>6.6099999999999994</v>
      </c>
      <c r="K20" s="5">
        <f>K9+K10+K12+K13+K14</f>
        <v>5.1240000000000006</v>
      </c>
      <c r="L20" s="5">
        <f>L9+L10+L12+L13+L14</f>
        <v>12.549000000000001</v>
      </c>
      <c r="M20" s="5">
        <f>M9+M10+M12+M13+M14</f>
        <v>13.139999999999999</v>
      </c>
      <c r="N20" s="5">
        <f>N9+N10+N12+N13+N14</f>
        <v>4475.5259999999998</v>
      </c>
      <c r="O20" s="5">
        <f>O9+O10+O12+O13+O14</f>
        <v>13.139999999999999</v>
      </c>
    </row>
    <row r="21" ht="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36" ht="15"/>
    <row r="37" ht="15"/>
  </sheetData>
  <mergeCells count="7">
    <mergeCell ref="A1:A3"/>
    <mergeCell ref="B1:O1"/>
    <mergeCell ref="B2:B3"/>
    <mergeCell ref="C2:G2"/>
    <mergeCell ref="H2:I2"/>
    <mergeCell ref="J2:K2"/>
    <mergeCell ref="L2:M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R7-Office/7.3.3.59</Application>
  <Company/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Роман Кунгурцев</cp:lastModifiedBy>
  <cp:revision>18</cp:revision>
  <dcterms:created xsi:type="dcterms:W3CDTF">2023-05-15T13:37:41Z</dcterms:created>
  <dcterms:modified xsi:type="dcterms:W3CDTF">2023-08-12T08:01:18Z</dcterms:modified>
  <cp:category/>
</cp:coreProperties>
</file>