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Робоград_спутники\Градостроительное обоснование\"/>
    </mc:Choice>
  </mc:AlternateContent>
  <xr:revisionPtr revIDLastSave="0" documentId="13_ncr:1_{F530012C-FDAA-4B4D-A66A-3474398CA97F}" xr6:coauthVersionLast="47" xr6:coauthVersionMax="47" xr10:uidLastSave="{00000000-0000-0000-0000-000000000000}"/>
  <bookViews>
    <workbookView xWindow="-120" yWindow="-120" windowWidth="29040" windowHeight="15840" firstSheet="3" activeTab="3" xr2:uid="{BC62158A-FC74-478F-8847-EC7737DF7460}"/>
  </bookViews>
  <sheets>
    <sheet name="земельный участок" sheetId="11" r:id="rId1"/>
    <sheet name="Малоэтажка_колич_блоков" sheetId="1" r:id="rId2"/>
    <sheet name="Малоэтажка_колич_квартир" sheetId="8" r:id="rId3"/>
    <sheet name="Малоэтажка_колич_жителей" sheetId="9" r:id="rId4"/>
    <sheet name="Малоэт_показ_благоуст_норматив" sheetId="10" r:id="rId5"/>
    <sheet name="Малоэтажка_площади" sheetId="7" r:id="rId6"/>
    <sheet name="Осн._характ_ки_малоэт_кварт" sheetId="2" r:id="rId7"/>
    <sheet name="1тип(3кв)" sheetId="3" r:id="rId8"/>
    <sheet name="2тип(4кв)" sheetId="4" r:id="rId9"/>
    <sheet name="У_1тип(3кв)" sheetId="5" r:id="rId10"/>
    <sheet name="У_2тип(4кв)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2" i="9" l="1"/>
  <c r="H111" i="9"/>
  <c r="H89" i="9"/>
  <c r="H67" i="9"/>
  <c r="H56" i="9"/>
  <c r="H37" i="9"/>
  <c r="H30" i="9"/>
  <c r="H25" i="9"/>
  <c r="H11" i="9"/>
  <c r="N122" i="7"/>
  <c r="N111" i="7"/>
  <c r="N89" i="7"/>
  <c r="N67" i="7"/>
  <c r="N56" i="7"/>
  <c r="N37" i="7"/>
  <c r="N30" i="7"/>
  <c r="N25" i="7"/>
  <c r="N11" i="7"/>
  <c r="C112" i="7"/>
  <c r="D112" i="7"/>
  <c r="E112" i="7"/>
  <c r="F112" i="7"/>
  <c r="C113" i="7"/>
  <c r="G113" i="7" s="1"/>
  <c r="H113" i="7" s="1"/>
  <c r="I113" i="7" s="1"/>
  <c r="D113" i="7"/>
  <c r="E113" i="7"/>
  <c r="F113" i="7"/>
  <c r="C114" i="7"/>
  <c r="D114" i="7"/>
  <c r="E114" i="7"/>
  <c r="F114" i="7"/>
  <c r="C115" i="7"/>
  <c r="G115" i="7" s="1"/>
  <c r="H115" i="7" s="1"/>
  <c r="I115" i="7" s="1"/>
  <c r="D115" i="7"/>
  <c r="E115" i="7"/>
  <c r="F115" i="7"/>
  <c r="C116" i="7"/>
  <c r="D116" i="7"/>
  <c r="E116" i="7"/>
  <c r="F116" i="7"/>
  <c r="C117" i="7"/>
  <c r="G117" i="7" s="1"/>
  <c r="H117" i="7" s="1"/>
  <c r="I117" i="7" s="1"/>
  <c r="D117" i="7"/>
  <c r="E117" i="7"/>
  <c r="F117" i="7"/>
  <c r="C118" i="7"/>
  <c r="D118" i="7"/>
  <c r="E118" i="7"/>
  <c r="F118" i="7"/>
  <c r="C119" i="7"/>
  <c r="G119" i="7" s="1"/>
  <c r="D119" i="7"/>
  <c r="E119" i="7"/>
  <c r="F119" i="7"/>
  <c r="C120" i="7"/>
  <c r="D120" i="7"/>
  <c r="E120" i="7"/>
  <c r="F120" i="7"/>
  <c r="C121" i="7"/>
  <c r="G121" i="7" s="1"/>
  <c r="D121" i="7"/>
  <c r="E121" i="7"/>
  <c r="F121" i="7"/>
  <c r="C122" i="7"/>
  <c r="D122" i="7"/>
  <c r="E122" i="7"/>
  <c r="F122" i="7"/>
  <c r="D123" i="10"/>
  <c r="G123" i="10"/>
  <c r="H123" i="10"/>
  <c r="E123" i="10" s="1"/>
  <c r="P123" i="10" s="1"/>
  <c r="J123" i="10"/>
  <c r="M123" i="10"/>
  <c r="D119" i="10"/>
  <c r="E119" i="10"/>
  <c r="G119" i="10"/>
  <c r="H119" i="10"/>
  <c r="J119" i="10"/>
  <c r="M119" i="10"/>
  <c r="O119" i="10" s="1"/>
  <c r="Q119" i="10" s="1"/>
  <c r="P119" i="10"/>
  <c r="D120" i="10"/>
  <c r="E120" i="10"/>
  <c r="G120" i="10"/>
  <c r="H120" i="10"/>
  <c r="J120" i="10"/>
  <c r="M120" i="10"/>
  <c r="P120" i="10"/>
  <c r="C119" i="9"/>
  <c r="D119" i="9"/>
  <c r="G119" i="9" s="1"/>
  <c r="E119" i="9"/>
  <c r="F119" i="9"/>
  <c r="C120" i="9"/>
  <c r="D120" i="9"/>
  <c r="E120" i="9"/>
  <c r="G120" i="9" s="1"/>
  <c r="F120" i="9"/>
  <c r="C119" i="8"/>
  <c r="D119" i="8"/>
  <c r="E119" i="8"/>
  <c r="F119" i="8"/>
  <c r="C120" i="8"/>
  <c r="D120" i="8"/>
  <c r="E120" i="8"/>
  <c r="F120" i="8"/>
  <c r="H119" i="11"/>
  <c r="H120" i="11"/>
  <c r="G120" i="7"/>
  <c r="J120" i="7" s="1"/>
  <c r="L120" i="7"/>
  <c r="L122" i="7"/>
  <c r="C68" i="7"/>
  <c r="D68" i="7"/>
  <c r="E68" i="7"/>
  <c r="F68" i="7"/>
  <c r="C69" i="7"/>
  <c r="D69" i="7"/>
  <c r="E69" i="7"/>
  <c r="F69" i="7"/>
  <c r="C70" i="7"/>
  <c r="D70" i="7"/>
  <c r="E70" i="7"/>
  <c r="F70" i="7"/>
  <c r="C71" i="7"/>
  <c r="D71" i="7"/>
  <c r="E71" i="7"/>
  <c r="F71" i="7"/>
  <c r="C72" i="7"/>
  <c r="D72" i="7"/>
  <c r="E72" i="7"/>
  <c r="F72" i="7"/>
  <c r="C73" i="7"/>
  <c r="D73" i="7"/>
  <c r="E73" i="7"/>
  <c r="F73" i="7"/>
  <c r="C74" i="7"/>
  <c r="D74" i="7"/>
  <c r="E74" i="7"/>
  <c r="F74" i="7"/>
  <c r="C75" i="7"/>
  <c r="D75" i="7"/>
  <c r="E75" i="7"/>
  <c r="F75" i="7"/>
  <c r="C76" i="7"/>
  <c r="D76" i="7"/>
  <c r="G76" i="7" s="1"/>
  <c r="H76" i="7" s="1"/>
  <c r="I76" i="7" s="1"/>
  <c r="E76" i="7"/>
  <c r="F76" i="7"/>
  <c r="C77" i="7"/>
  <c r="D77" i="7"/>
  <c r="E77" i="7"/>
  <c r="F77" i="7"/>
  <c r="C78" i="7"/>
  <c r="D78" i="7"/>
  <c r="G78" i="7" s="1"/>
  <c r="H78" i="7" s="1"/>
  <c r="I78" i="7" s="1"/>
  <c r="E78" i="7"/>
  <c r="F78" i="7"/>
  <c r="C79" i="7"/>
  <c r="D79" i="7"/>
  <c r="E79" i="7"/>
  <c r="F79" i="7"/>
  <c r="C80" i="7"/>
  <c r="D80" i="7"/>
  <c r="G80" i="7" s="1"/>
  <c r="H80" i="7" s="1"/>
  <c r="I80" i="7" s="1"/>
  <c r="E80" i="7"/>
  <c r="F80" i="7"/>
  <c r="C81" i="7"/>
  <c r="D81" i="7"/>
  <c r="E81" i="7"/>
  <c r="F81" i="7"/>
  <c r="C82" i="7"/>
  <c r="D82" i="7"/>
  <c r="G82" i="7" s="1"/>
  <c r="H82" i="7" s="1"/>
  <c r="I82" i="7" s="1"/>
  <c r="E82" i="7"/>
  <c r="F82" i="7"/>
  <c r="C83" i="7"/>
  <c r="D83" i="7"/>
  <c r="E83" i="7"/>
  <c r="F83" i="7"/>
  <c r="C84" i="7"/>
  <c r="D84" i="7"/>
  <c r="G84" i="7" s="1"/>
  <c r="H84" i="7" s="1"/>
  <c r="I84" i="7" s="1"/>
  <c r="E84" i="7"/>
  <c r="F84" i="7"/>
  <c r="C85" i="7"/>
  <c r="D85" i="7"/>
  <c r="E85" i="7"/>
  <c r="F85" i="7"/>
  <c r="C86" i="7"/>
  <c r="D86" i="7"/>
  <c r="E86" i="7"/>
  <c r="F86" i="7"/>
  <c r="C87" i="7"/>
  <c r="D87" i="7"/>
  <c r="E87" i="7"/>
  <c r="F87" i="7"/>
  <c r="C88" i="7"/>
  <c r="D88" i="7"/>
  <c r="G88" i="7" s="1"/>
  <c r="H88" i="7" s="1"/>
  <c r="I88" i="7" s="1"/>
  <c r="E88" i="7"/>
  <c r="F88" i="7"/>
  <c r="C89" i="7"/>
  <c r="D89" i="7"/>
  <c r="E89" i="7"/>
  <c r="F89" i="7"/>
  <c r="C90" i="7"/>
  <c r="D90" i="7"/>
  <c r="G90" i="7" s="1"/>
  <c r="H90" i="7" s="1"/>
  <c r="I90" i="7" s="1"/>
  <c r="E90" i="7"/>
  <c r="F90" i="7"/>
  <c r="C91" i="7"/>
  <c r="D91" i="7"/>
  <c r="E91" i="7"/>
  <c r="F91" i="7"/>
  <c r="C92" i="7"/>
  <c r="D92" i="7"/>
  <c r="G92" i="7" s="1"/>
  <c r="H92" i="7" s="1"/>
  <c r="I92" i="7" s="1"/>
  <c r="E92" i="7"/>
  <c r="F92" i="7"/>
  <c r="C93" i="7"/>
  <c r="D93" i="7"/>
  <c r="E93" i="7"/>
  <c r="F93" i="7"/>
  <c r="C94" i="7"/>
  <c r="D94" i="7"/>
  <c r="G94" i="7" s="1"/>
  <c r="H94" i="7" s="1"/>
  <c r="I94" i="7" s="1"/>
  <c r="E94" i="7"/>
  <c r="F94" i="7"/>
  <c r="C95" i="7"/>
  <c r="D95" i="7"/>
  <c r="E95" i="7"/>
  <c r="F95" i="7"/>
  <c r="C96" i="7"/>
  <c r="D96" i="7"/>
  <c r="G96" i="7" s="1"/>
  <c r="E96" i="7"/>
  <c r="F96" i="7"/>
  <c r="C97" i="7"/>
  <c r="D97" i="7"/>
  <c r="E97" i="7"/>
  <c r="F97" i="7"/>
  <c r="C98" i="7"/>
  <c r="D98" i="7"/>
  <c r="E98" i="7"/>
  <c r="F98" i="7"/>
  <c r="C99" i="7"/>
  <c r="D99" i="7"/>
  <c r="E99" i="7"/>
  <c r="F99" i="7"/>
  <c r="C100" i="7"/>
  <c r="D100" i="7"/>
  <c r="G100" i="7" s="1"/>
  <c r="H100" i="7" s="1"/>
  <c r="I100" i="7" s="1"/>
  <c r="E100" i="7"/>
  <c r="F100" i="7"/>
  <c r="C101" i="7"/>
  <c r="D101" i="7"/>
  <c r="E101" i="7"/>
  <c r="F101" i="7"/>
  <c r="C102" i="7"/>
  <c r="D102" i="7"/>
  <c r="G102" i="7" s="1"/>
  <c r="H102" i="7" s="1"/>
  <c r="I102" i="7" s="1"/>
  <c r="E102" i="7"/>
  <c r="F102" i="7"/>
  <c r="C103" i="7"/>
  <c r="D103" i="7"/>
  <c r="E103" i="7"/>
  <c r="F103" i="7"/>
  <c r="C104" i="7"/>
  <c r="D104" i="7"/>
  <c r="G104" i="7" s="1"/>
  <c r="E104" i="7"/>
  <c r="F104" i="7"/>
  <c r="C105" i="7"/>
  <c r="D105" i="7"/>
  <c r="E105" i="7"/>
  <c r="F105" i="7"/>
  <c r="C106" i="7"/>
  <c r="D106" i="7"/>
  <c r="G106" i="7" s="1"/>
  <c r="H106" i="7" s="1"/>
  <c r="I106" i="7" s="1"/>
  <c r="E106" i="7"/>
  <c r="F106" i="7"/>
  <c r="C107" i="7"/>
  <c r="D107" i="7"/>
  <c r="E107" i="7"/>
  <c r="F107" i="7"/>
  <c r="C108" i="7"/>
  <c r="D108" i="7"/>
  <c r="E108" i="7"/>
  <c r="F108" i="7"/>
  <c r="C109" i="7"/>
  <c r="D109" i="7"/>
  <c r="E109" i="7"/>
  <c r="F109" i="7"/>
  <c r="C110" i="7"/>
  <c r="D110" i="7"/>
  <c r="G110" i="7" s="1"/>
  <c r="H110" i="7" s="1"/>
  <c r="I110" i="7" s="1"/>
  <c r="E110" i="7"/>
  <c r="F110" i="7"/>
  <c r="C111" i="7"/>
  <c r="D111" i="7"/>
  <c r="E111" i="7"/>
  <c r="F111" i="7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21" i="11"/>
  <c r="H122" i="11"/>
  <c r="C76" i="8"/>
  <c r="D76" i="8"/>
  <c r="E76" i="8"/>
  <c r="F76" i="8"/>
  <c r="C77" i="8"/>
  <c r="D77" i="8"/>
  <c r="E77" i="8"/>
  <c r="F77" i="8"/>
  <c r="C78" i="8"/>
  <c r="D78" i="8"/>
  <c r="E78" i="8"/>
  <c r="F78" i="8"/>
  <c r="C79" i="8"/>
  <c r="D79" i="8"/>
  <c r="E79" i="8"/>
  <c r="F79" i="8"/>
  <c r="F79" i="9" s="1"/>
  <c r="C80" i="8"/>
  <c r="D80" i="8"/>
  <c r="D80" i="9" s="1"/>
  <c r="E80" i="8"/>
  <c r="E80" i="9" s="1"/>
  <c r="F80" i="8"/>
  <c r="F80" i="9" s="1"/>
  <c r="C81" i="8"/>
  <c r="C81" i="9" s="1"/>
  <c r="D81" i="8"/>
  <c r="D81" i="9" s="1"/>
  <c r="E81" i="8"/>
  <c r="F81" i="8"/>
  <c r="F81" i="9" s="1"/>
  <c r="C82" i="8"/>
  <c r="D82" i="8"/>
  <c r="D82" i="9" s="1"/>
  <c r="E82" i="8"/>
  <c r="E82" i="9" s="1"/>
  <c r="F82" i="8"/>
  <c r="F82" i="9" s="1"/>
  <c r="C83" i="8"/>
  <c r="C83" i="9" s="1"/>
  <c r="D83" i="8"/>
  <c r="D83" i="9" s="1"/>
  <c r="E83" i="8"/>
  <c r="F83" i="8"/>
  <c r="F83" i="9" s="1"/>
  <c r="C84" i="8"/>
  <c r="C84" i="9" s="1"/>
  <c r="D84" i="8"/>
  <c r="D84" i="9" s="1"/>
  <c r="E84" i="8"/>
  <c r="E84" i="9" s="1"/>
  <c r="F84" i="8"/>
  <c r="F84" i="9" s="1"/>
  <c r="C85" i="8"/>
  <c r="C85" i="9" s="1"/>
  <c r="D85" i="8"/>
  <c r="E85" i="8"/>
  <c r="F85" i="8"/>
  <c r="F85" i="9" s="1"/>
  <c r="C86" i="8"/>
  <c r="C86" i="9" s="1"/>
  <c r="D86" i="8"/>
  <c r="D86" i="9" s="1"/>
  <c r="E86" i="8"/>
  <c r="E86" i="9" s="1"/>
  <c r="F86" i="8"/>
  <c r="F86" i="9" s="1"/>
  <c r="C87" i="8"/>
  <c r="C87" i="9" s="1"/>
  <c r="D87" i="8"/>
  <c r="D87" i="9" s="1"/>
  <c r="E87" i="8"/>
  <c r="F87" i="8"/>
  <c r="F87" i="9" s="1"/>
  <c r="C88" i="8"/>
  <c r="D88" i="8"/>
  <c r="D88" i="9" s="1"/>
  <c r="E88" i="8"/>
  <c r="E88" i="9" s="1"/>
  <c r="F88" i="8"/>
  <c r="F88" i="9" s="1"/>
  <c r="C89" i="8"/>
  <c r="C89" i="9" s="1"/>
  <c r="D89" i="8"/>
  <c r="D89" i="9" s="1"/>
  <c r="E89" i="8"/>
  <c r="F89" i="8"/>
  <c r="F89" i="9" s="1"/>
  <c r="C90" i="8"/>
  <c r="C90" i="9" s="1"/>
  <c r="D90" i="8"/>
  <c r="D90" i="9" s="1"/>
  <c r="E90" i="8"/>
  <c r="E90" i="9" s="1"/>
  <c r="F90" i="8"/>
  <c r="F90" i="9" s="1"/>
  <c r="C91" i="8"/>
  <c r="C91" i="9" s="1"/>
  <c r="D91" i="8"/>
  <c r="D91" i="9" s="1"/>
  <c r="E91" i="8"/>
  <c r="F91" i="8"/>
  <c r="F91" i="9" s="1"/>
  <c r="C92" i="8"/>
  <c r="C92" i="9" s="1"/>
  <c r="D92" i="8"/>
  <c r="D92" i="9" s="1"/>
  <c r="E92" i="8"/>
  <c r="E92" i="9" s="1"/>
  <c r="F92" i="8"/>
  <c r="F92" i="9" s="1"/>
  <c r="C93" i="8"/>
  <c r="C93" i="9" s="1"/>
  <c r="D93" i="8"/>
  <c r="D93" i="9" s="1"/>
  <c r="E93" i="8"/>
  <c r="F93" i="8"/>
  <c r="F93" i="9" s="1"/>
  <c r="C94" i="8"/>
  <c r="C94" i="9" s="1"/>
  <c r="D94" i="8"/>
  <c r="D94" i="9" s="1"/>
  <c r="E94" i="8"/>
  <c r="E94" i="9" s="1"/>
  <c r="F94" i="8"/>
  <c r="F94" i="9" s="1"/>
  <c r="C95" i="8"/>
  <c r="C95" i="9" s="1"/>
  <c r="D95" i="8"/>
  <c r="D95" i="9" s="1"/>
  <c r="E95" i="8"/>
  <c r="F95" i="8"/>
  <c r="F95" i="9" s="1"/>
  <c r="C96" i="8"/>
  <c r="D96" i="8"/>
  <c r="D96" i="9" s="1"/>
  <c r="E96" i="8"/>
  <c r="E96" i="9" s="1"/>
  <c r="F96" i="8"/>
  <c r="F96" i="9" s="1"/>
  <c r="C97" i="8"/>
  <c r="C97" i="9" s="1"/>
  <c r="D97" i="8"/>
  <c r="D97" i="9" s="1"/>
  <c r="E97" i="8"/>
  <c r="F97" i="8"/>
  <c r="F97" i="9" s="1"/>
  <c r="C98" i="8"/>
  <c r="C98" i="9" s="1"/>
  <c r="D98" i="8"/>
  <c r="D98" i="9" s="1"/>
  <c r="E98" i="8"/>
  <c r="E98" i="9" s="1"/>
  <c r="F98" i="8"/>
  <c r="F98" i="9" s="1"/>
  <c r="C99" i="8"/>
  <c r="C99" i="9" s="1"/>
  <c r="D99" i="8"/>
  <c r="D99" i="9" s="1"/>
  <c r="E99" i="8"/>
  <c r="F99" i="8"/>
  <c r="F99" i="9" s="1"/>
  <c r="C100" i="8"/>
  <c r="C100" i="9" s="1"/>
  <c r="D100" i="8"/>
  <c r="E100" i="8"/>
  <c r="E100" i="9" s="1"/>
  <c r="F100" i="8"/>
  <c r="C101" i="8"/>
  <c r="C101" i="9" s="1"/>
  <c r="D101" i="8"/>
  <c r="D101" i="9" s="1"/>
  <c r="E101" i="8"/>
  <c r="F101" i="8"/>
  <c r="F101" i="9" s="1"/>
  <c r="C102" i="8"/>
  <c r="C102" i="9" s="1"/>
  <c r="D102" i="8"/>
  <c r="E102" i="8"/>
  <c r="F102" i="8"/>
  <c r="F102" i="9" s="1"/>
  <c r="C103" i="8"/>
  <c r="C103" i="9" s="1"/>
  <c r="D103" i="8"/>
  <c r="D103" i="9" s="1"/>
  <c r="E103" i="8"/>
  <c r="F103" i="8"/>
  <c r="F103" i="9" s="1"/>
  <c r="C104" i="8"/>
  <c r="C104" i="9" s="1"/>
  <c r="D104" i="8"/>
  <c r="D104" i="9" s="1"/>
  <c r="E104" i="8"/>
  <c r="E104" i="9" s="1"/>
  <c r="F104" i="8"/>
  <c r="F104" i="9" s="1"/>
  <c r="C105" i="8"/>
  <c r="C105" i="9" s="1"/>
  <c r="D105" i="8"/>
  <c r="D105" i="9" s="1"/>
  <c r="E105" i="8"/>
  <c r="F105" i="8"/>
  <c r="F105" i="9" s="1"/>
  <c r="C106" i="8"/>
  <c r="D106" i="8"/>
  <c r="D106" i="9" s="1"/>
  <c r="E106" i="8"/>
  <c r="E106" i="9" s="1"/>
  <c r="F106" i="8"/>
  <c r="F106" i="9" s="1"/>
  <c r="C107" i="8"/>
  <c r="C107" i="9" s="1"/>
  <c r="D107" i="8"/>
  <c r="D107" i="9" s="1"/>
  <c r="E107" i="8"/>
  <c r="F107" i="8"/>
  <c r="F107" i="9" s="1"/>
  <c r="C108" i="8"/>
  <c r="C108" i="9" s="1"/>
  <c r="D108" i="8"/>
  <c r="E108" i="8"/>
  <c r="E108" i="9" s="1"/>
  <c r="F108" i="8"/>
  <c r="F108" i="9" s="1"/>
  <c r="C109" i="8"/>
  <c r="C109" i="9" s="1"/>
  <c r="D109" i="8"/>
  <c r="D109" i="9" s="1"/>
  <c r="E109" i="8"/>
  <c r="F109" i="8"/>
  <c r="F109" i="9" s="1"/>
  <c r="C110" i="8"/>
  <c r="C110" i="9" s="1"/>
  <c r="D110" i="8"/>
  <c r="E110" i="8"/>
  <c r="E110" i="9" s="1"/>
  <c r="F110" i="8"/>
  <c r="F110" i="9" s="1"/>
  <c r="C111" i="8"/>
  <c r="C111" i="9" s="1"/>
  <c r="D111" i="8"/>
  <c r="D111" i="9" s="1"/>
  <c r="E111" i="8"/>
  <c r="F111" i="8"/>
  <c r="F111" i="9" s="1"/>
  <c r="C112" i="8"/>
  <c r="D112" i="8"/>
  <c r="D112" i="9" s="1"/>
  <c r="E112" i="8"/>
  <c r="E112" i="9" s="1"/>
  <c r="F112" i="8"/>
  <c r="F112" i="9" s="1"/>
  <c r="C113" i="8"/>
  <c r="C113" i="9" s="1"/>
  <c r="D113" i="8"/>
  <c r="D113" i="9" s="1"/>
  <c r="E113" i="8"/>
  <c r="E113" i="9" s="1"/>
  <c r="F113" i="8"/>
  <c r="F113" i="9" s="1"/>
  <c r="C114" i="8"/>
  <c r="C114" i="9" s="1"/>
  <c r="D114" i="8"/>
  <c r="D114" i="9" s="1"/>
  <c r="E114" i="8"/>
  <c r="F114" i="8"/>
  <c r="F114" i="9" s="1"/>
  <c r="C115" i="8"/>
  <c r="C115" i="9" s="1"/>
  <c r="D115" i="8"/>
  <c r="D115" i="9" s="1"/>
  <c r="E115" i="8"/>
  <c r="E115" i="9" s="1"/>
  <c r="F115" i="8"/>
  <c r="F115" i="9" s="1"/>
  <c r="C116" i="8"/>
  <c r="D116" i="8"/>
  <c r="D116" i="9" s="1"/>
  <c r="E116" i="8"/>
  <c r="F116" i="8"/>
  <c r="F116" i="9" s="1"/>
  <c r="C117" i="8"/>
  <c r="C117" i="9" s="1"/>
  <c r="D117" i="8"/>
  <c r="D117" i="9" s="1"/>
  <c r="E117" i="8"/>
  <c r="E117" i="9" s="1"/>
  <c r="F117" i="8"/>
  <c r="F117" i="9" s="1"/>
  <c r="C118" i="8"/>
  <c r="D118" i="8"/>
  <c r="D118" i="9" s="1"/>
  <c r="E118" i="8"/>
  <c r="F118" i="8"/>
  <c r="F118" i="9" s="1"/>
  <c r="C121" i="8"/>
  <c r="C121" i="9" s="1"/>
  <c r="D121" i="8"/>
  <c r="D121" i="9" s="1"/>
  <c r="E121" i="8"/>
  <c r="E121" i="9" s="1"/>
  <c r="F121" i="8"/>
  <c r="F121" i="9" s="1"/>
  <c r="C122" i="8"/>
  <c r="C122" i="9" s="1"/>
  <c r="D122" i="8"/>
  <c r="D122" i="9" s="1"/>
  <c r="E122" i="8"/>
  <c r="F122" i="8"/>
  <c r="F122" i="9" s="1"/>
  <c r="C68" i="8"/>
  <c r="C68" i="9" s="1"/>
  <c r="D68" i="8"/>
  <c r="D68" i="9" s="1"/>
  <c r="E68" i="8"/>
  <c r="F68" i="8"/>
  <c r="F68" i="9" s="1"/>
  <c r="C69" i="8"/>
  <c r="C69" i="9" s="1"/>
  <c r="D69" i="8"/>
  <c r="D69" i="9" s="1"/>
  <c r="E69" i="8"/>
  <c r="E69" i="9" s="1"/>
  <c r="F69" i="8"/>
  <c r="F69" i="9" s="1"/>
  <c r="C70" i="8"/>
  <c r="C70" i="9" s="1"/>
  <c r="D70" i="8"/>
  <c r="D70" i="9" s="1"/>
  <c r="E70" i="8"/>
  <c r="F70" i="8"/>
  <c r="F70" i="9" s="1"/>
  <c r="C71" i="8"/>
  <c r="C71" i="9" s="1"/>
  <c r="D71" i="8"/>
  <c r="E71" i="8"/>
  <c r="E71" i="9" s="1"/>
  <c r="F71" i="8"/>
  <c r="F71" i="9" s="1"/>
  <c r="C72" i="8"/>
  <c r="C72" i="9" s="1"/>
  <c r="D72" i="8"/>
  <c r="D72" i="9" s="1"/>
  <c r="E72" i="8"/>
  <c r="F72" i="8"/>
  <c r="C73" i="8"/>
  <c r="C73" i="9" s="1"/>
  <c r="D73" i="8"/>
  <c r="E73" i="8"/>
  <c r="E73" i="9" s="1"/>
  <c r="F73" i="8"/>
  <c r="F73" i="9" s="1"/>
  <c r="C74" i="8"/>
  <c r="C74" i="9" s="1"/>
  <c r="D74" i="8"/>
  <c r="D74" i="9" s="1"/>
  <c r="E74" i="8"/>
  <c r="F74" i="8"/>
  <c r="F74" i="9" s="1"/>
  <c r="C75" i="8"/>
  <c r="C75" i="9" s="1"/>
  <c r="D75" i="8"/>
  <c r="E75" i="8"/>
  <c r="E75" i="9" s="1"/>
  <c r="F75" i="8"/>
  <c r="F75" i="9" s="1"/>
  <c r="C77" i="9"/>
  <c r="D77" i="9"/>
  <c r="E77" i="9"/>
  <c r="F77" i="9"/>
  <c r="C78" i="9"/>
  <c r="D78" i="9"/>
  <c r="E78" i="9"/>
  <c r="F78" i="9"/>
  <c r="C79" i="9"/>
  <c r="D79" i="9"/>
  <c r="E79" i="9"/>
  <c r="C80" i="9"/>
  <c r="E81" i="9"/>
  <c r="C82" i="9"/>
  <c r="E83" i="9"/>
  <c r="D85" i="9"/>
  <c r="E85" i="9"/>
  <c r="E87" i="9"/>
  <c r="C88" i="9"/>
  <c r="E89" i="9"/>
  <c r="E91" i="9"/>
  <c r="E93" i="9"/>
  <c r="E95" i="9"/>
  <c r="C96" i="9"/>
  <c r="E97" i="9"/>
  <c r="E99" i="9"/>
  <c r="D100" i="9"/>
  <c r="F100" i="9"/>
  <c r="E101" i="9"/>
  <c r="D102" i="9"/>
  <c r="E102" i="9"/>
  <c r="E103" i="9"/>
  <c r="E105" i="9"/>
  <c r="C106" i="9"/>
  <c r="E107" i="9"/>
  <c r="D108" i="9"/>
  <c r="E109" i="9"/>
  <c r="D110" i="9"/>
  <c r="E111" i="9"/>
  <c r="C112" i="9"/>
  <c r="E114" i="9"/>
  <c r="C116" i="9"/>
  <c r="E116" i="9"/>
  <c r="C118" i="9"/>
  <c r="E118" i="9"/>
  <c r="E122" i="9"/>
  <c r="E68" i="9"/>
  <c r="E70" i="9"/>
  <c r="D71" i="9"/>
  <c r="E72" i="9"/>
  <c r="F72" i="9"/>
  <c r="D73" i="9"/>
  <c r="E74" i="9"/>
  <c r="D75" i="9"/>
  <c r="H77" i="10"/>
  <c r="E77" i="10" s="1"/>
  <c r="P77" i="10" s="1"/>
  <c r="E78" i="10"/>
  <c r="P78" i="10" s="1"/>
  <c r="H78" i="10"/>
  <c r="H79" i="10"/>
  <c r="E79" i="10" s="1"/>
  <c r="P79" i="10" s="1"/>
  <c r="H80" i="10"/>
  <c r="E80" i="10" s="1"/>
  <c r="P80" i="10" s="1"/>
  <c r="H81" i="10"/>
  <c r="H82" i="10"/>
  <c r="E83" i="10"/>
  <c r="H83" i="10"/>
  <c r="H84" i="10"/>
  <c r="E84" i="10" s="1"/>
  <c r="H85" i="10"/>
  <c r="E85" i="10" s="1"/>
  <c r="P85" i="10" s="1"/>
  <c r="H86" i="10"/>
  <c r="E86" i="10" s="1"/>
  <c r="H87" i="10"/>
  <c r="E88" i="10"/>
  <c r="P88" i="10" s="1"/>
  <c r="H88" i="10"/>
  <c r="H89" i="10"/>
  <c r="H90" i="10"/>
  <c r="E90" i="10" s="1"/>
  <c r="P90" i="10" s="1"/>
  <c r="H91" i="10"/>
  <c r="E91" i="10" s="1"/>
  <c r="H92" i="10"/>
  <c r="E92" i="10" s="1"/>
  <c r="H93" i="10"/>
  <c r="E93" i="10" s="1"/>
  <c r="P93" i="10" s="1"/>
  <c r="H94" i="10"/>
  <c r="E94" i="10" s="1"/>
  <c r="H95" i="10"/>
  <c r="E95" i="10" s="1"/>
  <c r="P95" i="10" s="1"/>
  <c r="H96" i="10"/>
  <c r="H97" i="10"/>
  <c r="H98" i="10"/>
  <c r="E98" i="10" s="1"/>
  <c r="P98" i="10" s="1"/>
  <c r="H99" i="10"/>
  <c r="E99" i="10" s="1"/>
  <c r="H100" i="10"/>
  <c r="E100" i="10" s="1"/>
  <c r="H101" i="10"/>
  <c r="E102" i="10"/>
  <c r="H102" i="10"/>
  <c r="H103" i="10"/>
  <c r="E103" i="10" s="1"/>
  <c r="P103" i="10" s="1"/>
  <c r="H104" i="10"/>
  <c r="E104" i="10" s="1"/>
  <c r="P104" i="10" s="1"/>
  <c r="H105" i="10"/>
  <c r="H106" i="10"/>
  <c r="E106" i="10" s="1"/>
  <c r="P106" i="10" s="1"/>
  <c r="E107" i="10"/>
  <c r="H107" i="10"/>
  <c r="H108" i="10"/>
  <c r="E108" i="10" s="1"/>
  <c r="H109" i="10"/>
  <c r="E109" i="10" s="1"/>
  <c r="P109" i="10" s="1"/>
  <c r="E110" i="10"/>
  <c r="H110" i="10"/>
  <c r="E111" i="10"/>
  <c r="P111" i="10" s="1"/>
  <c r="H111" i="10"/>
  <c r="H112" i="10"/>
  <c r="E112" i="10" s="1"/>
  <c r="P112" i="10" s="1"/>
  <c r="H113" i="10"/>
  <c r="H114" i="10"/>
  <c r="E114" i="10" s="1"/>
  <c r="P114" i="10" s="1"/>
  <c r="E115" i="10"/>
  <c r="H115" i="10"/>
  <c r="H116" i="10"/>
  <c r="E116" i="10" s="1"/>
  <c r="H117" i="10"/>
  <c r="E117" i="10" s="1"/>
  <c r="P117" i="10" s="1"/>
  <c r="H118" i="10"/>
  <c r="E118" i="10" s="1"/>
  <c r="E121" i="10"/>
  <c r="P121" i="10" s="1"/>
  <c r="H121" i="10"/>
  <c r="H122" i="10"/>
  <c r="E122" i="10" s="1"/>
  <c r="P122" i="10" s="1"/>
  <c r="G86" i="7"/>
  <c r="H86" i="7" s="1"/>
  <c r="I86" i="7" s="1"/>
  <c r="G89" i="7"/>
  <c r="H89" i="7" s="1"/>
  <c r="I89" i="7" s="1"/>
  <c r="G98" i="7"/>
  <c r="H98" i="7" s="1"/>
  <c r="I98" i="7" s="1"/>
  <c r="G107" i="7"/>
  <c r="H107" i="7" s="1"/>
  <c r="I107" i="7" s="1"/>
  <c r="G108" i="7"/>
  <c r="J108" i="7" s="1"/>
  <c r="G112" i="7"/>
  <c r="H112" i="7" s="1"/>
  <c r="I112" i="7" s="1"/>
  <c r="J112" i="7"/>
  <c r="G114" i="7"/>
  <c r="H114" i="7" s="1"/>
  <c r="I114" i="7" s="1"/>
  <c r="G116" i="7"/>
  <c r="J116" i="7" s="1"/>
  <c r="H116" i="7"/>
  <c r="I116" i="7" s="1"/>
  <c r="G118" i="7"/>
  <c r="H118" i="7" s="1"/>
  <c r="I118" i="7" s="1"/>
  <c r="G122" i="7"/>
  <c r="H122" i="7" s="1"/>
  <c r="I122" i="7" s="1"/>
  <c r="C57" i="7"/>
  <c r="D57" i="7"/>
  <c r="E57" i="7"/>
  <c r="F57" i="7"/>
  <c r="C58" i="7"/>
  <c r="D58" i="7"/>
  <c r="E58" i="7"/>
  <c r="F58" i="7"/>
  <c r="C59" i="7"/>
  <c r="D59" i="7"/>
  <c r="E59" i="7"/>
  <c r="F59" i="7"/>
  <c r="C60" i="7"/>
  <c r="D60" i="7"/>
  <c r="E60" i="7"/>
  <c r="F60" i="7"/>
  <c r="C61" i="7"/>
  <c r="D61" i="7"/>
  <c r="E61" i="7"/>
  <c r="F61" i="7"/>
  <c r="C62" i="7"/>
  <c r="D62" i="7"/>
  <c r="E62" i="7"/>
  <c r="F62" i="7"/>
  <c r="C63" i="7"/>
  <c r="D63" i="7"/>
  <c r="E63" i="7"/>
  <c r="F63" i="7"/>
  <c r="C64" i="7"/>
  <c r="D64" i="7"/>
  <c r="E64" i="7"/>
  <c r="F64" i="7"/>
  <c r="C65" i="7"/>
  <c r="D65" i="7"/>
  <c r="E65" i="7"/>
  <c r="F65" i="7"/>
  <c r="C66" i="7"/>
  <c r="D66" i="7"/>
  <c r="E66" i="7"/>
  <c r="F66" i="7"/>
  <c r="C67" i="7"/>
  <c r="D67" i="7"/>
  <c r="E67" i="7"/>
  <c r="F67" i="7"/>
  <c r="C40" i="8"/>
  <c r="C40" i="9" s="1"/>
  <c r="D40" i="8"/>
  <c r="D40" i="9" s="1"/>
  <c r="E40" i="8"/>
  <c r="E40" i="9" s="1"/>
  <c r="F40" i="8"/>
  <c r="F40" i="9" s="1"/>
  <c r="C41" i="8"/>
  <c r="C41" i="9" s="1"/>
  <c r="D41" i="8"/>
  <c r="D41" i="9" s="1"/>
  <c r="E41" i="8"/>
  <c r="E41" i="9" s="1"/>
  <c r="F41" i="8"/>
  <c r="F41" i="9" s="1"/>
  <c r="C42" i="8"/>
  <c r="C42" i="9" s="1"/>
  <c r="D42" i="8"/>
  <c r="D42" i="9" s="1"/>
  <c r="E42" i="8"/>
  <c r="E42" i="9" s="1"/>
  <c r="F42" i="8"/>
  <c r="F42" i="9" s="1"/>
  <c r="C43" i="8"/>
  <c r="C43" i="9" s="1"/>
  <c r="D43" i="8"/>
  <c r="D43" i="9" s="1"/>
  <c r="E43" i="8"/>
  <c r="E43" i="9" s="1"/>
  <c r="F43" i="8"/>
  <c r="F43" i="9" s="1"/>
  <c r="C44" i="8"/>
  <c r="C44" i="9" s="1"/>
  <c r="D44" i="8"/>
  <c r="D44" i="9" s="1"/>
  <c r="E44" i="8"/>
  <c r="E44" i="9" s="1"/>
  <c r="F44" i="8"/>
  <c r="F44" i="9" s="1"/>
  <c r="C45" i="8"/>
  <c r="C45" i="9" s="1"/>
  <c r="D45" i="8"/>
  <c r="D45" i="9" s="1"/>
  <c r="E45" i="8"/>
  <c r="E45" i="9" s="1"/>
  <c r="F45" i="8"/>
  <c r="F45" i="9" s="1"/>
  <c r="C46" i="8"/>
  <c r="C46" i="9" s="1"/>
  <c r="D46" i="8"/>
  <c r="D46" i="9" s="1"/>
  <c r="E46" i="8"/>
  <c r="E46" i="9" s="1"/>
  <c r="F46" i="8"/>
  <c r="F46" i="9" s="1"/>
  <c r="C47" i="8"/>
  <c r="C47" i="9" s="1"/>
  <c r="D47" i="8"/>
  <c r="D47" i="9" s="1"/>
  <c r="E47" i="8"/>
  <c r="E47" i="9" s="1"/>
  <c r="F47" i="8"/>
  <c r="F47" i="9" s="1"/>
  <c r="C48" i="8"/>
  <c r="C48" i="9" s="1"/>
  <c r="D48" i="8"/>
  <c r="D48" i="9" s="1"/>
  <c r="E48" i="8"/>
  <c r="E48" i="9" s="1"/>
  <c r="F48" i="8"/>
  <c r="F48" i="9" s="1"/>
  <c r="C49" i="8"/>
  <c r="C49" i="9" s="1"/>
  <c r="D49" i="8"/>
  <c r="D49" i="9" s="1"/>
  <c r="E49" i="8"/>
  <c r="E49" i="9" s="1"/>
  <c r="F49" i="8"/>
  <c r="F49" i="9" s="1"/>
  <c r="C50" i="8"/>
  <c r="C50" i="9" s="1"/>
  <c r="D50" i="8"/>
  <c r="D50" i="9" s="1"/>
  <c r="E50" i="8"/>
  <c r="E50" i="9" s="1"/>
  <c r="F50" i="8"/>
  <c r="F50" i="9" s="1"/>
  <c r="C51" i="8"/>
  <c r="C51" i="9" s="1"/>
  <c r="D51" i="8"/>
  <c r="D51" i="9" s="1"/>
  <c r="E51" i="8"/>
  <c r="E51" i="9" s="1"/>
  <c r="F51" i="8"/>
  <c r="F51" i="9" s="1"/>
  <c r="C52" i="8"/>
  <c r="C52" i="9" s="1"/>
  <c r="D52" i="8"/>
  <c r="D52" i="9" s="1"/>
  <c r="E52" i="8"/>
  <c r="E52" i="9" s="1"/>
  <c r="F52" i="8"/>
  <c r="F52" i="9" s="1"/>
  <c r="C53" i="8"/>
  <c r="C53" i="9" s="1"/>
  <c r="D53" i="8"/>
  <c r="D53" i="9" s="1"/>
  <c r="E53" i="8"/>
  <c r="E53" i="9" s="1"/>
  <c r="F53" i="8"/>
  <c r="F53" i="9" s="1"/>
  <c r="C54" i="8"/>
  <c r="C54" i="9" s="1"/>
  <c r="D54" i="8"/>
  <c r="D54" i="9" s="1"/>
  <c r="E54" i="8"/>
  <c r="E54" i="9" s="1"/>
  <c r="F54" i="8"/>
  <c r="F54" i="9" s="1"/>
  <c r="C55" i="8"/>
  <c r="C55" i="9" s="1"/>
  <c r="D55" i="8"/>
  <c r="D55" i="9" s="1"/>
  <c r="E55" i="8"/>
  <c r="E55" i="9" s="1"/>
  <c r="F55" i="8"/>
  <c r="F55" i="9" s="1"/>
  <c r="C56" i="8"/>
  <c r="C56" i="9" s="1"/>
  <c r="D56" i="8"/>
  <c r="D56" i="9" s="1"/>
  <c r="E56" i="8"/>
  <c r="E56" i="9" s="1"/>
  <c r="F56" i="8"/>
  <c r="F56" i="9" s="1"/>
  <c r="C57" i="8"/>
  <c r="C57" i="9" s="1"/>
  <c r="D57" i="8"/>
  <c r="D57" i="9" s="1"/>
  <c r="E57" i="8"/>
  <c r="E57" i="9" s="1"/>
  <c r="F57" i="8"/>
  <c r="F57" i="9" s="1"/>
  <c r="C58" i="8"/>
  <c r="C58" i="9" s="1"/>
  <c r="D58" i="8"/>
  <c r="D58" i="9" s="1"/>
  <c r="E58" i="8"/>
  <c r="E58" i="9" s="1"/>
  <c r="F58" i="8"/>
  <c r="F58" i="9" s="1"/>
  <c r="C59" i="8"/>
  <c r="C59" i="9" s="1"/>
  <c r="D59" i="8"/>
  <c r="D59" i="9" s="1"/>
  <c r="E59" i="8"/>
  <c r="E59" i="9" s="1"/>
  <c r="F59" i="8"/>
  <c r="F59" i="9" s="1"/>
  <c r="C60" i="8"/>
  <c r="C60" i="9" s="1"/>
  <c r="D60" i="8"/>
  <c r="D60" i="9" s="1"/>
  <c r="E60" i="8"/>
  <c r="E60" i="9" s="1"/>
  <c r="F60" i="8"/>
  <c r="F60" i="9" s="1"/>
  <c r="C61" i="8"/>
  <c r="C61" i="9" s="1"/>
  <c r="D61" i="8"/>
  <c r="D61" i="9" s="1"/>
  <c r="E61" i="8"/>
  <c r="E61" i="9" s="1"/>
  <c r="F61" i="8"/>
  <c r="F61" i="9" s="1"/>
  <c r="C62" i="8"/>
  <c r="C62" i="9" s="1"/>
  <c r="D62" i="8"/>
  <c r="D62" i="9" s="1"/>
  <c r="E62" i="8"/>
  <c r="E62" i="9" s="1"/>
  <c r="F62" i="8"/>
  <c r="F62" i="9" s="1"/>
  <c r="C63" i="8"/>
  <c r="C63" i="9" s="1"/>
  <c r="D63" i="8"/>
  <c r="D63" i="9" s="1"/>
  <c r="E63" i="8"/>
  <c r="E63" i="9" s="1"/>
  <c r="F63" i="8"/>
  <c r="F63" i="9" s="1"/>
  <c r="C64" i="8"/>
  <c r="C64" i="9" s="1"/>
  <c r="D64" i="8"/>
  <c r="D64" i="9" s="1"/>
  <c r="E64" i="8"/>
  <c r="E64" i="9" s="1"/>
  <c r="F64" i="8"/>
  <c r="F64" i="9" s="1"/>
  <c r="C65" i="8"/>
  <c r="C65" i="9" s="1"/>
  <c r="D65" i="8"/>
  <c r="D65" i="9" s="1"/>
  <c r="E65" i="8"/>
  <c r="E65" i="9" s="1"/>
  <c r="F65" i="8"/>
  <c r="F65" i="9" s="1"/>
  <c r="C66" i="8"/>
  <c r="C66" i="9" s="1"/>
  <c r="D66" i="8"/>
  <c r="D66" i="9" s="1"/>
  <c r="E66" i="8"/>
  <c r="E66" i="9" s="1"/>
  <c r="F66" i="8"/>
  <c r="F66" i="9" s="1"/>
  <c r="C67" i="8"/>
  <c r="C67" i="9" s="1"/>
  <c r="D67" i="8"/>
  <c r="D67" i="9" s="1"/>
  <c r="E67" i="8"/>
  <c r="E67" i="9" s="1"/>
  <c r="F67" i="8"/>
  <c r="F67" i="9" s="1"/>
  <c r="C38" i="8"/>
  <c r="C38" i="9" s="1"/>
  <c r="D38" i="8"/>
  <c r="D38" i="9" s="1"/>
  <c r="E38" i="8"/>
  <c r="E38" i="9" s="1"/>
  <c r="F38" i="8"/>
  <c r="F38" i="9" s="1"/>
  <c r="C39" i="8"/>
  <c r="C39" i="9" s="1"/>
  <c r="D39" i="8"/>
  <c r="D39" i="9" s="1"/>
  <c r="E39" i="8"/>
  <c r="E39" i="9" s="1"/>
  <c r="F39" i="8"/>
  <c r="F39" i="9" s="1"/>
  <c r="C52" i="7"/>
  <c r="D52" i="7"/>
  <c r="E52" i="7"/>
  <c r="F52" i="7"/>
  <c r="C53" i="7"/>
  <c r="D53" i="7"/>
  <c r="E53" i="7"/>
  <c r="F53" i="7"/>
  <c r="C54" i="7"/>
  <c r="D54" i="7"/>
  <c r="E54" i="7"/>
  <c r="F54" i="7"/>
  <c r="C55" i="7"/>
  <c r="D55" i="7"/>
  <c r="E55" i="7"/>
  <c r="F55" i="7"/>
  <c r="C56" i="7"/>
  <c r="D56" i="7"/>
  <c r="E56" i="7"/>
  <c r="F56" i="7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C37" i="8"/>
  <c r="C37" i="9" s="1"/>
  <c r="D37" i="8"/>
  <c r="D37" i="9" s="1"/>
  <c r="E37" i="8"/>
  <c r="E37" i="9" s="1"/>
  <c r="F37" i="8"/>
  <c r="F37" i="9" s="1"/>
  <c r="H37" i="11"/>
  <c r="C35" i="8"/>
  <c r="C35" i="9" s="1"/>
  <c r="D35" i="8"/>
  <c r="D35" i="9" s="1"/>
  <c r="E35" i="8"/>
  <c r="E35" i="9" s="1"/>
  <c r="F35" i="8"/>
  <c r="F35" i="9" s="1"/>
  <c r="C36" i="8"/>
  <c r="C36" i="9" s="1"/>
  <c r="D36" i="8"/>
  <c r="D36" i="9" s="1"/>
  <c r="E36" i="8"/>
  <c r="E36" i="9" s="1"/>
  <c r="F36" i="8"/>
  <c r="F36" i="9" s="1"/>
  <c r="H36" i="11"/>
  <c r="H35" i="11"/>
  <c r="D34" i="9"/>
  <c r="C34" i="8"/>
  <c r="C34" i="9" s="1"/>
  <c r="D34" i="8"/>
  <c r="E34" i="8"/>
  <c r="E34" i="9" s="1"/>
  <c r="F34" i="8"/>
  <c r="F34" i="9" s="1"/>
  <c r="H34" i="11"/>
  <c r="C33" i="9"/>
  <c r="F33" i="9"/>
  <c r="C33" i="8"/>
  <c r="D33" i="8"/>
  <c r="D33" i="9" s="1"/>
  <c r="E33" i="8"/>
  <c r="E33" i="9" s="1"/>
  <c r="F33" i="8"/>
  <c r="H33" i="11"/>
  <c r="C32" i="9"/>
  <c r="C32" i="8"/>
  <c r="D32" i="8"/>
  <c r="D32" i="9" s="1"/>
  <c r="E32" i="8"/>
  <c r="E32" i="9" s="1"/>
  <c r="F32" i="8"/>
  <c r="F32" i="9" s="1"/>
  <c r="H32" i="11"/>
  <c r="C31" i="9"/>
  <c r="D31" i="9"/>
  <c r="C31" i="8"/>
  <c r="D31" i="8"/>
  <c r="E31" i="8"/>
  <c r="E31" i="9" s="1"/>
  <c r="F31" i="8"/>
  <c r="F31" i="9" s="1"/>
  <c r="H31" i="11"/>
  <c r="C30" i="9"/>
  <c r="C30" i="8"/>
  <c r="D30" i="8"/>
  <c r="D30" i="9" s="1"/>
  <c r="E30" i="8"/>
  <c r="E30" i="9" s="1"/>
  <c r="F30" i="8"/>
  <c r="F30" i="9" s="1"/>
  <c r="H30" i="11"/>
  <c r="C29" i="8"/>
  <c r="C29" i="9" s="1"/>
  <c r="D29" i="8"/>
  <c r="D29" i="9" s="1"/>
  <c r="E29" i="8"/>
  <c r="E29" i="9" s="1"/>
  <c r="F29" i="8"/>
  <c r="F29" i="9" s="1"/>
  <c r="H29" i="11"/>
  <c r="F28" i="9"/>
  <c r="C28" i="8"/>
  <c r="C28" i="9" s="1"/>
  <c r="D28" i="8"/>
  <c r="D28" i="9" s="1"/>
  <c r="E28" i="8"/>
  <c r="E28" i="9" s="1"/>
  <c r="F28" i="8"/>
  <c r="H28" i="11"/>
  <c r="C27" i="8"/>
  <c r="C27" i="9" s="1"/>
  <c r="D27" i="8"/>
  <c r="D27" i="9" s="1"/>
  <c r="E27" i="8"/>
  <c r="E27" i="9" s="1"/>
  <c r="F27" i="8"/>
  <c r="F27" i="9" s="1"/>
  <c r="H27" i="11"/>
  <c r="D26" i="9"/>
  <c r="C26" i="8"/>
  <c r="C26" i="9" s="1"/>
  <c r="D26" i="8"/>
  <c r="E26" i="8"/>
  <c r="E26" i="9" s="1"/>
  <c r="F26" i="8"/>
  <c r="F26" i="9" s="1"/>
  <c r="H26" i="11"/>
  <c r="L121" i="7" l="1"/>
  <c r="H121" i="7"/>
  <c r="I121" i="7" s="1"/>
  <c r="J121" i="7"/>
  <c r="H119" i="7"/>
  <c r="I119" i="7" s="1"/>
  <c r="L119" i="7"/>
  <c r="J122" i="7"/>
  <c r="L112" i="7"/>
  <c r="O123" i="10"/>
  <c r="Q123" i="10" s="1"/>
  <c r="O120" i="10"/>
  <c r="Q120" i="10" s="1"/>
  <c r="E96" i="10"/>
  <c r="P96" i="10" s="1"/>
  <c r="P91" i="10"/>
  <c r="E101" i="10"/>
  <c r="P101" i="10" s="1"/>
  <c r="E87" i="10"/>
  <c r="P87" i="10" s="1"/>
  <c r="P110" i="10"/>
  <c r="P83" i="10"/>
  <c r="H96" i="7"/>
  <c r="I96" i="7" s="1"/>
  <c r="L96" i="7"/>
  <c r="H104" i="7"/>
  <c r="I104" i="7" s="1"/>
  <c r="L104" i="7"/>
  <c r="G115" i="9"/>
  <c r="J116" i="10" s="1"/>
  <c r="G111" i="7"/>
  <c r="H111" i="7" s="1"/>
  <c r="I111" i="7" s="1"/>
  <c r="G109" i="7"/>
  <c r="G105" i="7"/>
  <c r="H105" i="7" s="1"/>
  <c r="I105" i="7" s="1"/>
  <c r="G103" i="7"/>
  <c r="G101" i="7"/>
  <c r="H101" i="7" s="1"/>
  <c r="I101" i="7" s="1"/>
  <c r="G99" i="7"/>
  <c r="H99" i="7" s="1"/>
  <c r="I99" i="7" s="1"/>
  <c r="G97" i="7"/>
  <c r="H97" i="7" s="1"/>
  <c r="I97" i="7" s="1"/>
  <c r="G95" i="7"/>
  <c r="G93" i="7"/>
  <c r="J93" i="7" s="1"/>
  <c r="G91" i="7"/>
  <c r="G87" i="7"/>
  <c r="H87" i="7" s="1"/>
  <c r="I87" i="7" s="1"/>
  <c r="G85" i="7"/>
  <c r="H85" i="7" s="1"/>
  <c r="I85" i="7" s="1"/>
  <c r="L98" i="7"/>
  <c r="H120" i="7"/>
  <c r="I120" i="7" s="1"/>
  <c r="J119" i="7"/>
  <c r="G83" i="7"/>
  <c r="G81" i="7"/>
  <c r="H81" i="7" s="1"/>
  <c r="I81" i="7" s="1"/>
  <c r="G79" i="7"/>
  <c r="G77" i="7"/>
  <c r="J77" i="7" s="1"/>
  <c r="J115" i="7"/>
  <c r="L82" i="7"/>
  <c r="L117" i="7"/>
  <c r="L114" i="7"/>
  <c r="H108" i="7"/>
  <c r="I108" i="7" s="1"/>
  <c r="J82" i="7"/>
  <c r="J117" i="7"/>
  <c r="J114" i="7"/>
  <c r="J90" i="7"/>
  <c r="J106" i="7"/>
  <c r="J98" i="7"/>
  <c r="H91" i="7"/>
  <c r="I91" i="7" s="1"/>
  <c r="J91" i="7"/>
  <c r="L103" i="7"/>
  <c r="H103" i="7"/>
  <c r="I103" i="7" s="1"/>
  <c r="J103" i="7"/>
  <c r="H95" i="7"/>
  <c r="I95" i="7" s="1"/>
  <c r="J95" i="7"/>
  <c r="L95" i="7"/>
  <c r="J79" i="7"/>
  <c r="H79" i="7"/>
  <c r="I79" i="7" s="1"/>
  <c r="L79" i="7"/>
  <c r="L111" i="7"/>
  <c r="J109" i="7"/>
  <c r="H109" i="7"/>
  <c r="I109" i="7" s="1"/>
  <c r="L109" i="7"/>
  <c r="L93" i="7"/>
  <c r="H93" i="7"/>
  <c r="I93" i="7" s="1"/>
  <c r="J85" i="7"/>
  <c r="H83" i="7"/>
  <c r="I83" i="7" s="1"/>
  <c r="J83" i="7"/>
  <c r="L106" i="7"/>
  <c r="J96" i="7"/>
  <c r="L88" i="7"/>
  <c r="J88" i="7"/>
  <c r="J104" i="7"/>
  <c r="J101" i="7"/>
  <c r="L80" i="7"/>
  <c r="J107" i="7"/>
  <c r="L90" i="7"/>
  <c r="J80" i="7"/>
  <c r="G75" i="9"/>
  <c r="G74" i="9"/>
  <c r="G107" i="9"/>
  <c r="J108" i="10" s="1"/>
  <c r="G85" i="9"/>
  <c r="M86" i="10" s="1"/>
  <c r="G110" i="9"/>
  <c r="D111" i="10" s="1"/>
  <c r="G102" i="9"/>
  <c r="D103" i="10" s="1"/>
  <c r="G99" i="9"/>
  <c r="J100" i="10" s="1"/>
  <c r="G91" i="9"/>
  <c r="D92" i="10" s="1"/>
  <c r="G78" i="9"/>
  <c r="M79" i="10" s="1"/>
  <c r="G94" i="9"/>
  <c r="G86" i="9"/>
  <c r="G83" i="9"/>
  <c r="D84" i="10" s="1"/>
  <c r="G92" i="10"/>
  <c r="G118" i="9"/>
  <c r="G100" i="9"/>
  <c r="G101" i="10" s="1"/>
  <c r="G121" i="9"/>
  <c r="G122" i="10" s="1"/>
  <c r="G106" i="9"/>
  <c r="G107" i="10" s="1"/>
  <c r="G113" i="9"/>
  <c r="D114" i="10" s="1"/>
  <c r="G111" i="9"/>
  <c r="D112" i="10" s="1"/>
  <c r="G109" i="9"/>
  <c r="D110" i="10" s="1"/>
  <c r="G98" i="9"/>
  <c r="M99" i="10" s="1"/>
  <c r="G88" i="9"/>
  <c r="G89" i="10" s="1"/>
  <c r="G81" i="9"/>
  <c r="J82" i="10" s="1"/>
  <c r="G79" i="9"/>
  <c r="D80" i="10" s="1"/>
  <c r="G77" i="9"/>
  <c r="D78" i="10" s="1"/>
  <c r="G89" i="9"/>
  <c r="G90" i="10" s="1"/>
  <c r="G92" i="9"/>
  <c r="J93" i="10" s="1"/>
  <c r="G117" i="9"/>
  <c r="D118" i="10" s="1"/>
  <c r="G96" i="9"/>
  <c r="J97" i="10" s="1"/>
  <c r="G122" i="9"/>
  <c r="G112" i="9"/>
  <c r="J113" i="10" s="1"/>
  <c r="G105" i="9"/>
  <c r="D106" i="10" s="1"/>
  <c r="G103" i="9"/>
  <c r="M104" i="10" s="1"/>
  <c r="G101" i="9"/>
  <c r="M102" i="10" s="1"/>
  <c r="G90" i="9"/>
  <c r="M91" i="10" s="1"/>
  <c r="G80" i="9"/>
  <c r="D81" i="10" s="1"/>
  <c r="G87" i="9"/>
  <c r="J88" i="10" s="1"/>
  <c r="G116" i="9"/>
  <c r="D117" i="10" s="1"/>
  <c r="G84" i="9"/>
  <c r="J85" i="10" s="1"/>
  <c r="G104" i="9"/>
  <c r="J105" i="10" s="1"/>
  <c r="G95" i="9"/>
  <c r="D96" i="10" s="1"/>
  <c r="G114" i="9"/>
  <c r="M115" i="10" s="1"/>
  <c r="G97" i="9"/>
  <c r="J98" i="10" s="1"/>
  <c r="G93" i="9"/>
  <c r="D94" i="10" s="1"/>
  <c r="G82" i="9"/>
  <c r="D83" i="10" s="1"/>
  <c r="G108" i="9"/>
  <c r="M109" i="10" s="1"/>
  <c r="G69" i="9"/>
  <c r="G70" i="10" s="1"/>
  <c r="G68" i="9"/>
  <c r="M69" i="10" s="1"/>
  <c r="G73" i="9"/>
  <c r="G74" i="10" s="1"/>
  <c r="G71" i="9"/>
  <c r="G72" i="9"/>
  <c r="G70" i="9"/>
  <c r="M114" i="10"/>
  <c r="M112" i="10"/>
  <c r="J99" i="10"/>
  <c r="G93" i="10"/>
  <c r="G102" i="10"/>
  <c r="G91" i="10"/>
  <c r="D86" i="10"/>
  <c r="G86" i="10"/>
  <c r="J86" i="10"/>
  <c r="M98" i="10"/>
  <c r="J90" i="10"/>
  <c r="J109" i="10"/>
  <c r="G116" i="10"/>
  <c r="J95" i="10"/>
  <c r="G79" i="10"/>
  <c r="M121" i="10"/>
  <c r="D116" i="10"/>
  <c r="G87" i="10"/>
  <c r="M84" i="10"/>
  <c r="D79" i="10"/>
  <c r="J121" i="10"/>
  <c r="G95" i="10"/>
  <c r="M92" i="10"/>
  <c r="J84" i="10"/>
  <c r="M108" i="10"/>
  <c r="G84" i="10"/>
  <c r="P118" i="10"/>
  <c r="P115" i="10"/>
  <c r="P102" i="10"/>
  <c r="P107" i="10"/>
  <c r="P94" i="10"/>
  <c r="P99" i="10"/>
  <c r="P86" i="10"/>
  <c r="P116" i="10"/>
  <c r="P108" i="10"/>
  <c r="P100" i="10"/>
  <c r="P92" i="10"/>
  <c r="P84" i="10"/>
  <c r="E82" i="10"/>
  <c r="P82" i="10" s="1"/>
  <c r="E113" i="10"/>
  <c r="P113" i="10" s="1"/>
  <c r="E105" i="10"/>
  <c r="P105" i="10" s="1"/>
  <c r="E97" i="10"/>
  <c r="P97" i="10" s="1"/>
  <c r="E89" i="10"/>
  <c r="P89" i="10" s="1"/>
  <c r="E81" i="10"/>
  <c r="P81" i="10" s="1"/>
  <c r="L115" i="7"/>
  <c r="L107" i="7"/>
  <c r="L99" i="7"/>
  <c r="L91" i="7"/>
  <c r="L83" i="7"/>
  <c r="L118" i="7"/>
  <c r="L110" i="7"/>
  <c r="L102" i="7"/>
  <c r="L94" i="7"/>
  <c r="L86" i="7"/>
  <c r="L78" i="7"/>
  <c r="J118" i="7"/>
  <c r="L113" i="7"/>
  <c r="J110" i="7"/>
  <c r="J102" i="7"/>
  <c r="L97" i="7"/>
  <c r="J94" i="7"/>
  <c r="L89" i="7"/>
  <c r="J86" i="7"/>
  <c r="L81" i="7"/>
  <c r="J78" i="7"/>
  <c r="L116" i="7"/>
  <c r="J113" i="7"/>
  <c r="L108" i="7"/>
  <c r="L100" i="7"/>
  <c r="J97" i="7"/>
  <c r="L92" i="7"/>
  <c r="J89" i="7"/>
  <c r="L84" i="7"/>
  <c r="J81" i="7"/>
  <c r="L76" i="7"/>
  <c r="J100" i="7"/>
  <c r="J92" i="7"/>
  <c r="J84" i="7"/>
  <c r="J76" i="7"/>
  <c r="D25" i="9"/>
  <c r="C25" i="8"/>
  <c r="C25" i="9" s="1"/>
  <c r="D25" i="8"/>
  <c r="E25" i="8"/>
  <c r="E25" i="9" s="1"/>
  <c r="F25" i="8"/>
  <c r="F25" i="9" s="1"/>
  <c r="H25" i="11"/>
  <c r="F24" i="9"/>
  <c r="C24" i="8"/>
  <c r="C24" i="9" s="1"/>
  <c r="D24" i="8"/>
  <c r="D24" i="9" s="1"/>
  <c r="E24" i="8"/>
  <c r="E24" i="9" s="1"/>
  <c r="F24" i="8"/>
  <c r="H24" i="11"/>
  <c r="C23" i="8"/>
  <c r="C23" i="9" s="1"/>
  <c r="D23" i="8"/>
  <c r="D23" i="9" s="1"/>
  <c r="E23" i="8"/>
  <c r="E23" i="9" s="1"/>
  <c r="F23" i="8"/>
  <c r="F23" i="9" s="1"/>
  <c r="H23" i="11"/>
  <c r="H23" i="10"/>
  <c r="H24" i="10"/>
  <c r="E24" i="10" s="1"/>
  <c r="H25" i="10"/>
  <c r="E25" i="10" s="1"/>
  <c r="P25" i="10" s="1"/>
  <c r="H26" i="10"/>
  <c r="E26" i="10" s="1"/>
  <c r="H27" i="10"/>
  <c r="E27" i="10" s="1"/>
  <c r="H28" i="10"/>
  <c r="E28" i="10" s="1"/>
  <c r="P28" i="10" s="1"/>
  <c r="H29" i="10"/>
  <c r="E29" i="10" s="1"/>
  <c r="P29" i="10" s="1"/>
  <c r="H30" i="10"/>
  <c r="E30" i="10" s="1"/>
  <c r="P30" i="10" s="1"/>
  <c r="H31" i="10"/>
  <c r="E31" i="10" s="1"/>
  <c r="P31" i="10" s="1"/>
  <c r="H32" i="10"/>
  <c r="H33" i="10"/>
  <c r="E33" i="10" s="1"/>
  <c r="P33" i="10" s="1"/>
  <c r="H34" i="10"/>
  <c r="H35" i="10"/>
  <c r="E35" i="10" s="1"/>
  <c r="P35" i="10" s="1"/>
  <c r="H36" i="10"/>
  <c r="E36" i="10" s="1"/>
  <c r="P36" i="10" s="1"/>
  <c r="H37" i="10"/>
  <c r="E37" i="10" s="1"/>
  <c r="P37" i="10" s="1"/>
  <c r="H38" i="10"/>
  <c r="E38" i="10" s="1"/>
  <c r="H39" i="10"/>
  <c r="P39" i="10" s="1"/>
  <c r="H40" i="10"/>
  <c r="E40" i="10" s="1"/>
  <c r="H41" i="10"/>
  <c r="E41" i="10" s="1"/>
  <c r="P41" i="10" s="1"/>
  <c r="H42" i="10"/>
  <c r="E42" i="10" s="1"/>
  <c r="P42" i="10" s="1"/>
  <c r="H43" i="10"/>
  <c r="E43" i="10" s="1"/>
  <c r="H44" i="10"/>
  <c r="H45" i="10"/>
  <c r="H46" i="10"/>
  <c r="E46" i="10" s="1"/>
  <c r="H47" i="10"/>
  <c r="E47" i="10" s="1"/>
  <c r="P47" i="10" s="1"/>
  <c r="H48" i="10"/>
  <c r="E48" i="10" s="1"/>
  <c r="H49" i="10"/>
  <c r="E49" i="10" s="1"/>
  <c r="P49" i="10" s="1"/>
  <c r="H50" i="10"/>
  <c r="E50" i="10" s="1"/>
  <c r="H51" i="10"/>
  <c r="H52" i="10"/>
  <c r="E52" i="10" s="1"/>
  <c r="P52" i="10" s="1"/>
  <c r="H53" i="10"/>
  <c r="H54" i="10"/>
  <c r="E54" i="10" s="1"/>
  <c r="H55" i="10"/>
  <c r="E55" i="10" s="1"/>
  <c r="P55" i="10" s="1"/>
  <c r="H56" i="10"/>
  <c r="H57" i="10"/>
  <c r="E57" i="10" s="1"/>
  <c r="P57" i="10" s="1"/>
  <c r="H58" i="10"/>
  <c r="E58" i="10" s="1"/>
  <c r="P58" i="10" s="1"/>
  <c r="H59" i="10"/>
  <c r="E59" i="10" s="1"/>
  <c r="H60" i="10"/>
  <c r="P60" i="10" s="1"/>
  <c r="H61" i="10"/>
  <c r="E61" i="10" s="1"/>
  <c r="P61" i="10" s="1"/>
  <c r="H62" i="10"/>
  <c r="E62" i="10" s="1"/>
  <c r="H63" i="10"/>
  <c r="H64" i="10"/>
  <c r="E64" i="10" s="1"/>
  <c r="H65" i="10"/>
  <c r="E65" i="10" s="1"/>
  <c r="P65" i="10" s="1"/>
  <c r="H66" i="10"/>
  <c r="H67" i="10"/>
  <c r="E67" i="10" s="1"/>
  <c r="H68" i="10"/>
  <c r="H69" i="10"/>
  <c r="H70" i="10"/>
  <c r="E70" i="10" s="1"/>
  <c r="H71" i="10"/>
  <c r="H72" i="10"/>
  <c r="E72" i="10" s="1"/>
  <c r="P72" i="10" s="1"/>
  <c r="H73" i="10"/>
  <c r="E73" i="10" s="1"/>
  <c r="P73" i="10" s="1"/>
  <c r="H74" i="10"/>
  <c r="H75" i="10"/>
  <c r="H76" i="10"/>
  <c r="P76" i="10" s="1"/>
  <c r="C22" i="9"/>
  <c r="C22" i="8"/>
  <c r="D22" i="8"/>
  <c r="D22" i="9" s="1"/>
  <c r="E22" i="8"/>
  <c r="E22" i="9" s="1"/>
  <c r="F22" i="8"/>
  <c r="F22" i="9" s="1"/>
  <c r="H22" i="11"/>
  <c r="H22" i="10"/>
  <c r="E34" i="10"/>
  <c r="P34" i="10" s="1"/>
  <c r="E39" i="10"/>
  <c r="E44" i="10"/>
  <c r="P44" i="10" s="1"/>
  <c r="E45" i="10"/>
  <c r="P45" i="10" s="1"/>
  <c r="E53" i="10"/>
  <c r="P53" i="10" s="1"/>
  <c r="E60" i="10"/>
  <c r="E66" i="10"/>
  <c r="E69" i="10"/>
  <c r="P69" i="10" s="1"/>
  <c r="E71" i="10"/>
  <c r="P71" i="10" s="1"/>
  <c r="E74" i="10"/>
  <c r="P74" i="10" s="1"/>
  <c r="E75" i="10"/>
  <c r="P75" i="10" s="1"/>
  <c r="E76" i="10"/>
  <c r="E21" i="9"/>
  <c r="C21" i="8"/>
  <c r="C21" i="9" s="1"/>
  <c r="D21" i="8"/>
  <c r="D21" i="9" s="1"/>
  <c r="E21" i="8"/>
  <c r="F21" i="8"/>
  <c r="F21" i="9" s="1"/>
  <c r="H21" i="11"/>
  <c r="H21" i="10"/>
  <c r="E21" i="10" s="1"/>
  <c r="P21" i="10" s="1"/>
  <c r="E20" i="9"/>
  <c r="C20" i="8"/>
  <c r="C20" i="9" s="1"/>
  <c r="D20" i="8"/>
  <c r="D20" i="9" s="1"/>
  <c r="E20" i="8"/>
  <c r="F20" i="8"/>
  <c r="F20" i="9" s="1"/>
  <c r="H20" i="11"/>
  <c r="H19" i="11"/>
  <c r="H18" i="11"/>
  <c r="H17" i="11"/>
  <c r="H16" i="11"/>
  <c r="H15" i="11"/>
  <c r="H14" i="11"/>
  <c r="H13" i="11"/>
  <c r="G52" i="7"/>
  <c r="H52" i="7" s="1"/>
  <c r="I52" i="7" s="1"/>
  <c r="G53" i="7"/>
  <c r="H53" i="7" s="1"/>
  <c r="I53" i="7" s="1"/>
  <c r="G54" i="7"/>
  <c r="L54" i="7" s="1"/>
  <c r="G55" i="7"/>
  <c r="L55" i="7" s="1"/>
  <c r="G56" i="7"/>
  <c r="L56" i="7" s="1"/>
  <c r="G57" i="7"/>
  <c r="J57" i="7" s="1"/>
  <c r="G58" i="7"/>
  <c r="H58" i="7" s="1"/>
  <c r="I58" i="7" s="1"/>
  <c r="G59" i="7"/>
  <c r="H59" i="7" s="1"/>
  <c r="I59" i="7" s="1"/>
  <c r="G60" i="7"/>
  <c r="H60" i="7" s="1"/>
  <c r="I60" i="7" s="1"/>
  <c r="G61" i="7"/>
  <c r="H61" i="7" s="1"/>
  <c r="I61" i="7" s="1"/>
  <c r="G62" i="7"/>
  <c r="L62" i="7" s="1"/>
  <c r="G63" i="7"/>
  <c r="L63" i="7" s="1"/>
  <c r="G64" i="7"/>
  <c r="L64" i="7" s="1"/>
  <c r="G65" i="7"/>
  <c r="J65" i="7" s="1"/>
  <c r="G66" i="7"/>
  <c r="H66" i="7" s="1"/>
  <c r="I66" i="7" s="1"/>
  <c r="G67" i="7"/>
  <c r="H67" i="7" s="1"/>
  <c r="I67" i="7" s="1"/>
  <c r="G68" i="7"/>
  <c r="G69" i="7"/>
  <c r="H69" i="7" s="1"/>
  <c r="I69" i="7" s="1"/>
  <c r="G70" i="7"/>
  <c r="L70" i="7" s="1"/>
  <c r="G71" i="7"/>
  <c r="L71" i="7" s="1"/>
  <c r="G72" i="7"/>
  <c r="L72" i="7" s="1"/>
  <c r="G73" i="7"/>
  <c r="J73" i="7" s="1"/>
  <c r="G74" i="7"/>
  <c r="H74" i="7" s="1"/>
  <c r="I74" i="7" s="1"/>
  <c r="G75" i="7"/>
  <c r="P13" i="10"/>
  <c r="P14" i="10"/>
  <c r="P15" i="10"/>
  <c r="P16" i="10"/>
  <c r="P17" i="10"/>
  <c r="P18" i="10"/>
  <c r="P19" i="10"/>
  <c r="P20" i="10"/>
  <c r="M75" i="10"/>
  <c r="M72" i="10"/>
  <c r="M59" i="10"/>
  <c r="J76" i="10"/>
  <c r="J75" i="10"/>
  <c r="J72" i="10"/>
  <c r="G26" i="9"/>
  <c r="D27" i="10" s="1"/>
  <c r="G27" i="9"/>
  <c r="G28" i="10" s="1"/>
  <c r="G28" i="9"/>
  <c r="D29" i="10" s="1"/>
  <c r="G29" i="9"/>
  <c r="G30" i="10" s="1"/>
  <c r="G30" i="9"/>
  <c r="J31" i="10" s="1"/>
  <c r="G31" i="9"/>
  <c r="G32" i="10" s="1"/>
  <c r="G32" i="9"/>
  <c r="G33" i="10" s="1"/>
  <c r="G33" i="9"/>
  <c r="G34" i="10" s="1"/>
  <c r="G34" i="9"/>
  <c r="M35" i="10" s="1"/>
  <c r="G35" i="9"/>
  <c r="G36" i="10" s="1"/>
  <c r="G36" i="9"/>
  <c r="M37" i="10" s="1"/>
  <c r="G37" i="9"/>
  <c r="G38" i="10" s="1"/>
  <c r="G38" i="9"/>
  <c r="M39" i="10" s="1"/>
  <c r="G39" i="9"/>
  <c r="M40" i="10" s="1"/>
  <c r="G40" i="9"/>
  <c r="D41" i="10" s="1"/>
  <c r="G41" i="9"/>
  <c r="G42" i="10" s="1"/>
  <c r="G42" i="9"/>
  <c r="J43" i="10" s="1"/>
  <c r="G43" i="9"/>
  <c r="G44" i="10" s="1"/>
  <c r="G44" i="9"/>
  <c r="M45" i="10" s="1"/>
  <c r="G45" i="9"/>
  <c r="D46" i="10" s="1"/>
  <c r="G46" i="9"/>
  <c r="J47" i="10" s="1"/>
  <c r="G47" i="9"/>
  <c r="J48" i="10" s="1"/>
  <c r="G48" i="9"/>
  <c r="D49" i="10" s="1"/>
  <c r="G49" i="9"/>
  <c r="G50" i="10" s="1"/>
  <c r="G50" i="9"/>
  <c r="M51" i="10" s="1"/>
  <c r="G51" i="9"/>
  <c r="G52" i="10" s="1"/>
  <c r="G52" i="9"/>
  <c r="M53" i="10" s="1"/>
  <c r="G53" i="9"/>
  <c r="D54" i="10" s="1"/>
  <c r="G54" i="9"/>
  <c r="M55" i="10" s="1"/>
  <c r="G55" i="9"/>
  <c r="G56" i="10" s="1"/>
  <c r="G56" i="9"/>
  <c r="M57" i="10" s="1"/>
  <c r="G57" i="9"/>
  <c r="G58" i="10" s="1"/>
  <c r="G58" i="9"/>
  <c r="J59" i="10" s="1"/>
  <c r="G59" i="9"/>
  <c r="G60" i="10" s="1"/>
  <c r="G60" i="9"/>
  <c r="D61" i="10" s="1"/>
  <c r="G61" i="9"/>
  <c r="D62" i="10" s="1"/>
  <c r="G62" i="9"/>
  <c r="J63" i="10" s="1"/>
  <c r="G63" i="9"/>
  <c r="G64" i="10" s="1"/>
  <c r="G64" i="9"/>
  <c r="G65" i="10" s="1"/>
  <c r="G65" i="9"/>
  <c r="G66" i="10" s="1"/>
  <c r="G66" i="9"/>
  <c r="J67" i="10" s="1"/>
  <c r="G67" i="9"/>
  <c r="G68" i="10" s="1"/>
  <c r="G71" i="10"/>
  <c r="G73" i="10"/>
  <c r="G76" i="10"/>
  <c r="G75" i="10"/>
  <c r="G72" i="10"/>
  <c r="G67" i="10"/>
  <c r="G63" i="10"/>
  <c r="G47" i="10"/>
  <c r="G43" i="10"/>
  <c r="G39" i="10"/>
  <c r="D75" i="10"/>
  <c r="D73" i="10"/>
  <c r="D72" i="10"/>
  <c r="D67" i="10"/>
  <c r="D63" i="10"/>
  <c r="D56" i="10"/>
  <c r="D55" i="10"/>
  <c r="D51" i="10"/>
  <c r="D47" i="10"/>
  <c r="D43" i="10"/>
  <c r="D35" i="10"/>
  <c r="D30" i="10"/>
  <c r="H12" i="11"/>
  <c r="E63" i="10" l="1"/>
  <c r="P63" i="10" s="1"/>
  <c r="E23" i="10"/>
  <c r="P23" i="10" s="1"/>
  <c r="D32" i="10"/>
  <c r="M85" i="10"/>
  <c r="M113" i="10"/>
  <c r="D70" i="10"/>
  <c r="G62" i="10"/>
  <c r="M111" i="10"/>
  <c r="J101" i="10"/>
  <c r="G85" i="10"/>
  <c r="D101" i="10"/>
  <c r="M100" i="10"/>
  <c r="M101" i="10"/>
  <c r="O101" i="10" s="1"/>
  <c r="Q101" i="10" s="1"/>
  <c r="J41" i="10"/>
  <c r="G22" i="9"/>
  <c r="J23" i="10" s="1"/>
  <c r="G111" i="10"/>
  <c r="J111" i="10"/>
  <c r="O111" i="10" s="1"/>
  <c r="Q111" i="10" s="1"/>
  <c r="J91" i="10"/>
  <c r="D82" i="10"/>
  <c r="G48" i="10"/>
  <c r="E22" i="10"/>
  <c r="P22" i="10" s="1"/>
  <c r="G83" i="10"/>
  <c r="M82" i="10"/>
  <c r="G37" i="10"/>
  <c r="D100" i="10"/>
  <c r="J83" i="10"/>
  <c r="M88" i="10"/>
  <c r="D99" i="10"/>
  <c r="G20" i="9"/>
  <c r="M83" i="10"/>
  <c r="G88" i="10"/>
  <c r="M81" i="10"/>
  <c r="M97" i="10"/>
  <c r="O97" i="10" s="1"/>
  <c r="Q97" i="10" s="1"/>
  <c r="J110" i="10"/>
  <c r="J44" i="10"/>
  <c r="D109" i="10"/>
  <c r="G94" i="10"/>
  <c r="D88" i="10"/>
  <c r="J81" i="10"/>
  <c r="G97" i="10"/>
  <c r="G110" i="10"/>
  <c r="G45" i="10"/>
  <c r="J65" i="10"/>
  <c r="G103" i="10"/>
  <c r="D115" i="10"/>
  <c r="J94" i="10"/>
  <c r="G81" i="10"/>
  <c r="D97" i="10"/>
  <c r="M89" i="10"/>
  <c r="M110" i="10"/>
  <c r="M116" i="10"/>
  <c r="G99" i="10"/>
  <c r="J115" i="10"/>
  <c r="M94" i="10"/>
  <c r="O94" i="10" s="1"/>
  <c r="Q94" i="10" s="1"/>
  <c r="J89" i="10"/>
  <c r="G100" i="10"/>
  <c r="D53" i="10"/>
  <c r="G25" i="9"/>
  <c r="G26" i="10" s="1"/>
  <c r="J103" i="10"/>
  <c r="G117" i="10"/>
  <c r="M118" i="10"/>
  <c r="J118" i="10"/>
  <c r="G118" i="10"/>
  <c r="D113" i="10"/>
  <c r="G113" i="10"/>
  <c r="G23" i="9"/>
  <c r="G24" i="10" s="1"/>
  <c r="G24" i="9"/>
  <c r="J25" i="10" s="1"/>
  <c r="G21" i="9"/>
  <c r="G22" i="10" s="1"/>
  <c r="D37" i="10"/>
  <c r="J57" i="10"/>
  <c r="D108" i="10"/>
  <c r="G115" i="10"/>
  <c r="D102" i="10"/>
  <c r="G112" i="10"/>
  <c r="L101" i="7"/>
  <c r="L85" i="7"/>
  <c r="L87" i="7"/>
  <c r="J105" i="7"/>
  <c r="M106" i="10"/>
  <c r="J87" i="7"/>
  <c r="D59" i="10"/>
  <c r="G51" i="10"/>
  <c r="J68" i="10"/>
  <c r="D90" i="10"/>
  <c r="J80" i="10"/>
  <c r="G114" i="10"/>
  <c r="J111" i="7"/>
  <c r="J99" i="7"/>
  <c r="D45" i="10"/>
  <c r="G27" i="10"/>
  <c r="G59" i="10"/>
  <c r="M122" i="10"/>
  <c r="J117" i="10"/>
  <c r="J27" i="10"/>
  <c r="L105" i="7"/>
  <c r="J32" i="10"/>
  <c r="G108" i="10"/>
  <c r="L77" i="7"/>
  <c r="D69" i="10"/>
  <c r="M43" i="10"/>
  <c r="H77" i="7"/>
  <c r="I77" i="7" s="1"/>
  <c r="H68" i="7"/>
  <c r="G109" i="10"/>
  <c r="M90" i="10"/>
  <c r="D85" i="10"/>
  <c r="O85" i="10" s="1"/>
  <c r="Q85" i="10" s="1"/>
  <c r="D91" i="10"/>
  <c r="O91" i="10" s="1"/>
  <c r="Q91" i="10" s="1"/>
  <c r="J112" i="10"/>
  <c r="J92" i="10"/>
  <c r="D98" i="10"/>
  <c r="J104" i="10"/>
  <c r="M93" i="10"/>
  <c r="G82" i="10"/>
  <c r="J79" i="10"/>
  <c r="O79" i="10" s="1"/>
  <c r="Q79" i="10" s="1"/>
  <c r="M103" i="10"/>
  <c r="O103" i="10" s="1"/>
  <c r="Q103" i="10" s="1"/>
  <c r="G104" i="10"/>
  <c r="O116" i="10"/>
  <c r="Q116" i="10" s="1"/>
  <c r="M96" i="10"/>
  <c r="J78" i="10"/>
  <c r="J96" i="10"/>
  <c r="G96" i="10"/>
  <c r="M107" i="10"/>
  <c r="D107" i="10"/>
  <c r="G78" i="10"/>
  <c r="O92" i="10"/>
  <c r="Q92" i="10" s="1"/>
  <c r="D104" i="10"/>
  <c r="M78" i="10"/>
  <c r="J122" i="10"/>
  <c r="G98" i="10"/>
  <c r="M117" i="10"/>
  <c r="J102" i="10"/>
  <c r="J106" i="10"/>
  <c r="D93" i="10"/>
  <c r="J107" i="10"/>
  <c r="M80" i="10"/>
  <c r="D89" i="10"/>
  <c r="J114" i="10"/>
  <c r="D122" i="10"/>
  <c r="G106" i="10"/>
  <c r="G80" i="10"/>
  <c r="G121" i="10"/>
  <c r="D121" i="10"/>
  <c r="D87" i="10"/>
  <c r="J87" i="10"/>
  <c r="M87" i="10"/>
  <c r="D95" i="10"/>
  <c r="M95" i="10"/>
  <c r="D105" i="10"/>
  <c r="G105" i="10"/>
  <c r="M105" i="10"/>
  <c r="G69" i="10"/>
  <c r="O90" i="10"/>
  <c r="Q90" i="10" s="1"/>
  <c r="O99" i="10"/>
  <c r="Q99" i="10" s="1"/>
  <c r="O113" i="10"/>
  <c r="Q113" i="10" s="1"/>
  <c r="O84" i="10"/>
  <c r="Q84" i="10" s="1"/>
  <c r="O86" i="10"/>
  <c r="Q86" i="10" s="1"/>
  <c r="O75" i="10"/>
  <c r="Q75" i="10" s="1"/>
  <c r="O72" i="10"/>
  <c r="Q72" i="10" s="1"/>
  <c r="P66" i="10"/>
  <c r="E68" i="10"/>
  <c r="P68" i="10" s="1"/>
  <c r="P67" i="10"/>
  <c r="P64" i="10"/>
  <c r="P59" i="10"/>
  <c r="E56" i="10"/>
  <c r="P56" i="10" s="1"/>
  <c r="E51" i="10"/>
  <c r="P51" i="10" s="1"/>
  <c r="P50" i="10"/>
  <c r="P48" i="10"/>
  <c r="P43" i="10"/>
  <c r="P40" i="10"/>
  <c r="D48" i="10"/>
  <c r="J51" i="10"/>
  <c r="O51" i="10" s="1"/>
  <c r="M48" i="10"/>
  <c r="D64" i="10"/>
  <c r="G53" i="10"/>
  <c r="J52" i="10"/>
  <c r="M58" i="10"/>
  <c r="D40" i="10"/>
  <c r="M64" i="10"/>
  <c r="G40" i="10"/>
  <c r="G61" i="10"/>
  <c r="J40" i="10"/>
  <c r="J60" i="10"/>
  <c r="M67" i="10"/>
  <c r="O67" i="10" s="1"/>
  <c r="O43" i="10"/>
  <c r="M47" i="10"/>
  <c r="O47" i="10" s="1"/>
  <c r="Q47" i="10" s="1"/>
  <c r="D38" i="10"/>
  <c r="J36" i="10"/>
  <c r="G35" i="10"/>
  <c r="J35" i="10"/>
  <c r="M33" i="10"/>
  <c r="E32" i="10"/>
  <c r="P32" i="10" s="1"/>
  <c r="G31" i="10"/>
  <c r="D31" i="10"/>
  <c r="G29" i="10"/>
  <c r="J28" i="10"/>
  <c r="P27" i="10"/>
  <c r="M27" i="10"/>
  <c r="P26" i="10"/>
  <c r="J26" i="10"/>
  <c r="M25" i="10"/>
  <c r="P24" i="10"/>
  <c r="D24" i="10"/>
  <c r="P38" i="10"/>
  <c r="P46" i="10"/>
  <c r="P54" i="10"/>
  <c r="P62" i="10"/>
  <c r="P70" i="10"/>
  <c r="G23" i="10"/>
  <c r="D22" i="10"/>
  <c r="M21" i="10"/>
  <c r="G21" i="10"/>
  <c r="D21" i="10"/>
  <c r="J66" i="10"/>
  <c r="M34" i="10"/>
  <c r="M73" i="10"/>
  <c r="D33" i="10"/>
  <c r="D57" i="10"/>
  <c r="G25" i="10"/>
  <c r="G49" i="10"/>
  <c r="J42" i="10"/>
  <c r="J56" i="10"/>
  <c r="M24" i="10"/>
  <c r="M49" i="10"/>
  <c r="M63" i="10"/>
  <c r="O63" i="10" s="1"/>
  <c r="M74" i="10"/>
  <c r="H75" i="7"/>
  <c r="I75" i="7" s="1"/>
  <c r="L75" i="7"/>
  <c r="J33" i="10"/>
  <c r="J58" i="10"/>
  <c r="M26" i="10"/>
  <c r="M65" i="10"/>
  <c r="D25" i="10"/>
  <c r="G41" i="10"/>
  <c r="G57" i="10"/>
  <c r="J34" i="10"/>
  <c r="J73" i="10"/>
  <c r="M41" i="10"/>
  <c r="M66" i="10"/>
  <c r="J71" i="10"/>
  <c r="D71" i="10"/>
  <c r="J55" i="10"/>
  <c r="G55" i="10"/>
  <c r="J39" i="10"/>
  <c r="D39" i="10"/>
  <c r="O39" i="10" s="1"/>
  <c r="Q39" i="10" s="1"/>
  <c r="J24" i="10"/>
  <c r="J49" i="10"/>
  <c r="J74" i="10"/>
  <c r="M31" i="10"/>
  <c r="M42" i="10"/>
  <c r="M56" i="10"/>
  <c r="M50" i="10"/>
  <c r="D65" i="10"/>
  <c r="M70" i="10"/>
  <c r="J70" i="10"/>
  <c r="M62" i="10"/>
  <c r="J62" i="10"/>
  <c r="M54" i="10"/>
  <c r="J54" i="10"/>
  <c r="G54" i="10"/>
  <c r="M46" i="10"/>
  <c r="G46" i="10"/>
  <c r="J46" i="10"/>
  <c r="M38" i="10"/>
  <c r="J38" i="10"/>
  <c r="M30" i="10"/>
  <c r="J30" i="10"/>
  <c r="M22" i="10"/>
  <c r="J22" i="10"/>
  <c r="J50" i="10"/>
  <c r="J64" i="10"/>
  <c r="M32" i="10"/>
  <c r="O32" i="10" s="1"/>
  <c r="M71" i="10"/>
  <c r="J21" i="10"/>
  <c r="J29" i="10"/>
  <c r="J37" i="10"/>
  <c r="O37" i="10" s="1"/>
  <c r="Q37" i="10" s="1"/>
  <c r="J45" i="10"/>
  <c r="J53" i="10"/>
  <c r="J61" i="10"/>
  <c r="J69" i="10"/>
  <c r="M28" i="10"/>
  <c r="M36" i="10"/>
  <c r="M44" i="10"/>
  <c r="M52" i="10"/>
  <c r="M60" i="10"/>
  <c r="O60" i="10" s="1"/>
  <c r="Q60" i="10" s="1"/>
  <c r="M68" i="10"/>
  <c r="M76" i="10"/>
  <c r="M29" i="10"/>
  <c r="M61" i="10"/>
  <c r="L69" i="7"/>
  <c r="L67" i="7"/>
  <c r="L61" i="7"/>
  <c r="L59" i="7"/>
  <c r="L53" i="7"/>
  <c r="J72" i="7"/>
  <c r="J64" i="7"/>
  <c r="J56" i="7"/>
  <c r="H73" i="7"/>
  <c r="I73" i="7" s="1"/>
  <c r="H65" i="7"/>
  <c r="I65" i="7" s="1"/>
  <c r="H57" i="7"/>
  <c r="I57" i="7" s="1"/>
  <c r="L68" i="7"/>
  <c r="L60" i="7"/>
  <c r="L52" i="7"/>
  <c r="J71" i="7"/>
  <c r="J63" i="7"/>
  <c r="J55" i="7"/>
  <c r="H72" i="7"/>
  <c r="I72" i="7" s="1"/>
  <c r="H64" i="7"/>
  <c r="I64" i="7" s="1"/>
  <c r="H56" i="7"/>
  <c r="I56" i="7" s="1"/>
  <c r="J70" i="7"/>
  <c r="J62" i="7"/>
  <c r="J54" i="7"/>
  <c r="H71" i="7"/>
  <c r="I71" i="7" s="1"/>
  <c r="H63" i="7"/>
  <c r="I63" i="7" s="1"/>
  <c r="H55" i="7"/>
  <c r="I55" i="7" s="1"/>
  <c r="L74" i="7"/>
  <c r="L66" i="7"/>
  <c r="L58" i="7"/>
  <c r="J69" i="7"/>
  <c r="J61" i="7"/>
  <c r="J53" i="7"/>
  <c r="H70" i="7"/>
  <c r="I70" i="7" s="1"/>
  <c r="H62" i="7"/>
  <c r="I62" i="7" s="1"/>
  <c r="H54" i="7"/>
  <c r="I54" i="7" s="1"/>
  <c r="L73" i="7"/>
  <c r="L65" i="7"/>
  <c r="L57" i="7"/>
  <c r="J68" i="7"/>
  <c r="J60" i="7"/>
  <c r="J52" i="7"/>
  <c r="J75" i="7"/>
  <c r="J67" i="7"/>
  <c r="J59" i="7"/>
  <c r="J74" i="7"/>
  <c r="J66" i="7"/>
  <c r="J58" i="7"/>
  <c r="D26" i="10"/>
  <c r="D34" i="10"/>
  <c r="D42" i="10"/>
  <c r="D50" i="10"/>
  <c r="D58" i="10"/>
  <c r="D66" i="10"/>
  <c r="D74" i="10"/>
  <c r="D28" i="10"/>
  <c r="D36" i="10"/>
  <c r="D44" i="10"/>
  <c r="D52" i="10"/>
  <c r="D60" i="10"/>
  <c r="D68" i="10"/>
  <c r="D76" i="10"/>
  <c r="H11" i="11"/>
  <c r="H10" i="11"/>
  <c r="H9" i="11"/>
  <c r="H8" i="11"/>
  <c r="H4" i="11"/>
  <c r="H5" i="11"/>
  <c r="H6" i="11"/>
  <c r="H7" i="11"/>
  <c r="H3" i="11"/>
  <c r="P12" i="10"/>
  <c r="P11" i="10"/>
  <c r="P10" i="10"/>
  <c r="P9" i="10"/>
  <c r="P8" i="10"/>
  <c r="P7" i="10"/>
  <c r="P6" i="10"/>
  <c r="P5" i="10"/>
  <c r="P4" i="10"/>
  <c r="O112" i="10" l="1"/>
  <c r="Q112" i="10" s="1"/>
  <c r="O110" i="10"/>
  <c r="Q110" i="10" s="1"/>
  <c r="O100" i="10"/>
  <c r="Q100" i="10" s="1"/>
  <c r="Q63" i="10"/>
  <c r="O115" i="10"/>
  <c r="Q115" i="10" s="1"/>
  <c r="O35" i="10"/>
  <c r="Q35" i="10" s="1"/>
  <c r="O96" i="10"/>
  <c r="Q96" i="10" s="1"/>
  <c r="O109" i="10"/>
  <c r="Q109" i="10" s="1"/>
  <c r="O88" i="10"/>
  <c r="Q88" i="10" s="1"/>
  <c r="O82" i="10"/>
  <c r="Q82" i="10" s="1"/>
  <c r="O53" i="10"/>
  <c r="Q53" i="10" s="1"/>
  <c r="O93" i="10"/>
  <c r="Q93" i="10" s="1"/>
  <c r="O83" i="10"/>
  <c r="Q83" i="10" s="1"/>
  <c r="O81" i="10"/>
  <c r="Q81" i="10" s="1"/>
  <c r="O61" i="10"/>
  <c r="Q61" i="10" s="1"/>
  <c r="M23" i="10"/>
  <c r="O23" i="10" s="1"/>
  <c r="Q23" i="10" s="1"/>
  <c r="D23" i="10"/>
  <c r="O95" i="10"/>
  <c r="Q95" i="10" s="1"/>
  <c r="O118" i="10"/>
  <c r="Q118" i="10" s="1"/>
  <c r="O33" i="10"/>
  <c r="Q33" i="10" s="1"/>
  <c r="O98" i="10"/>
  <c r="Q98" i="10" s="1"/>
  <c r="O27" i="10"/>
  <c r="Q27" i="10" s="1"/>
  <c r="O40" i="10"/>
  <c r="O89" i="10"/>
  <c r="Q89" i="10" s="1"/>
  <c r="O108" i="10"/>
  <c r="Q108" i="10" s="1"/>
  <c r="O59" i="10"/>
  <c r="O64" i="10"/>
  <c r="Q64" i="10" s="1"/>
  <c r="O117" i="10"/>
  <c r="Q117" i="10" s="1"/>
  <c r="O114" i="10"/>
  <c r="Q114" i="10" s="1"/>
  <c r="O122" i="10"/>
  <c r="Q122" i="10" s="1"/>
  <c r="O69" i="10"/>
  <c r="Q69" i="10" s="1"/>
  <c r="O50" i="10"/>
  <c r="Q50" i="10" s="1"/>
  <c r="O104" i="10"/>
  <c r="Q104" i="10" s="1"/>
  <c r="O56" i="10"/>
  <c r="Q56" i="10" s="1"/>
  <c r="O55" i="10"/>
  <c r="Q55" i="10" s="1"/>
  <c r="O31" i="10"/>
  <c r="Q31" i="10" s="1"/>
  <c r="O48" i="10"/>
  <c r="Q48" i="10" s="1"/>
  <c r="O102" i="10"/>
  <c r="Q102" i="10" s="1"/>
  <c r="O45" i="10"/>
  <c r="Q45" i="10" s="1"/>
  <c r="O73" i="10"/>
  <c r="Q73" i="10" s="1"/>
  <c r="Q59" i="10"/>
  <c r="Q67" i="10"/>
  <c r="O21" i="10"/>
  <c r="Q21" i="10" s="1"/>
  <c r="I68" i="7"/>
  <c r="O78" i="10"/>
  <c r="Q78" i="10" s="1"/>
  <c r="O106" i="10"/>
  <c r="Q106" i="10" s="1"/>
  <c r="O87" i="10"/>
  <c r="Q87" i="10" s="1"/>
  <c r="O107" i="10"/>
  <c r="Q107" i="10" s="1"/>
  <c r="O80" i="10"/>
  <c r="Q80" i="10" s="1"/>
  <c r="O105" i="10"/>
  <c r="Q105" i="10" s="1"/>
  <c r="O121" i="10"/>
  <c r="Q121" i="10" s="1"/>
  <c r="Q51" i="10"/>
  <c r="Q43" i="10"/>
  <c r="Q40" i="10"/>
  <c r="O54" i="10"/>
  <c r="Q54" i="10" s="1"/>
  <c r="O66" i="10"/>
  <c r="Q66" i="10" s="1"/>
  <c r="O58" i="10"/>
  <c r="Q58" i="10" s="1"/>
  <c r="O44" i="10"/>
  <c r="Q44" i="10" s="1"/>
  <c r="O57" i="10"/>
  <c r="Q57" i="10" s="1"/>
  <c r="O38" i="10"/>
  <c r="Q38" i="10" s="1"/>
  <c r="Q32" i="10"/>
  <c r="O30" i="10"/>
  <c r="Q30" i="10" s="1"/>
  <c r="O25" i="10"/>
  <c r="Q25" i="10" s="1"/>
  <c r="O22" i="10"/>
  <c r="Q22" i="10" s="1"/>
  <c r="O52" i="10"/>
  <c r="Q52" i="10" s="1"/>
  <c r="O74" i="10"/>
  <c r="Q74" i="10" s="1"/>
  <c r="O36" i="10"/>
  <c r="Q36" i="10" s="1"/>
  <c r="O71" i="10"/>
  <c r="Q71" i="10" s="1"/>
  <c r="O42" i="10"/>
  <c r="Q42" i="10" s="1"/>
  <c r="O41" i="10"/>
  <c r="Q41" i="10" s="1"/>
  <c r="O49" i="10"/>
  <c r="Q49" i="10" s="1"/>
  <c r="O28" i="10"/>
  <c r="Q28" i="10" s="1"/>
  <c r="O62" i="10"/>
  <c r="Q62" i="10" s="1"/>
  <c r="O24" i="10"/>
  <c r="Q24" i="10" s="1"/>
  <c r="O29" i="10"/>
  <c r="Q29" i="10" s="1"/>
  <c r="O65" i="10"/>
  <c r="Q65" i="10" s="1"/>
  <c r="O76" i="10"/>
  <c r="Q76" i="10" s="1"/>
  <c r="O70" i="10"/>
  <c r="Q70" i="10" s="1"/>
  <c r="O26" i="10"/>
  <c r="Q26" i="10" s="1"/>
  <c r="O68" i="10"/>
  <c r="Q68" i="10" s="1"/>
  <c r="O46" i="10"/>
  <c r="Q46" i="10" s="1"/>
  <c r="O34" i="10"/>
  <c r="Q34" i="10" s="1"/>
  <c r="F9" i="2"/>
  <c r="F10" i="2" s="1"/>
  <c r="E9" i="2"/>
  <c r="E10" i="2" s="1"/>
  <c r="D9" i="2"/>
  <c r="D10" i="2" s="1"/>
  <c r="C9" i="2"/>
  <c r="C10" i="2" s="1"/>
  <c r="C6" i="6"/>
  <c r="C5" i="5"/>
  <c r="C6" i="4"/>
  <c r="C5" i="3"/>
  <c r="D7" i="2"/>
  <c r="D8" i="2" s="1"/>
  <c r="E7" i="2"/>
  <c r="E8" i="2" s="1"/>
  <c r="F7" i="2"/>
  <c r="F8" i="2" s="1"/>
  <c r="C7" i="2"/>
  <c r="C8" i="2" s="1"/>
  <c r="D16" i="7" l="1"/>
  <c r="D20" i="7"/>
  <c r="D22" i="7"/>
  <c r="D24" i="7"/>
  <c r="D26" i="7"/>
  <c r="D28" i="7"/>
  <c r="D30" i="7"/>
  <c r="D32" i="7"/>
  <c r="D34" i="7"/>
  <c r="D36" i="7"/>
  <c r="D38" i="7"/>
  <c r="D40" i="7"/>
  <c r="D42" i="7"/>
  <c r="D44" i="7"/>
  <c r="D46" i="7"/>
  <c r="D48" i="7"/>
  <c r="D50" i="7"/>
  <c r="D14" i="7"/>
  <c r="D18" i="7"/>
  <c r="D17" i="7"/>
  <c r="D13" i="7"/>
  <c r="D21" i="7"/>
  <c r="D23" i="7"/>
  <c r="D25" i="7"/>
  <c r="D27" i="7"/>
  <c r="D29" i="7"/>
  <c r="D31" i="7"/>
  <c r="D33" i="7"/>
  <c r="D35" i="7"/>
  <c r="D37" i="7"/>
  <c r="D39" i="7"/>
  <c r="D41" i="7"/>
  <c r="D43" i="7"/>
  <c r="D45" i="7"/>
  <c r="D47" i="7"/>
  <c r="D49" i="7"/>
  <c r="D51" i="7"/>
  <c r="D19" i="7"/>
  <c r="D15" i="7"/>
  <c r="D12" i="7"/>
  <c r="D5" i="7"/>
  <c r="D7" i="7"/>
  <c r="D9" i="7"/>
  <c r="D11" i="7"/>
  <c r="D4" i="7"/>
  <c r="D6" i="7"/>
  <c r="D8" i="7"/>
  <c r="D10" i="7"/>
  <c r="D3" i="7"/>
  <c r="E16" i="7"/>
  <c r="E20" i="7"/>
  <c r="E22" i="7"/>
  <c r="E24" i="7"/>
  <c r="E26" i="7"/>
  <c r="E28" i="7"/>
  <c r="E30" i="7"/>
  <c r="E32" i="7"/>
  <c r="E34" i="7"/>
  <c r="E36" i="7"/>
  <c r="E38" i="7"/>
  <c r="E40" i="7"/>
  <c r="E42" i="7"/>
  <c r="E44" i="7"/>
  <c r="E46" i="7"/>
  <c r="E48" i="7"/>
  <c r="E50" i="7"/>
  <c r="E12" i="7"/>
  <c r="E14" i="7"/>
  <c r="E18" i="7"/>
  <c r="E17" i="7"/>
  <c r="E13" i="7"/>
  <c r="E21" i="7"/>
  <c r="E23" i="7"/>
  <c r="E25" i="7"/>
  <c r="E27" i="7"/>
  <c r="E29" i="7"/>
  <c r="E31" i="7"/>
  <c r="E33" i="7"/>
  <c r="E35" i="7"/>
  <c r="E37" i="7"/>
  <c r="E39" i="7"/>
  <c r="E41" i="7"/>
  <c r="E43" i="7"/>
  <c r="E45" i="7"/>
  <c r="E47" i="7"/>
  <c r="E49" i="7"/>
  <c r="E51" i="7"/>
  <c r="E19" i="7"/>
  <c r="E15" i="7"/>
  <c r="E5" i="7"/>
  <c r="E7" i="7"/>
  <c r="E9" i="7"/>
  <c r="E11" i="7"/>
  <c r="E10" i="7"/>
  <c r="E4" i="7"/>
  <c r="E6" i="7"/>
  <c r="E8" i="7"/>
  <c r="E3" i="7"/>
  <c r="C20" i="7"/>
  <c r="C22" i="7"/>
  <c r="C24" i="7"/>
  <c r="C26" i="7"/>
  <c r="C28" i="7"/>
  <c r="C30" i="7"/>
  <c r="C32" i="7"/>
  <c r="C34" i="7"/>
  <c r="C36" i="7"/>
  <c r="C38" i="7"/>
  <c r="C40" i="7"/>
  <c r="C42" i="7"/>
  <c r="C44" i="7"/>
  <c r="C46" i="7"/>
  <c r="C48" i="7"/>
  <c r="C50" i="7"/>
  <c r="C14" i="7"/>
  <c r="C18" i="7"/>
  <c r="C17" i="7"/>
  <c r="C13" i="7"/>
  <c r="C21" i="7"/>
  <c r="C23" i="7"/>
  <c r="G23" i="7" s="1"/>
  <c r="C25" i="7"/>
  <c r="C27" i="7"/>
  <c r="C29" i="7"/>
  <c r="C31" i="7"/>
  <c r="C33" i="7"/>
  <c r="C35" i="7"/>
  <c r="C37" i="7"/>
  <c r="C39" i="7"/>
  <c r="C41" i="7"/>
  <c r="C43" i="7"/>
  <c r="C45" i="7"/>
  <c r="C47" i="7"/>
  <c r="C49" i="7"/>
  <c r="C51" i="7"/>
  <c r="C19" i="7"/>
  <c r="C15" i="7"/>
  <c r="C16" i="7"/>
  <c r="C12" i="7"/>
  <c r="C4" i="7"/>
  <c r="C6" i="7"/>
  <c r="C8" i="7"/>
  <c r="C10" i="7"/>
  <c r="C3" i="7"/>
  <c r="C5" i="7"/>
  <c r="C9" i="7"/>
  <c r="C7" i="7"/>
  <c r="C11" i="7"/>
  <c r="F19" i="7"/>
  <c r="F15" i="7"/>
  <c r="F16" i="7"/>
  <c r="F20" i="7"/>
  <c r="F22" i="7"/>
  <c r="F24" i="7"/>
  <c r="F26" i="7"/>
  <c r="F28" i="7"/>
  <c r="F30" i="7"/>
  <c r="F32" i="7"/>
  <c r="F34" i="7"/>
  <c r="F36" i="7"/>
  <c r="F38" i="7"/>
  <c r="F40" i="7"/>
  <c r="F42" i="7"/>
  <c r="F44" i="7"/>
  <c r="F46" i="7"/>
  <c r="F48" i="7"/>
  <c r="F50" i="7"/>
  <c r="F12" i="7"/>
  <c r="F14" i="7"/>
  <c r="F18" i="7"/>
  <c r="F17" i="7"/>
  <c r="F13" i="7"/>
  <c r="F21" i="7"/>
  <c r="F23" i="7"/>
  <c r="F25" i="7"/>
  <c r="F27" i="7"/>
  <c r="F29" i="7"/>
  <c r="F31" i="7"/>
  <c r="F33" i="7"/>
  <c r="F35" i="7"/>
  <c r="F37" i="7"/>
  <c r="F39" i="7"/>
  <c r="F41" i="7"/>
  <c r="F43" i="7"/>
  <c r="F45" i="7"/>
  <c r="F47" i="7"/>
  <c r="F49" i="7"/>
  <c r="F51" i="7"/>
  <c r="F5" i="7"/>
  <c r="F7" i="7"/>
  <c r="F9" i="7"/>
  <c r="G9" i="7" s="1"/>
  <c r="F11" i="7"/>
  <c r="F3" i="7"/>
  <c r="F4" i="7"/>
  <c r="F6" i="7"/>
  <c r="F8" i="7"/>
  <c r="F10" i="7"/>
  <c r="F19" i="8"/>
  <c r="F19" i="9" s="1"/>
  <c r="F15" i="8"/>
  <c r="F15" i="9" s="1"/>
  <c r="F13" i="8"/>
  <c r="F13" i="9" s="1"/>
  <c r="F14" i="8"/>
  <c r="F14" i="9" s="1"/>
  <c r="F18" i="8"/>
  <c r="F18" i="9" s="1"/>
  <c r="F17" i="8"/>
  <c r="F17" i="9" s="1"/>
  <c r="F16" i="8"/>
  <c r="F16" i="9" s="1"/>
  <c r="F12" i="8"/>
  <c r="F12" i="9" s="1"/>
  <c r="F11" i="8"/>
  <c r="F11" i="9" s="1"/>
  <c r="F4" i="8"/>
  <c r="F4" i="9" s="1"/>
  <c r="F10" i="8"/>
  <c r="F10" i="9" s="1"/>
  <c r="F5" i="8"/>
  <c r="F5" i="9" s="1"/>
  <c r="F8" i="8"/>
  <c r="F8" i="9" s="1"/>
  <c r="F6" i="8"/>
  <c r="F6" i="9" s="1"/>
  <c r="F7" i="8"/>
  <c r="F7" i="9" s="1"/>
  <c r="F9" i="8"/>
  <c r="F9" i="9" s="1"/>
  <c r="F3" i="8"/>
  <c r="F3" i="9" s="1"/>
  <c r="C18" i="8"/>
  <c r="C18" i="9" s="1"/>
  <c r="C17" i="8"/>
  <c r="C17" i="9" s="1"/>
  <c r="C16" i="8"/>
  <c r="C16" i="9" s="1"/>
  <c r="C19" i="8"/>
  <c r="C19" i="9" s="1"/>
  <c r="C15" i="8"/>
  <c r="C15" i="9" s="1"/>
  <c r="C13" i="8"/>
  <c r="C13" i="9" s="1"/>
  <c r="C14" i="8"/>
  <c r="C14" i="9" s="1"/>
  <c r="C12" i="8"/>
  <c r="C12" i="9" s="1"/>
  <c r="C3" i="8"/>
  <c r="C8" i="8"/>
  <c r="C8" i="9" s="1"/>
  <c r="C5" i="8"/>
  <c r="C5" i="9" s="1"/>
  <c r="C9" i="8"/>
  <c r="C9" i="9" s="1"/>
  <c r="C4" i="8"/>
  <c r="C4" i="9" s="1"/>
  <c r="C11" i="8"/>
  <c r="C11" i="9" s="1"/>
  <c r="C6" i="8"/>
  <c r="C6" i="9" s="1"/>
  <c r="C7" i="8"/>
  <c r="C7" i="9" s="1"/>
  <c r="C10" i="8"/>
  <c r="C10" i="9" s="1"/>
  <c r="E14" i="8"/>
  <c r="E14" i="9" s="1"/>
  <c r="E18" i="8"/>
  <c r="E18" i="9" s="1"/>
  <c r="E17" i="8"/>
  <c r="E17" i="9" s="1"/>
  <c r="E16" i="8"/>
  <c r="E16" i="9" s="1"/>
  <c r="E19" i="8"/>
  <c r="E19" i="9" s="1"/>
  <c r="E15" i="8"/>
  <c r="E15" i="9" s="1"/>
  <c r="E13" i="8"/>
  <c r="E13" i="9" s="1"/>
  <c r="E12" i="8"/>
  <c r="E12" i="9" s="1"/>
  <c r="E11" i="8"/>
  <c r="E11" i="9" s="1"/>
  <c r="E4" i="8"/>
  <c r="E4" i="9" s="1"/>
  <c r="E10" i="8"/>
  <c r="E10" i="9" s="1"/>
  <c r="E5" i="8"/>
  <c r="E5" i="9" s="1"/>
  <c r="E8" i="8"/>
  <c r="E8" i="9" s="1"/>
  <c r="E6" i="8"/>
  <c r="E6" i="9" s="1"/>
  <c r="E9" i="8"/>
  <c r="E9" i="9" s="1"/>
  <c r="E3" i="8"/>
  <c r="E3" i="9" s="1"/>
  <c r="E7" i="8"/>
  <c r="E7" i="9" s="1"/>
  <c r="D18" i="8"/>
  <c r="D18" i="9" s="1"/>
  <c r="D17" i="8"/>
  <c r="D17" i="9" s="1"/>
  <c r="D16" i="8"/>
  <c r="D16" i="9" s="1"/>
  <c r="D19" i="8"/>
  <c r="D19" i="9" s="1"/>
  <c r="D15" i="8"/>
  <c r="D15" i="9" s="1"/>
  <c r="D13" i="8"/>
  <c r="D13" i="9" s="1"/>
  <c r="D14" i="8"/>
  <c r="D14" i="9" s="1"/>
  <c r="D12" i="8"/>
  <c r="D12" i="9" s="1"/>
  <c r="D10" i="8"/>
  <c r="D10" i="9" s="1"/>
  <c r="D5" i="8"/>
  <c r="D5" i="9" s="1"/>
  <c r="D6" i="8"/>
  <c r="D6" i="9" s="1"/>
  <c r="D8" i="8"/>
  <c r="D8" i="9" s="1"/>
  <c r="D7" i="8"/>
  <c r="D7" i="9" s="1"/>
  <c r="D3" i="8"/>
  <c r="D3" i="9" s="1"/>
  <c r="D9" i="8"/>
  <c r="D9" i="9" s="1"/>
  <c r="G9" i="9" s="1"/>
  <c r="D4" i="8"/>
  <c r="D4" i="9" s="1"/>
  <c r="D11" i="8"/>
  <c r="D11" i="9" s="1"/>
  <c r="G11" i="9" s="1"/>
  <c r="G10" i="9" l="1"/>
  <c r="G8" i="9"/>
  <c r="G17" i="9"/>
  <c r="G4" i="9"/>
  <c r="G5" i="9"/>
  <c r="F123" i="7"/>
  <c r="G5" i="7"/>
  <c r="L5" i="7" s="1"/>
  <c r="G51" i="7"/>
  <c r="G26" i="7"/>
  <c r="H26" i="7" s="1"/>
  <c r="I26" i="7" s="1"/>
  <c r="G13" i="9"/>
  <c r="J14" i="10" s="1"/>
  <c r="G7" i="7"/>
  <c r="L7" i="7" s="1"/>
  <c r="G8" i="7"/>
  <c r="H8" i="7" s="1"/>
  <c r="I8" i="7" s="1"/>
  <c r="G6" i="9"/>
  <c r="G10" i="7"/>
  <c r="C123" i="7"/>
  <c r="G18" i="7"/>
  <c r="G4" i="7"/>
  <c r="E123" i="7"/>
  <c r="D123" i="7"/>
  <c r="G46" i="7"/>
  <c r="H46" i="7" s="1"/>
  <c r="I46" i="7" s="1"/>
  <c r="G39" i="7"/>
  <c r="J39" i="7" s="1"/>
  <c r="G42" i="7"/>
  <c r="J42" i="7" s="1"/>
  <c r="G40" i="7"/>
  <c r="G47" i="7"/>
  <c r="H47" i="7" s="1"/>
  <c r="I47" i="7" s="1"/>
  <c r="G35" i="7"/>
  <c r="J35" i="7" s="1"/>
  <c r="G31" i="7"/>
  <c r="L31" i="7" s="1"/>
  <c r="G30" i="7"/>
  <c r="L30" i="7" s="1"/>
  <c r="G24" i="7"/>
  <c r="L24" i="7" s="1"/>
  <c r="J5" i="7"/>
  <c r="G18" i="10"/>
  <c r="M18" i="10"/>
  <c r="J18" i="10"/>
  <c r="D18" i="10"/>
  <c r="G3" i="7"/>
  <c r="G19" i="7"/>
  <c r="G37" i="7"/>
  <c r="G21" i="7"/>
  <c r="G44" i="7"/>
  <c r="G28" i="7"/>
  <c r="G15" i="7"/>
  <c r="H35" i="7"/>
  <c r="I35" i="7" s="1"/>
  <c r="G14" i="10"/>
  <c r="D14" i="10"/>
  <c r="G12" i="9"/>
  <c r="G49" i="7"/>
  <c r="G33" i="7"/>
  <c r="G17" i="7"/>
  <c r="L40" i="7"/>
  <c r="H40" i="7"/>
  <c r="I40" i="7" s="1"/>
  <c r="J40" i="7"/>
  <c r="G13" i="7"/>
  <c r="G18" i="9"/>
  <c r="H42" i="7"/>
  <c r="I42" i="7" s="1"/>
  <c r="G6" i="7"/>
  <c r="L47" i="7"/>
  <c r="J47" i="7"/>
  <c r="H18" i="7"/>
  <c r="I18" i="7" s="1"/>
  <c r="J18" i="7"/>
  <c r="L18" i="7"/>
  <c r="G38" i="7"/>
  <c r="G22" i="7"/>
  <c r="H23" i="7"/>
  <c r="I23" i="7" s="1"/>
  <c r="J23" i="7"/>
  <c r="L23" i="7"/>
  <c r="H5" i="7"/>
  <c r="I5" i="7" s="1"/>
  <c r="C3" i="9"/>
  <c r="C76" i="9"/>
  <c r="H51" i="7"/>
  <c r="I51" i="7" s="1"/>
  <c r="J51" i="7"/>
  <c r="L51" i="7"/>
  <c r="G11" i="7"/>
  <c r="G45" i="7"/>
  <c r="G29" i="7"/>
  <c r="G14" i="7"/>
  <c r="G36" i="7"/>
  <c r="G20" i="7"/>
  <c r="E76" i="9"/>
  <c r="J26" i="7"/>
  <c r="L26" i="7"/>
  <c r="G16" i="9"/>
  <c r="G15" i="9"/>
  <c r="G12" i="7"/>
  <c r="G43" i="7"/>
  <c r="G27" i="7"/>
  <c r="G50" i="7"/>
  <c r="G34" i="7"/>
  <c r="J46" i="7"/>
  <c r="G14" i="9"/>
  <c r="F76" i="9"/>
  <c r="D76" i="9"/>
  <c r="G19" i="9"/>
  <c r="G41" i="7"/>
  <c r="G25" i="7"/>
  <c r="G48" i="7"/>
  <c r="G32" i="7"/>
  <c r="G16" i="7"/>
  <c r="H10" i="7"/>
  <c r="I10" i="7" s="1"/>
  <c r="J10" i="7"/>
  <c r="J9" i="7"/>
  <c r="H9" i="7"/>
  <c r="I9" i="7" s="1"/>
  <c r="H7" i="7"/>
  <c r="I7" i="7" s="1"/>
  <c r="J7" i="7"/>
  <c r="D12" i="10"/>
  <c r="M12" i="10"/>
  <c r="J12" i="10"/>
  <c r="G12" i="10"/>
  <c r="L9" i="7"/>
  <c r="J11" i="10"/>
  <c r="D11" i="10"/>
  <c r="G11" i="10"/>
  <c r="M11" i="10"/>
  <c r="G10" i="10"/>
  <c r="J10" i="10"/>
  <c r="D10" i="10"/>
  <c r="M10" i="10"/>
  <c r="L10" i="7"/>
  <c r="J9" i="10"/>
  <c r="M9" i="10"/>
  <c r="D9" i="10"/>
  <c r="G9" i="10"/>
  <c r="D6" i="10"/>
  <c r="M6" i="10"/>
  <c r="J6" i="10"/>
  <c r="G6" i="10"/>
  <c r="M5" i="10"/>
  <c r="J5" i="10"/>
  <c r="G5" i="10"/>
  <c r="D5" i="10"/>
  <c r="M7" i="10"/>
  <c r="D7" i="10"/>
  <c r="J7" i="10"/>
  <c r="G7" i="10"/>
  <c r="G7" i="9"/>
  <c r="M14" i="10" l="1"/>
  <c r="L46" i="7"/>
  <c r="L8" i="7"/>
  <c r="J8" i="7"/>
  <c r="H4" i="7"/>
  <c r="I4" i="7" s="1"/>
  <c r="L4" i="7"/>
  <c r="J4" i="7"/>
  <c r="G123" i="7"/>
  <c r="L39" i="7"/>
  <c r="G76" i="9"/>
  <c r="L42" i="7"/>
  <c r="H39" i="7"/>
  <c r="I39" i="7" s="1"/>
  <c r="L35" i="7"/>
  <c r="H31" i="7"/>
  <c r="I31" i="7" s="1"/>
  <c r="J31" i="7"/>
  <c r="H30" i="7"/>
  <c r="I30" i="7" s="1"/>
  <c r="J30" i="7"/>
  <c r="J24" i="7"/>
  <c r="H24" i="7"/>
  <c r="I24" i="7" s="1"/>
  <c r="L48" i="7"/>
  <c r="J48" i="7"/>
  <c r="H48" i="7"/>
  <c r="I48" i="7" s="1"/>
  <c r="J17" i="10"/>
  <c r="D17" i="10"/>
  <c r="G17" i="10"/>
  <c r="M17" i="10"/>
  <c r="H29" i="7"/>
  <c r="I29" i="7" s="1"/>
  <c r="L29" i="7"/>
  <c r="J29" i="7"/>
  <c r="J49" i="7"/>
  <c r="L49" i="7"/>
  <c r="H49" i="7"/>
  <c r="I49" i="7" s="1"/>
  <c r="H37" i="7"/>
  <c r="I37" i="7" s="1"/>
  <c r="J37" i="7"/>
  <c r="L37" i="7"/>
  <c r="J25" i="7"/>
  <c r="L25" i="7"/>
  <c r="H25" i="7"/>
  <c r="I25" i="7" s="1"/>
  <c r="H45" i="7"/>
  <c r="I45" i="7" s="1"/>
  <c r="L45" i="7"/>
  <c r="J45" i="7"/>
  <c r="M13" i="10"/>
  <c r="G13" i="10"/>
  <c r="J13" i="10"/>
  <c r="D13" i="10"/>
  <c r="H19" i="7"/>
  <c r="I19" i="7" s="1"/>
  <c r="L19" i="7"/>
  <c r="J19" i="7"/>
  <c r="H11" i="7"/>
  <c r="I11" i="7" s="1"/>
  <c r="J11" i="7"/>
  <c r="L11" i="7"/>
  <c r="H27" i="7"/>
  <c r="I27" i="7" s="1"/>
  <c r="L27" i="7"/>
  <c r="J27" i="7"/>
  <c r="H22" i="7"/>
  <c r="I22" i="7" s="1"/>
  <c r="J22" i="7"/>
  <c r="L22" i="7"/>
  <c r="O14" i="10"/>
  <c r="Q14" i="10" s="1"/>
  <c r="H15" i="7"/>
  <c r="I15" i="7" s="1"/>
  <c r="L15" i="7"/>
  <c r="J15" i="7"/>
  <c r="H34" i="7"/>
  <c r="I34" i="7" s="1"/>
  <c r="J34" i="7"/>
  <c r="L34" i="7"/>
  <c r="G20" i="10"/>
  <c r="J20" i="10"/>
  <c r="M20" i="10"/>
  <c r="D20" i="10"/>
  <c r="H43" i="7"/>
  <c r="I43" i="7" s="1"/>
  <c r="L43" i="7"/>
  <c r="J43" i="7"/>
  <c r="H20" i="7"/>
  <c r="I20" i="7" s="1"/>
  <c r="J20" i="7"/>
  <c r="L20" i="7"/>
  <c r="L38" i="7"/>
  <c r="H38" i="7"/>
  <c r="I38" i="7" s="1"/>
  <c r="J38" i="7"/>
  <c r="H28" i="7"/>
  <c r="I28" i="7" s="1"/>
  <c r="J28" i="7"/>
  <c r="L28" i="7"/>
  <c r="O18" i="10"/>
  <c r="Q18" i="10" s="1"/>
  <c r="J41" i="7"/>
  <c r="L41" i="7"/>
  <c r="H41" i="7"/>
  <c r="I41" i="7" s="1"/>
  <c r="H3" i="7"/>
  <c r="J3" i="7"/>
  <c r="L3" i="7"/>
  <c r="H16" i="7"/>
  <c r="I16" i="7" s="1"/>
  <c r="L16" i="7"/>
  <c r="J16" i="7"/>
  <c r="D15" i="10"/>
  <c r="J15" i="10"/>
  <c r="M15" i="10"/>
  <c r="G15" i="10"/>
  <c r="H12" i="7"/>
  <c r="I12" i="7" s="1"/>
  <c r="L12" i="7"/>
  <c r="J12" i="7"/>
  <c r="H36" i="7"/>
  <c r="I36" i="7" s="1"/>
  <c r="J36" i="7"/>
  <c r="L36" i="7"/>
  <c r="J17" i="7"/>
  <c r="L17" i="7"/>
  <c r="H17" i="7"/>
  <c r="I17" i="7" s="1"/>
  <c r="H44" i="7"/>
  <c r="I44" i="7" s="1"/>
  <c r="L44" i="7"/>
  <c r="J44" i="7"/>
  <c r="H50" i="7"/>
  <c r="I50" i="7" s="1"/>
  <c r="J50" i="7"/>
  <c r="L50" i="7"/>
  <c r="G19" i="10"/>
  <c r="J19" i="10"/>
  <c r="M19" i="10"/>
  <c r="D19" i="10"/>
  <c r="L32" i="7"/>
  <c r="H32" i="7"/>
  <c r="I32" i="7" s="1"/>
  <c r="J32" i="7"/>
  <c r="M16" i="10"/>
  <c r="J16" i="10"/>
  <c r="G16" i="10"/>
  <c r="D16" i="10"/>
  <c r="H14" i="7"/>
  <c r="I14" i="7" s="1"/>
  <c r="J14" i="7"/>
  <c r="L14" i="7"/>
  <c r="G3" i="9"/>
  <c r="G123" i="9" s="1"/>
  <c r="J6" i="7"/>
  <c r="L6" i="7"/>
  <c r="H6" i="7"/>
  <c r="I6" i="7" s="1"/>
  <c r="H13" i="7"/>
  <c r="I13" i="7" s="1"/>
  <c r="L13" i="7"/>
  <c r="J13" i="7"/>
  <c r="J33" i="7"/>
  <c r="L33" i="7"/>
  <c r="H33" i="7"/>
  <c r="I33" i="7" s="1"/>
  <c r="L21" i="7"/>
  <c r="H21" i="7"/>
  <c r="I21" i="7" s="1"/>
  <c r="J21" i="7"/>
  <c r="G8" i="10"/>
  <c r="D8" i="10"/>
  <c r="M8" i="10"/>
  <c r="J8" i="10"/>
  <c r="O11" i="10"/>
  <c r="Q11" i="10" s="1"/>
  <c r="O7" i="10"/>
  <c r="Q7" i="10" s="1"/>
  <c r="O5" i="10"/>
  <c r="Q5" i="10" s="1"/>
  <c r="O12" i="10"/>
  <c r="Q12" i="10" s="1"/>
  <c r="O6" i="10"/>
  <c r="Q6" i="10" s="1"/>
  <c r="O9" i="10"/>
  <c r="Q9" i="10" s="1"/>
  <c r="O10" i="10"/>
  <c r="Q10" i="10" s="1"/>
  <c r="O13" i="10" l="1"/>
  <c r="Q13" i="10" s="1"/>
  <c r="O19" i="10"/>
  <c r="Q19" i="10" s="1"/>
  <c r="I3" i="7"/>
  <c r="H123" i="7"/>
  <c r="L123" i="7"/>
  <c r="J123" i="7"/>
  <c r="D77" i="10"/>
  <c r="G77" i="10"/>
  <c r="J77" i="10"/>
  <c r="M77" i="10"/>
  <c r="O20" i="10"/>
  <c r="Q20" i="10" s="1"/>
  <c r="O17" i="10"/>
  <c r="Q17" i="10" s="1"/>
  <c r="O16" i="10"/>
  <c r="Q16" i="10" s="1"/>
  <c r="M4" i="10"/>
  <c r="D4" i="10"/>
  <c r="G4" i="10"/>
  <c r="J4" i="10"/>
  <c r="O15" i="10"/>
  <c r="Q15" i="10" s="1"/>
  <c r="O8" i="10"/>
  <c r="Q8" i="10" s="1"/>
  <c r="K123" i="7" l="1"/>
  <c r="O77" i="10"/>
  <c r="Q77" i="10" s="1"/>
  <c r="O4" i="10"/>
  <c r="Q4" i="10" s="1"/>
</calcChain>
</file>

<file path=xl/sharedStrings.xml><?xml version="1.0" encoding="utf-8"?>
<sst xmlns="http://schemas.openxmlformats.org/spreadsheetml/2006/main" count="851" uniqueCount="171">
  <si>
    <t>Номер_микрорайона</t>
  </si>
  <si>
    <t>Тип_1 (3кв)</t>
  </si>
  <si>
    <t>Тип_2(4кв)</t>
  </si>
  <si>
    <t>У_Тип_1(3кв)</t>
  </si>
  <si>
    <t>У_Тип2(4кв)</t>
  </si>
  <si>
    <t>Основные характеристики</t>
  </si>
  <si>
    <t>Типы</t>
  </si>
  <si>
    <t>Количество этажей</t>
  </si>
  <si>
    <t>Количество 1к_квартир_этаж</t>
  </si>
  <si>
    <t>Количество 2к_квартир_этаж</t>
  </si>
  <si>
    <t>Количество 3к_квартир_этаж</t>
  </si>
  <si>
    <t>Всего_квартир_этаж</t>
  </si>
  <si>
    <t>Всего_квартир_секция</t>
  </si>
  <si>
    <t>Площадь_квартир_этаж</t>
  </si>
  <si>
    <t>Единица
измерения</t>
  </si>
  <si>
    <t>шт.</t>
  </si>
  <si>
    <t>кв. м.</t>
  </si>
  <si>
    <t>Тип квартиры</t>
  </si>
  <si>
    <t>ед. изм</t>
  </si>
  <si>
    <t>Площадь</t>
  </si>
  <si>
    <t>1 комнатная</t>
  </si>
  <si>
    <t>2 комнатная</t>
  </si>
  <si>
    <t>3 комнатная</t>
  </si>
  <si>
    <t>ИТОГО</t>
  </si>
  <si>
    <t>Площадь_квартир_секция</t>
  </si>
  <si>
    <t>ВСЕГО</t>
  </si>
  <si>
    <t>Количество квартир, единиц</t>
  </si>
  <si>
    <t>Количество проживающих (норматив), человек</t>
  </si>
  <si>
    <t>норматив</t>
  </si>
  <si>
    <t>потребность</t>
  </si>
  <si>
    <t>Площадки 
для отдыха детей
 и взрослых</t>
  </si>
  <si>
    <t>Спортивные площадки</t>
  </si>
  <si>
    <t>Площадки для хозяйственных целей</t>
  </si>
  <si>
    <t>Гостевые автостоянки для жильцов дома</t>
  </si>
  <si>
    <t>Потребность в элементах благоустройства, кв. м</t>
  </si>
  <si>
    <t>Площадь квартир общая</t>
  </si>
  <si>
    <t>Номер участка</t>
  </si>
  <si>
    <t>1-1</t>
  </si>
  <si>
    <t>1-2</t>
  </si>
  <si>
    <t>1-3</t>
  </si>
  <si>
    <t>1-4</t>
  </si>
  <si>
    <t>1-5</t>
  </si>
  <si>
    <t>Номер_участка</t>
  </si>
  <si>
    <t>факт</t>
  </si>
  <si>
    <t>ВСЕГО по участку-норматив</t>
  </si>
  <si>
    <t>ВСЕГО по участку-факт</t>
  </si>
  <si>
    <t>Номер микрорайона</t>
  </si>
  <si>
    <t xml:space="preserve">Минимальный размер </t>
  </si>
  <si>
    <t>Максимальный размер</t>
  </si>
  <si>
    <t>Фактический размер</t>
  </si>
  <si>
    <t>Процент застройки</t>
  </si>
  <si>
    <t>Норматив</t>
  </si>
  <si>
    <t>Факт</t>
  </si>
  <si>
    <t>Площадь застройки</t>
  </si>
  <si>
    <t>1-6</t>
  </si>
  <si>
    <t>1-7</t>
  </si>
  <si>
    <t>1-8</t>
  </si>
  <si>
    <t>1-9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</si>
  <si>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</si>
  <si>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</si>
  <si>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</si>
  <si>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</si>
  <si>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</si>
  <si>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</si>
  <si>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</si>
  <si>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</si>
  <si>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</si>
  <si>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общая спорт</t>
  </si>
  <si>
    <t>2-10</t>
  </si>
  <si>
    <t>2-11</t>
  </si>
  <si>
    <t>2-12</t>
  </si>
  <si>
    <t>2-13</t>
  </si>
  <si>
    <t>2-14</t>
  </si>
  <si>
    <t>3-1</t>
  </si>
  <si>
    <t>3-2</t>
  </si>
  <si>
    <t>3-3</t>
  </si>
  <si>
    <t>3-4</t>
  </si>
  <si>
    <t>3-5</t>
  </si>
  <si>
    <t>4-1</t>
  </si>
  <si>
    <t>4-2</t>
  </si>
  <si>
    <t>4-3</t>
  </si>
  <si>
    <t>4-4</t>
  </si>
  <si>
    <t>4-5</t>
  </si>
  <si>
    <t>4-6</t>
  </si>
  <si>
    <t>4-7</t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</si>
  <si>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</si>
  <si>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</si>
  <si>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</si>
  <si>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</si>
  <si>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</si>
  <si>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</si>
  <si>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</si>
  <si>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</si>
  <si>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</si>
  <si>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</si>
  <si>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</si>
  <si>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</si>
  <si>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</si>
  <si>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</si>
  <si>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</si>
  <si>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</si>
  <si>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</si>
  <si>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</si>
  <si>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</si>
  <si>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</si>
  <si>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</si>
  <si>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</si>
  <si>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</si>
  <si>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</si>
  <si>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</si>
  <si>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</si>
  <si>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</si>
  <si>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</si>
  <si>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</si>
  <si>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</si>
  <si>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Количество секций на земельном участке, единиц</t>
  </si>
  <si>
    <t>7-1</t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</si>
  <si>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</si>
  <si>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</si>
  <si>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</si>
  <si>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</si>
  <si>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</si>
  <si>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</si>
  <si>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</si>
  <si>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</si>
  <si>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</si>
  <si>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</si>
  <si>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</si>
  <si>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</si>
  <si>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</si>
  <si>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</si>
  <si>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</si>
  <si>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</si>
  <si>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</si>
  <si>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</si>
  <si>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</si>
  <si>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</si>
  <si>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</si>
  <si>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8-1</t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</si>
  <si>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</si>
  <si>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</si>
  <si>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</si>
  <si>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</si>
  <si>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</si>
  <si>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</si>
  <si>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</si>
  <si>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</si>
  <si>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</si>
  <si>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</si>
  <si>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</si>
  <si>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</si>
  <si>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</si>
  <si>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</si>
  <si>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</si>
  <si>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</si>
  <si>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</si>
  <si>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</si>
  <si>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</si>
  <si>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</si>
  <si>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</si>
  <si>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9-1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</si>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</sst>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9" tint="-0.249977111117893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44" fontId="0" fillId="0" borderId="0" xfId="0" applyNumberFormat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F605-44D2-4D5E-98DF-EA274F0DE289}">
  <dimension ref="A1:H122"/>
  <sheetViews>
    <sheetView topLeftCell="A105" workbookViewId="0">
      <selection activeCell="A112" sqref="A112:B122"/>
    </sheetView>
  </sheetViews>
  <sheetFormatPr defaultRowHeight="15" x14ac:dyDescent="0.25"/>
  <cols>
    <col min="1" max="1" width="20.28515625" bestFit="1" customWidth="1"/>
    <col min="2" max="2" width="14.42578125" bestFit="1" customWidth="1"/>
    <col min="3" max="3" width="22.42578125" bestFit="1" customWidth="1"/>
    <col min="4" max="4" width="22.5703125" bestFit="1" customWidth="1"/>
    <col min="5" max="5" width="20.140625" bestFit="1" customWidth="1"/>
    <col min="6" max="6" width="20.140625" customWidth="1"/>
    <col min="7" max="7" width="18.7109375" bestFit="1" customWidth="1"/>
  </cols>
  <sheetData>
    <row r="1" spans="1:8" x14ac:dyDescent="0.25">
      <c r="A1" s="19" t="s">
        <v>46</v>
      </c>
      <c r="B1" s="19" t="s">
        <v>36</v>
      </c>
      <c r="C1" s="19" t="s">
        <v>47</v>
      </c>
      <c r="D1" s="19" t="s">
        <v>48</v>
      </c>
      <c r="E1" s="19" t="s">
        <v>49</v>
      </c>
      <c r="F1" s="19" t="s">
        <v>53</v>
      </c>
      <c r="G1" s="19" t="s">
        <v>50</v>
      </c>
      <c r="H1" s="19"/>
    </row>
    <row r="2" spans="1:8" x14ac:dyDescent="0.25">
      <c r="A2" s="19"/>
      <c r="B2" s="19"/>
      <c r="C2" s="19"/>
      <c r="D2" s="19"/>
      <c r="E2" s="19"/>
      <c r="F2" s="19"/>
      <c r="G2" s="8" t="s">
        <v>51</v>
      </c>
      <c r="H2" s="8" t="s">
        <v>52</v>
      </c>
    </row>
    <row r="3" spans="1:8" x14ac:dyDescent="0.25">
      <c r="A3" s="16">
        <v>1</v>
      </c>
      <c r="B3" s="9" t="s">
        <v>37</v>
      </c>
      <c r="C3" s="2">
        <v>800</v>
      </c>
      <c r="D3" s="2">
        <v>4000</v>
      </c>
      <c r="E3" s="2">
        <v>3288</v>
      </c>
      <c r="F3" s="2">
        <v>963</v>
      </c>
      <c r="G3" s="2">
        <v>30</v>
      </c>
      <c r="H3" s="10">
        <f>F3/E3*100</f>
        <v>29.288321167883215</v>
      </c>
    </row>
    <row r="4" spans="1:8" x14ac:dyDescent="0.25">
      <c r="A4" s="17"/>
      <c r="B4" s="9" t="s">
        <v>38</v>
      </c>
      <c r="C4" s="2">
        <v>800</v>
      </c>
      <c r="D4" s="2">
        <v>4000</v>
      </c>
      <c r="E4" s="2">
        <v>3211</v>
      </c>
      <c r="F4" s="2">
        <v>963</v>
      </c>
      <c r="G4" s="2">
        <v>30</v>
      </c>
      <c r="H4" s="10">
        <f t="shared" ref="H4:H37" si="0">F4/E4*100</f>
        <v>29.990657116163188</v>
      </c>
    </row>
    <row r="5" spans="1:8" x14ac:dyDescent="0.25">
      <c r="A5" s="17"/>
      <c r="B5" s="9" t="s">
        <v>39</v>
      </c>
      <c r="C5" s="2">
        <v>800</v>
      </c>
      <c r="D5" s="2">
        <v>4000</v>
      </c>
      <c r="E5" s="2">
        <v>3244</v>
      </c>
      <c r="F5" s="2">
        <v>963</v>
      </c>
      <c r="G5" s="2">
        <v>30</v>
      </c>
      <c r="H5" s="10">
        <f t="shared" si="0"/>
        <v>29.685573366214552</v>
      </c>
    </row>
    <row r="6" spans="1:8" x14ac:dyDescent="0.25">
      <c r="A6" s="17"/>
      <c r="B6" s="9" t="s">
        <v>40</v>
      </c>
      <c r="C6" s="2">
        <v>800</v>
      </c>
      <c r="D6" s="2">
        <v>4000</v>
      </c>
      <c r="E6" s="2">
        <v>3240</v>
      </c>
      <c r="F6" s="2">
        <v>963</v>
      </c>
      <c r="G6" s="2">
        <v>30</v>
      </c>
      <c r="H6" s="10">
        <f t="shared" si="0"/>
        <v>29.722222222222221</v>
      </c>
    </row>
    <row r="7" spans="1:8" x14ac:dyDescent="0.25">
      <c r="A7" s="17"/>
      <c r="B7" s="9" t="s">
        <v>41</v>
      </c>
      <c r="C7" s="2">
        <v>800</v>
      </c>
      <c r="D7" s="2">
        <v>4000</v>
      </c>
      <c r="E7" s="2">
        <v>3418</v>
      </c>
      <c r="F7" s="2">
        <v>965</v>
      </c>
      <c r="G7" s="2">
        <v>30</v>
      </c>
      <c r="H7" s="10">
        <f t="shared" si="0"/>
        <v>28.232884727911063</v>
      </c>
    </row>
    <row r="8" spans="1:8" x14ac:dyDescent="0.25">
      <c r="A8" s="17"/>
      <c r="B8" s="9" t="s">
        <v>54</v>
      </c>
      <c r="C8" s="2">
        <v>800</v>
      </c>
      <c r="D8" s="2">
        <v>4000</v>
      </c>
      <c r="E8" s="2">
        <v>3193</v>
      </c>
      <c r="F8" s="2">
        <v>962</v>
      </c>
      <c r="G8" s="2">
        <v>30</v>
      </c>
      <c r="H8" s="10">
        <f t="shared" si="0"/>
        <v>30.12840588787974</v>
      </c>
    </row>
    <row r="9" spans="1:8" x14ac:dyDescent="0.25">
      <c r="A9" s="17"/>
      <c r="B9" s="9" t="s">
        <v>55</v>
      </c>
      <c r="C9" s="2">
        <v>800</v>
      </c>
      <c r="D9" s="2">
        <v>4000</v>
      </c>
      <c r="E9" s="2">
        <v>3274</v>
      </c>
      <c r="F9" s="2">
        <v>963</v>
      </c>
      <c r="G9" s="2">
        <v>30</v>
      </c>
      <c r="H9" s="10">
        <f t="shared" si="0"/>
        <v>29.413561392791692</v>
      </c>
    </row>
    <row r="10" spans="1:8" x14ac:dyDescent="0.25">
      <c r="A10" s="17"/>
      <c r="B10" s="9" t="s">
        <v>56</v>
      </c>
      <c r="C10" s="2">
        <v>800</v>
      </c>
      <c r="D10" s="2">
        <v>4000</v>
      </c>
      <c r="E10" s="2">
        <v>3338</v>
      </c>
      <c r="F10" s="2">
        <v>963</v>
      </c>
      <c r="G10" s="2">
        <v>30</v>
      </c>
      <c r="H10" s="10">
        <f t="shared" si="0"/>
        <v>28.849610545236672</v>
      </c>
    </row>
    <row r="11" spans="1:8" x14ac:dyDescent="0.25">
      <c r="A11" s="18"/>
      <c r="B11" s="9" t="s">
        <v>57</v>
      </c>
      <c r="C11" s="2">
        <v>800</v>
      </c>
      <c r="D11" s="2">
        <v>4000</v>
      </c>
      <c r="E11" s="2">
        <v>3325</v>
      </c>
      <c r="F11" s="2">
        <v>963</v>
      </c>
      <c r="G11" s="2">
        <v>30</v>
      </c>
      <c r="H11" s="10">
        <f t="shared" si="0"/>
        <v>28.962406015037594</v>
      </c>
    </row>
    <row r="12" spans="1:8" x14ac:dyDescent="0.25">
      <c r="A12" s="16">
        <v>2</v>
      </c>
      <c r="B12" s="9" t="s">
        <v>58</v>
      </c>
      <c r="C12" s="2">
        <v>800</v>
      </c>
      <c r="D12" s="2">
        <v>4000</v>
      </c>
      <c r="E12" s="2">
        <v>3515</v>
      </c>
      <c r="F12" s="2">
        <v>963</v>
      </c>
      <c r="G12" s="2">
        <v>30</v>
      </c>
      <c r="H12" s="10">
        <f t="shared" si="0"/>
        <v>27.39687055476529</v>
      </c>
    </row>
    <row r="13" spans="1:8" x14ac:dyDescent="0.25">
      <c r="A13" s="17"/>
      <c r="B13" s="9" t="s">
        <v>59</v>
      </c>
      <c r="C13" s="2">
        <v>800</v>
      </c>
      <c r="D13" s="2">
        <v>4000</v>
      </c>
      <c r="E13" s="2">
        <v>3372</v>
      </c>
      <c r="F13" s="2">
        <v>963</v>
      </c>
      <c r="G13" s="2">
        <v>30</v>
      </c>
      <c r="H13" s="10">
        <f t="shared" si="0"/>
        <v>28.558718861209965</v>
      </c>
    </row>
    <row r="14" spans="1:8" x14ac:dyDescent="0.25">
      <c r="A14" s="17"/>
      <c r="B14" s="9" t="s">
        <v>60</v>
      </c>
      <c r="C14" s="2">
        <v>800</v>
      </c>
      <c r="D14" s="2">
        <v>4000</v>
      </c>
      <c r="E14" s="2">
        <v>3373</v>
      </c>
      <c r="F14" s="2">
        <v>963</v>
      </c>
      <c r="G14" s="2">
        <v>30</v>
      </c>
      <c r="H14" s="10">
        <f t="shared" si="0"/>
        <v>28.550252001185889</v>
      </c>
    </row>
    <row r="15" spans="1:8" x14ac:dyDescent="0.25">
      <c r="A15" s="17"/>
      <c r="B15" s="9" t="s">
        <v>61</v>
      </c>
      <c r="C15" s="2">
        <v>800</v>
      </c>
      <c r="D15" s="2">
        <v>4000</v>
      </c>
      <c r="E15" s="2">
        <v>3372</v>
      </c>
      <c r="F15" s="2">
        <v>963</v>
      </c>
      <c r="G15" s="2">
        <v>30</v>
      </c>
      <c r="H15" s="10">
        <f t="shared" si="0"/>
        <v>28.558718861209965</v>
      </c>
    </row>
    <row r="16" spans="1:8" x14ac:dyDescent="0.25">
      <c r="A16" s="17"/>
      <c r="B16" s="9" t="s">
        <v>62</v>
      </c>
      <c r="C16" s="2">
        <v>800</v>
      </c>
      <c r="D16" s="2">
        <v>4000</v>
      </c>
      <c r="E16" s="2">
        <v>3373</v>
      </c>
      <c r="F16" s="2">
        <v>963</v>
      </c>
      <c r="G16" s="2">
        <v>30</v>
      </c>
      <c r="H16" s="10">
        <f t="shared" si="0"/>
        <v>28.550252001185889</v>
      </c>
    </row>
    <row r="17" spans="1:8" x14ac:dyDescent="0.25">
      <c r="A17" s="17"/>
      <c r="B17" s="9" t="s">
        <v>63</v>
      </c>
      <c r="C17" s="2">
        <v>800</v>
      </c>
      <c r="D17" s="2">
        <v>4000</v>
      </c>
      <c r="E17" s="2">
        <v>3373</v>
      </c>
      <c r="F17" s="2">
        <v>963</v>
      </c>
      <c r="G17" s="2">
        <v>30</v>
      </c>
      <c r="H17" s="10">
        <f t="shared" si="0"/>
        <v>28.550252001185889</v>
      </c>
    </row>
    <row r="18" spans="1:8" x14ac:dyDescent="0.25">
      <c r="A18" s="17"/>
      <c r="B18" s="9" t="s">
        <v>64</v>
      </c>
      <c r="C18" s="2">
        <v>800</v>
      </c>
      <c r="D18" s="2">
        <v>4000</v>
      </c>
      <c r="E18" s="2">
        <v>3373</v>
      </c>
      <c r="F18" s="2">
        <v>963</v>
      </c>
      <c r="G18" s="2">
        <v>30</v>
      </c>
      <c r="H18" s="10">
        <f t="shared" si="0"/>
        <v>28.550252001185889</v>
      </c>
    </row>
    <row r="19" spans="1:8" x14ac:dyDescent="0.25">
      <c r="A19" s="17"/>
      <c r="B19" s="9" t="s">
        <v>65</v>
      </c>
      <c r="C19" s="2">
        <v>800</v>
      </c>
      <c r="D19" s="2">
        <v>4000</v>
      </c>
      <c r="E19" s="2">
        <v>3373</v>
      </c>
      <c r="F19" s="2">
        <v>963</v>
      </c>
      <c r="G19" s="2">
        <v>30</v>
      </c>
      <c r="H19" s="10">
        <f t="shared" si="0"/>
        <v>28.550252001185889</v>
      </c>
    </row>
    <row r="20" spans="1:8" x14ac:dyDescent="0.25">
      <c r="A20" s="17"/>
      <c r="B20" s="9" t="s">
        <v>66</v>
      </c>
      <c r="C20" s="2">
        <v>800</v>
      </c>
      <c r="D20" s="2">
        <v>4000</v>
      </c>
      <c r="E20" s="2">
        <v>3807</v>
      </c>
      <c r="F20" s="2">
        <v>963</v>
      </c>
      <c r="G20" s="2">
        <v>30</v>
      </c>
      <c r="H20" s="10">
        <f t="shared" si="0"/>
        <v>25.295508274231675</v>
      </c>
    </row>
    <row r="21" spans="1:8" x14ac:dyDescent="0.25">
      <c r="A21" s="17"/>
      <c r="B21" s="9" t="s">
        <v>68</v>
      </c>
      <c r="C21" s="2">
        <v>800</v>
      </c>
      <c r="D21" s="2">
        <v>4000</v>
      </c>
      <c r="E21" s="2">
        <v>3685</v>
      </c>
      <c r="F21" s="2">
        <v>963</v>
      </c>
      <c r="G21" s="2">
        <v>30</v>
      </c>
      <c r="H21" s="10">
        <f t="shared" si="0"/>
        <v>26.132971506105836</v>
      </c>
    </row>
    <row r="22" spans="1:8" x14ac:dyDescent="0.25">
      <c r="A22" s="17"/>
      <c r="B22" s="9" t="s">
        <v>69</v>
      </c>
      <c r="C22" s="2">
        <v>800</v>
      </c>
      <c r="D22" s="2">
        <v>4000</v>
      </c>
      <c r="E22" s="2">
        <v>3511</v>
      </c>
      <c r="F22" s="2">
        <v>963</v>
      </c>
      <c r="G22" s="2">
        <v>30</v>
      </c>
      <c r="H22" s="10">
        <f t="shared" si="0"/>
        <v>27.428083167188831</v>
      </c>
    </row>
    <row r="23" spans="1:8" x14ac:dyDescent="0.25">
      <c r="A23" s="17"/>
      <c r="B23" s="9" t="s">
        <v>70</v>
      </c>
      <c r="C23" s="2">
        <v>800</v>
      </c>
      <c r="D23" s="2">
        <v>4000</v>
      </c>
      <c r="E23" s="2">
        <v>3507</v>
      </c>
      <c r="F23" s="2">
        <v>963</v>
      </c>
      <c r="G23" s="2">
        <v>30</v>
      </c>
      <c r="H23" s="10">
        <f t="shared" si="0"/>
        <v>27.459366980325061</v>
      </c>
    </row>
    <row r="24" spans="1:8" x14ac:dyDescent="0.25">
      <c r="A24" s="17"/>
      <c r="B24" s="9" t="s">
        <v>71</v>
      </c>
      <c r="C24" s="2">
        <v>800</v>
      </c>
      <c r="D24" s="2">
        <v>4000</v>
      </c>
      <c r="E24" s="2">
        <v>3505</v>
      </c>
      <c r="F24" s="2">
        <v>963</v>
      </c>
      <c r="G24" s="2">
        <v>30</v>
      </c>
      <c r="H24" s="10">
        <f t="shared" si="0"/>
        <v>27.475035663338087</v>
      </c>
    </row>
    <row r="25" spans="1:8" x14ac:dyDescent="0.25">
      <c r="A25" s="18"/>
      <c r="B25" s="9" t="s">
        <v>72</v>
      </c>
      <c r="C25" s="2">
        <v>800</v>
      </c>
      <c r="D25" s="2">
        <v>4000</v>
      </c>
      <c r="E25" s="2">
        <v>3503</v>
      </c>
      <c r="F25" s="2">
        <v>963</v>
      </c>
      <c r="G25" s="2">
        <v>30</v>
      </c>
      <c r="H25" s="10">
        <f t="shared" si="0"/>
        <v>27.490722238081645</v>
      </c>
    </row>
    <row r="26" spans="1:8" x14ac:dyDescent="0.25">
      <c r="A26" s="16">
        <v>3</v>
      </c>
      <c r="B26" s="9" t="s">
        <v>73</v>
      </c>
      <c r="C26" s="2">
        <v>800</v>
      </c>
      <c r="D26" s="2">
        <v>4000</v>
      </c>
      <c r="E26" s="2">
        <v>3373</v>
      </c>
      <c r="F26" s="2">
        <v>963</v>
      </c>
      <c r="G26" s="2">
        <v>30</v>
      </c>
      <c r="H26" s="10">
        <f t="shared" si="0"/>
        <v>28.550252001185889</v>
      </c>
    </row>
    <row r="27" spans="1:8" x14ac:dyDescent="0.25">
      <c r="A27" s="17"/>
      <c r="B27" s="9" t="s">
        <v>74</v>
      </c>
      <c r="C27" s="2">
        <v>800</v>
      </c>
      <c r="D27" s="2">
        <v>4000</v>
      </c>
      <c r="E27" s="2">
        <v>3478</v>
      </c>
      <c r="F27" s="2">
        <v>963</v>
      </c>
      <c r="G27" s="2">
        <v>30</v>
      </c>
      <c r="H27" s="10">
        <f t="shared" si="0"/>
        <v>27.688326624496838</v>
      </c>
    </row>
    <row r="28" spans="1:8" x14ac:dyDescent="0.25">
      <c r="A28" s="17"/>
      <c r="B28" s="9" t="s">
        <v>75</v>
      </c>
      <c r="C28" s="2">
        <v>800</v>
      </c>
      <c r="D28" s="2">
        <v>4000</v>
      </c>
      <c r="E28" s="2">
        <v>3404</v>
      </c>
      <c r="F28" s="2">
        <v>963</v>
      </c>
      <c r="G28" s="2">
        <v>30</v>
      </c>
      <c r="H28" s="10">
        <f t="shared" si="0"/>
        <v>28.290246768507636</v>
      </c>
    </row>
    <row r="29" spans="1:8" x14ac:dyDescent="0.25">
      <c r="A29" s="17"/>
      <c r="B29" s="9" t="s">
        <v>76</v>
      </c>
      <c r="C29" s="2">
        <v>800</v>
      </c>
      <c r="D29" s="2">
        <v>4000</v>
      </c>
      <c r="E29" s="2">
        <v>3508</v>
      </c>
      <c r="F29" s="2">
        <v>963</v>
      </c>
      <c r="G29" s="2">
        <v>30</v>
      </c>
      <c r="H29" s="10">
        <f t="shared" si="0"/>
        <v>27.451539338654502</v>
      </c>
    </row>
    <row r="30" spans="1:8" x14ac:dyDescent="0.25">
      <c r="A30" s="18"/>
      <c r="B30" s="9" t="s">
        <v>77</v>
      </c>
      <c r="C30" s="2">
        <v>800</v>
      </c>
      <c r="D30" s="2">
        <v>4000</v>
      </c>
      <c r="E30" s="2">
        <v>3199</v>
      </c>
      <c r="F30" s="2">
        <v>963</v>
      </c>
      <c r="G30" s="2">
        <v>30</v>
      </c>
      <c r="H30" s="10">
        <f t="shared" si="0"/>
        <v>30.103157236636445</v>
      </c>
    </row>
    <row r="31" spans="1:8" x14ac:dyDescent="0.25">
      <c r="A31" s="16">
        <v>4</v>
      </c>
      <c r="B31" s="9" t="s">
        <v>78</v>
      </c>
      <c r="C31" s="2">
        <v>800</v>
      </c>
      <c r="D31" s="2">
        <v>4000</v>
      </c>
      <c r="E31" s="2">
        <v>3438</v>
      </c>
      <c r="F31" s="2">
        <v>963</v>
      </c>
      <c r="G31" s="2">
        <v>30</v>
      </c>
      <c r="H31" s="10">
        <f t="shared" si="0"/>
        <v>28.01047120418848</v>
      </c>
    </row>
    <row r="32" spans="1:8" x14ac:dyDescent="0.25">
      <c r="A32" s="17"/>
      <c r="B32" s="9" t="s">
        <v>79</v>
      </c>
      <c r="C32" s="2">
        <v>800</v>
      </c>
      <c r="D32" s="2">
        <v>4000</v>
      </c>
      <c r="E32" s="2">
        <v>3304</v>
      </c>
      <c r="F32" s="2">
        <v>963</v>
      </c>
      <c r="G32" s="2">
        <v>30</v>
      </c>
      <c r="H32" s="10">
        <f t="shared" si="0"/>
        <v>29.146489104116224</v>
      </c>
    </row>
    <row r="33" spans="1:8" x14ac:dyDescent="0.25">
      <c r="A33" s="17"/>
      <c r="B33" s="9" t="s">
        <v>80</v>
      </c>
      <c r="C33" s="2">
        <v>800</v>
      </c>
      <c r="D33" s="2">
        <v>4000</v>
      </c>
      <c r="E33" s="2">
        <v>3304</v>
      </c>
      <c r="F33" s="2">
        <v>963</v>
      </c>
      <c r="G33" s="2">
        <v>30</v>
      </c>
      <c r="H33" s="10">
        <f t="shared" si="0"/>
        <v>29.146489104116224</v>
      </c>
    </row>
    <row r="34" spans="1:8" x14ac:dyDescent="0.25">
      <c r="A34" s="17"/>
      <c r="B34" s="9" t="s">
        <v>81</v>
      </c>
      <c r="C34" s="2">
        <v>800</v>
      </c>
      <c r="D34" s="2">
        <v>4000</v>
      </c>
      <c r="E34" s="2">
        <v>3304</v>
      </c>
      <c r="F34" s="2">
        <v>963</v>
      </c>
      <c r="G34" s="2">
        <v>30</v>
      </c>
      <c r="H34" s="10">
        <f t="shared" si="0"/>
        <v>29.146489104116224</v>
      </c>
    </row>
    <row r="35" spans="1:8" x14ac:dyDescent="0.25">
      <c r="A35" s="17"/>
      <c r="B35" s="9" t="s">
        <v>82</v>
      </c>
      <c r="C35" s="2">
        <v>800</v>
      </c>
      <c r="D35" s="2">
        <v>4000</v>
      </c>
      <c r="E35" s="2">
        <v>2570</v>
      </c>
      <c r="F35" s="2">
        <v>707</v>
      </c>
      <c r="G35" s="2">
        <v>30</v>
      </c>
      <c r="H35" s="10">
        <f t="shared" si="0"/>
        <v>27.509727626459146</v>
      </c>
    </row>
    <row r="36" spans="1:8" x14ac:dyDescent="0.25">
      <c r="A36" s="17"/>
      <c r="B36" s="9" t="s">
        <v>83</v>
      </c>
      <c r="C36" s="2">
        <v>800</v>
      </c>
      <c r="D36" s="2">
        <v>4000</v>
      </c>
      <c r="E36" s="2">
        <v>2559</v>
      </c>
      <c r="F36" s="2">
        <v>707</v>
      </c>
      <c r="G36" s="2">
        <v>30</v>
      </c>
      <c r="H36" s="10">
        <f t="shared" si="0"/>
        <v>27.62797967956233</v>
      </c>
    </row>
    <row r="37" spans="1:8" x14ac:dyDescent="0.25">
      <c r="A37" s="18"/>
      <c r="B37" s="9" t="s">
        <v>84</v>
      </c>
      <c r="C37" s="2">
        <v>800</v>
      </c>
      <c r="D37" s="2">
        <v>4000</v>
      </c>
      <c r="E37" s="2">
        <v>2435</v>
      </c>
      <c r="F37" s="2">
        <v>707</v>
      </c>
      <c r="G37" s="2">
        <v>30</v>
      </c>
      <c r="H37" s="10">
        <f t="shared" si="0"/>
        <v>29.034907597535938</v>
      </c>
    </row>
    <row r="38" spans="1:8" x14ac:dyDescent="0.25">
      <c r="A38" s="16">
        <v>5</v>
      </c>
      <c r="B38" s="9" t="s">
        <v>85</v>
      </c>
      <c r="C38" s="2">
        <v>800</v>
      </c>
      <c r="D38" s="2">
        <v>4000</v>
      </c>
      <c r="E38" s="2">
        <v>3602</v>
      </c>
      <c r="F38" s="2">
        <v>963</v>
      </c>
      <c r="G38" s="2">
        <v>30</v>
      </c>
      <c r="H38" s="10">
        <f t="shared" ref="H38:H49" si="1">F38/E38*100</f>
        <v>26.735147140477512</v>
      </c>
    </row>
    <row r="39" spans="1:8" x14ac:dyDescent="0.25">
      <c r="A39" s="17"/>
      <c r="B39" s="9" t="s">
        <v>86</v>
      </c>
      <c r="C39" s="2">
        <v>800</v>
      </c>
      <c r="D39" s="2">
        <v>4000</v>
      </c>
      <c r="E39" s="2">
        <v>3601</v>
      </c>
      <c r="F39" s="2">
        <v>963</v>
      </c>
      <c r="G39" s="2">
        <v>30</v>
      </c>
      <c r="H39" s="10">
        <f t="shared" si="1"/>
        <v>26.742571507914469</v>
      </c>
    </row>
    <row r="40" spans="1:8" x14ac:dyDescent="0.25">
      <c r="A40" s="17"/>
      <c r="B40" s="9" t="s">
        <v>87</v>
      </c>
      <c r="C40" s="2">
        <v>800</v>
      </c>
      <c r="D40" s="2">
        <v>4000</v>
      </c>
      <c r="E40" s="2">
        <v>3599</v>
      </c>
      <c r="F40" s="2">
        <v>963</v>
      </c>
      <c r="G40" s="2">
        <v>30</v>
      </c>
      <c r="H40" s="10">
        <f t="shared" si="1"/>
        <v>26.757432620172274</v>
      </c>
    </row>
    <row r="41" spans="1:8" x14ac:dyDescent="0.25">
      <c r="A41" s="17"/>
      <c r="B41" s="9" t="s">
        <v>88</v>
      </c>
      <c r="C41" s="2">
        <v>800</v>
      </c>
      <c r="D41" s="2">
        <v>4000</v>
      </c>
      <c r="E41" s="2">
        <v>3599</v>
      </c>
      <c r="F41" s="2">
        <v>963</v>
      </c>
      <c r="G41" s="2">
        <v>30</v>
      </c>
      <c r="H41" s="10">
        <f t="shared" si="1"/>
        <v>26.757432620172274</v>
      </c>
    </row>
    <row r="42" spans="1:8" x14ac:dyDescent="0.25">
      <c r="A42" s="17"/>
      <c r="B42" s="9" t="s">
        <v>89</v>
      </c>
      <c r="C42" s="2">
        <v>800</v>
      </c>
      <c r="D42" s="2">
        <v>4000</v>
      </c>
      <c r="E42" s="2">
        <v>3600</v>
      </c>
      <c r="F42" s="2">
        <v>963</v>
      </c>
      <c r="G42" s="2">
        <v>30</v>
      </c>
      <c r="H42" s="10">
        <f t="shared" si="1"/>
        <v>26.75</v>
      </c>
    </row>
    <row r="43" spans="1:8" x14ac:dyDescent="0.25">
      <c r="A43" s="17"/>
      <c r="B43" s="9" t="s">
        <v>90</v>
      </c>
      <c r="C43" s="2">
        <v>800</v>
      </c>
      <c r="D43" s="2">
        <v>4000</v>
      </c>
      <c r="E43" s="2">
        <v>3600</v>
      </c>
      <c r="F43" s="2">
        <v>963</v>
      </c>
      <c r="G43" s="2">
        <v>30</v>
      </c>
      <c r="H43" s="10">
        <f t="shared" si="1"/>
        <v>26.75</v>
      </c>
    </row>
    <row r="44" spans="1:8" x14ac:dyDescent="0.25">
      <c r="A44" s="17"/>
      <c r="B44" s="9" t="s">
        <v>91</v>
      </c>
      <c r="C44" s="2">
        <v>800</v>
      </c>
      <c r="D44" s="2">
        <v>4000</v>
      </c>
      <c r="E44" s="2">
        <v>3597</v>
      </c>
      <c r="F44" s="2">
        <v>963</v>
      </c>
      <c r="G44" s="2">
        <v>30</v>
      </c>
      <c r="H44" s="10">
        <f t="shared" si="1"/>
        <v>26.772310258548792</v>
      </c>
    </row>
    <row r="45" spans="1:8" x14ac:dyDescent="0.25">
      <c r="A45" s="17"/>
      <c r="B45" s="9" t="s">
        <v>92</v>
      </c>
      <c r="C45" s="2">
        <v>800</v>
      </c>
      <c r="D45" s="2">
        <v>4000</v>
      </c>
      <c r="E45" s="2">
        <v>3602</v>
      </c>
      <c r="F45" s="2">
        <v>963</v>
      </c>
      <c r="G45" s="2">
        <v>30</v>
      </c>
      <c r="H45" s="10">
        <f t="shared" si="1"/>
        <v>26.735147140477512</v>
      </c>
    </row>
    <row r="46" spans="1:8" x14ac:dyDescent="0.25">
      <c r="A46" s="17"/>
      <c r="B46" s="9" t="s">
        <v>93</v>
      </c>
      <c r="C46" s="2">
        <v>800</v>
      </c>
      <c r="D46" s="2">
        <v>4000</v>
      </c>
      <c r="E46" s="2">
        <v>3697</v>
      </c>
      <c r="F46" s="2">
        <v>963</v>
      </c>
      <c r="G46" s="2">
        <v>30</v>
      </c>
      <c r="H46" s="10">
        <f t="shared" si="1"/>
        <v>26.048147146334866</v>
      </c>
    </row>
    <row r="47" spans="1:8" x14ac:dyDescent="0.25">
      <c r="A47" s="17"/>
      <c r="B47" s="9" t="s">
        <v>94</v>
      </c>
      <c r="C47" s="2">
        <v>800</v>
      </c>
      <c r="D47" s="2">
        <v>4000</v>
      </c>
      <c r="E47" s="2">
        <v>3719</v>
      </c>
      <c r="F47" s="2">
        <v>963</v>
      </c>
      <c r="G47" s="2">
        <v>30</v>
      </c>
      <c r="H47" s="10">
        <f t="shared" si="1"/>
        <v>25.894057542350097</v>
      </c>
    </row>
    <row r="48" spans="1:8" x14ac:dyDescent="0.25">
      <c r="A48" s="17"/>
      <c r="B48" s="9" t="s">
        <v>95</v>
      </c>
      <c r="C48" s="2">
        <v>800</v>
      </c>
      <c r="D48" s="2">
        <v>4000</v>
      </c>
      <c r="E48" s="2">
        <v>3599</v>
      </c>
      <c r="F48" s="2">
        <v>963</v>
      </c>
      <c r="G48" s="2">
        <v>30</v>
      </c>
      <c r="H48" s="10">
        <f t="shared" si="1"/>
        <v>26.757432620172274</v>
      </c>
    </row>
    <row r="49" spans="1:8" x14ac:dyDescent="0.25">
      <c r="A49" s="17"/>
      <c r="B49" s="9" t="s">
        <v>96</v>
      </c>
      <c r="C49" s="2">
        <v>800</v>
      </c>
      <c r="D49" s="2">
        <v>4000</v>
      </c>
      <c r="E49" s="2">
        <v>3594</v>
      </c>
      <c r="F49" s="2">
        <v>963</v>
      </c>
      <c r="G49" s="2">
        <v>30</v>
      </c>
      <c r="H49" s="10">
        <f t="shared" si="1"/>
        <v>26.794657762938229</v>
      </c>
    </row>
    <row r="50" spans="1:8" x14ac:dyDescent="0.25">
      <c r="A50" s="17"/>
      <c r="B50" s="9" t="s">
        <v>97</v>
      </c>
      <c r="C50" s="2">
        <v>800</v>
      </c>
      <c r="D50" s="2">
        <v>4000</v>
      </c>
      <c r="E50" s="2">
        <v>3599</v>
      </c>
      <c r="F50" s="2">
        <v>963</v>
      </c>
      <c r="G50" s="2">
        <v>30</v>
      </c>
      <c r="H50" s="10">
        <f t="shared" ref="H50:H75" si="2">F50/E50*100</f>
        <v>26.757432620172274</v>
      </c>
    </row>
    <row r="51" spans="1:8" x14ac:dyDescent="0.25">
      <c r="A51" s="17"/>
      <c r="B51" s="9" t="s">
        <v>98</v>
      </c>
      <c r="C51" s="2">
        <v>800</v>
      </c>
      <c r="D51" s="2">
        <v>4000</v>
      </c>
      <c r="E51" s="2">
        <v>3599</v>
      </c>
      <c r="F51" s="2">
        <v>963</v>
      </c>
      <c r="G51" s="2">
        <v>30</v>
      </c>
      <c r="H51" s="10">
        <f t="shared" si="2"/>
        <v>26.757432620172274</v>
      </c>
    </row>
    <row r="52" spans="1:8" x14ac:dyDescent="0.25">
      <c r="A52" s="17"/>
      <c r="B52" s="9" t="s">
        <v>99</v>
      </c>
      <c r="C52" s="2">
        <v>800</v>
      </c>
      <c r="D52" s="2">
        <v>4000</v>
      </c>
      <c r="E52" s="2">
        <v>3601</v>
      </c>
      <c r="F52" s="2">
        <v>963</v>
      </c>
      <c r="G52" s="2">
        <v>30</v>
      </c>
      <c r="H52" s="10">
        <f t="shared" si="2"/>
        <v>26.742571507914469</v>
      </c>
    </row>
    <row r="53" spans="1:8" x14ac:dyDescent="0.25">
      <c r="A53" s="17"/>
      <c r="B53" s="9" t="s">
        <v>100</v>
      </c>
      <c r="C53" s="2">
        <v>800</v>
      </c>
      <c r="D53" s="2">
        <v>4000</v>
      </c>
      <c r="E53" s="2">
        <v>3603</v>
      </c>
      <c r="F53" s="2">
        <v>963</v>
      </c>
      <c r="G53" s="2">
        <v>30</v>
      </c>
      <c r="H53" s="10">
        <f t="shared" si="2"/>
        <v>26.72772689425479</v>
      </c>
    </row>
    <row r="54" spans="1:8" x14ac:dyDescent="0.25">
      <c r="A54" s="17"/>
      <c r="B54" s="9" t="s">
        <v>101</v>
      </c>
      <c r="C54" s="2">
        <v>800</v>
      </c>
      <c r="D54" s="2">
        <v>4000</v>
      </c>
      <c r="E54" s="2">
        <v>3601</v>
      </c>
      <c r="F54" s="2">
        <v>963</v>
      </c>
      <c r="G54" s="2">
        <v>30</v>
      </c>
      <c r="H54" s="10">
        <f t="shared" si="2"/>
        <v>26.742571507914469</v>
      </c>
    </row>
    <row r="55" spans="1:8" x14ac:dyDescent="0.25">
      <c r="A55" s="17"/>
      <c r="B55" s="9" t="s">
        <v>102</v>
      </c>
      <c r="C55" s="2">
        <v>800</v>
      </c>
      <c r="D55" s="2">
        <v>4000</v>
      </c>
      <c r="E55" s="2">
        <v>3598</v>
      </c>
      <c r="F55" s="2">
        <v>963</v>
      </c>
      <c r="G55" s="2">
        <v>30</v>
      </c>
      <c r="H55" s="10">
        <f t="shared" si="2"/>
        <v>26.764869371873264</v>
      </c>
    </row>
    <row r="56" spans="1:8" x14ac:dyDescent="0.25">
      <c r="A56" s="18"/>
      <c r="B56" s="9" t="s">
        <v>103</v>
      </c>
      <c r="C56" s="2">
        <v>800</v>
      </c>
      <c r="D56" s="2">
        <v>4000</v>
      </c>
      <c r="E56" s="2">
        <v>3600</v>
      </c>
      <c r="F56" s="2">
        <v>963</v>
      </c>
      <c r="G56" s="2">
        <v>30</v>
      </c>
      <c r="H56" s="10">
        <f t="shared" si="2"/>
        <v>26.75</v>
      </c>
    </row>
    <row r="57" spans="1:8" x14ac:dyDescent="0.25">
      <c r="A57" s="16">
        <v>6</v>
      </c>
      <c r="B57" s="9" t="s">
        <v>104</v>
      </c>
      <c r="C57" s="2">
        <v>800</v>
      </c>
      <c r="D57" s="2">
        <v>4000</v>
      </c>
      <c r="E57" s="2">
        <v>3912</v>
      </c>
      <c r="F57" s="2">
        <v>963</v>
      </c>
      <c r="G57" s="2">
        <v>30</v>
      </c>
      <c r="H57" s="10">
        <f t="shared" si="2"/>
        <v>24.616564417177912</v>
      </c>
    </row>
    <row r="58" spans="1:8" x14ac:dyDescent="0.25">
      <c r="A58" s="17"/>
      <c r="B58" s="9" t="s">
        <v>105</v>
      </c>
      <c r="C58" s="2">
        <v>800</v>
      </c>
      <c r="D58" s="2">
        <v>4000</v>
      </c>
      <c r="E58" s="2">
        <v>3916</v>
      </c>
      <c r="F58" s="2">
        <v>963</v>
      </c>
      <c r="G58" s="2">
        <v>30</v>
      </c>
      <c r="H58" s="10">
        <f t="shared" si="2"/>
        <v>24.591419816138917</v>
      </c>
    </row>
    <row r="59" spans="1:8" x14ac:dyDescent="0.25">
      <c r="A59" s="17"/>
      <c r="B59" s="9" t="s">
        <v>106</v>
      </c>
      <c r="C59" s="2">
        <v>800</v>
      </c>
      <c r="D59" s="2">
        <v>4000</v>
      </c>
      <c r="E59" s="2">
        <v>3917</v>
      </c>
      <c r="F59" s="2">
        <v>963</v>
      </c>
      <c r="G59" s="2">
        <v>30</v>
      </c>
      <c r="H59" s="10">
        <f t="shared" si="2"/>
        <v>24.58514169006893</v>
      </c>
    </row>
    <row r="60" spans="1:8" x14ac:dyDescent="0.25">
      <c r="A60" s="17"/>
      <c r="B60" s="9" t="s">
        <v>107</v>
      </c>
      <c r="C60" s="2">
        <v>800</v>
      </c>
      <c r="D60" s="2">
        <v>4000</v>
      </c>
      <c r="E60" s="2">
        <v>3913</v>
      </c>
      <c r="F60" s="2">
        <v>963</v>
      </c>
      <c r="G60" s="2">
        <v>30</v>
      </c>
      <c r="H60" s="10">
        <f t="shared" si="2"/>
        <v>24.610273447482751</v>
      </c>
    </row>
    <row r="61" spans="1:8" x14ac:dyDescent="0.25">
      <c r="A61" s="17"/>
      <c r="B61" s="9" t="s">
        <v>108</v>
      </c>
      <c r="C61" s="2">
        <v>800</v>
      </c>
      <c r="D61" s="2">
        <v>4000</v>
      </c>
      <c r="E61" s="2">
        <v>3920</v>
      </c>
      <c r="F61" s="2">
        <v>963</v>
      </c>
      <c r="G61" s="2">
        <v>30</v>
      </c>
      <c r="H61" s="10">
        <f t="shared" si="2"/>
        <v>24.566326530612244</v>
      </c>
    </row>
    <row r="62" spans="1:8" x14ac:dyDescent="0.25">
      <c r="A62" s="17"/>
      <c r="B62" s="9" t="s">
        <v>109</v>
      </c>
      <c r="C62" s="2">
        <v>800</v>
      </c>
      <c r="D62" s="2">
        <v>4000</v>
      </c>
      <c r="E62" s="2">
        <v>4000</v>
      </c>
      <c r="F62" s="2">
        <v>963</v>
      </c>
      <c r="G62" s="2">
        <v>30</v>
      </c>
      <c r="H62" s="10">
        <f t="shared" si="2"/>
        <v>24.074999999999999</v>
      </c>
    </row>
    <row r="63" spans="1:8" x14ac:dyDescent="0.25">
      <c r="A63" s="17"/>
      <c r="B63" s="9" t="s">
        <v>110</v>
      </c>
      <c r="C63" s="2">
        <v>800</v>
      </c>
      <c r="D63" s="2">
        <v>4000</v>
      </c>
      <c r="E63" s="2">
        <v>4000</v>
      </c>
      <c r="F63" s="2">
        <v>963</v>
      </c>
      <c r="G63" s="2">
        <v>30</v>
      </c>
      <c r="H63" s="10">
        <f t="shared" si="2"/>
        <v>24.074999999999999</v>
      </c>
    </row>
    <row r="64" spans="1:8" x14ac:dyDescent="0.25">
      <c r="A64" s="17"/>
      <c r="B64" s="9" t="s">
        <v>111</v>
      </c>
      <c r="C64" s="2">
        <v>800</v>
      </c>
      <c r="D64" s="2">
        <v>4000</v>
      </c>
      <c r="E64" s="2">
        <v>3922</v>
      </c>
      <c r="F64" s="2">
        <v>963</v>
      </c>
      <c r="G64" s="2">
        <v>30</v>
      </c>
      <c r="H64" s="10">
        <f t="shared" si="2"/>
        <v>24.553799082100969</v>
      </c>
    </row>
    <row r="65" spans="1:8" x14ac:dyDescent="0.25">
      <c r="A65" s="17"/>
      <c r="B65" s="9" t="s">
        <v>112</v>
      </c>
      <c r="C65" s="2">
        <v>800</v>
      </c>
      <c r="D65" s="2">
        <v>4000</v>
      </c>
      <c r="E65" s="2">
        <v>3913</v>
      </c>
      <c r="F65" s="2">
        <v>963</v>
      </c>
      <c r="G65" s="2">
        <v>30</v>
      </c>
      <c r="H65" s="10">
        <f t="shared" si="2"/>
        <v>24.610273447482751</v>
      </c>
    </row>
    <row r="66" spans="1:8" x14ac:dyDescent="0.25">
      <c r="A66" s="17"/>
      <c r="B66" s="9" t="s">
        <v>113</v>
      </c>
      <c r="C66" s="2">
        <v>800</v>
      </c>
      <c r="D66" s="2">
        <v>4000</v>
      </c>
      <c r="E66" s="2">
        <v>3917</v>
      </c>
      <c r="F66" s="2">
        <v>963</v>
      </c>
      <c r="G66" s="2">
        <v>30</v>
      </c>
      <c r="H66" s="10">
        <f t="shared" si="2"/>
        <v>24.58514169006893</v>
      </c>
    </row>
    <row r="67" spans="1:8" x14ac:dyDescent="0.25">
      <c r="A67" s="18"/>
      <c r="B67" s="9" t="s">
        <v>114</v>
      </c>
      <c r="C67" s="2">
        <v>800</v>
      </c>
      <c r="D67" s="2">
        <v>4000</v>
      </c>
      <c r="E67" s="2">
        <v>3916</v>
      </c>
      <c r="F67" s="2">
        <v>963</v>
      </c>
      <c r="G67" s="2">
        <v>30</v>
      </c>
      <c r="H67" s="10">
        <f t="shared" si="2"/>
        <v>24.591419816138917</v>
      </c>
    </row>
    <row r="68" spans="1:8" x14ac:dyDescent="0.25">
      <c r="A68" s="16">
        <v>7</v>
      </c>
      <c r="B68" s="9" t="s">
        <v>116</v>
      </c>
      <c r="C68" s="2">
        <v>800</v>
      </c>
      <c r="D68" s="2">
        <v>4000</v>
      </c>
      <c r="E68" s="2">
        <v>3638</v>
      </c>
      <c r="F68" s="2">
        <v>963</v>
      </c>
      <c r="G68" s="2">
        <v>30</v>
      </c>
      <c r="H68" s="10">
        <f t="shared" si="2"/>
        <v>26.47058823529412</v>
      </c>
    </row>
    <row r="69" spans="1:8" x14ac:dyDescent="0.25">
      <c r="A69" s="17"/>
      <c r="B69" s="9" t="s">
        <v>117</v>
      </c>
      <c r="C69" s="2">
        <v>800</v>
      </c>
      <c r="D69" s="2">
        <v>4000</v>
      </c>
      <c r="E69" s="2">
        <v>3638</v>
      </c>
      <c r="F69" s="2">
        <v>963</v>
      </c>
      <c r="G69" s="2">
        <v>30</v>
      </c>
      <c r="H69" s="10">
        <f t="shared" si="2"/>
        <v>26.47058823529412</v>
      </c>
    </row>
    <row r="70" spans="1:8" x14ac:dyDescent="0.25">
      <c r="A70" s="17"/>
      <c r="B70" s="9" t="s">
        <v>118</v>
      </c>
      <c r="C70" s="2">
        <v>800</v>
      </c>
      <c r="D70" s="2">
        <v>4000</v>
      </c>
      <c r="E70" s="2">
        <v>3242</v>
      </c>
      <c r="F70" s="2">
        <v>963</v>
      </c>
      <c r="G70" s="2">
        <v>30</v>
      </c>
      <c r="H70" s="10">
        <f t="shared" si="2"/>
        <v>29.703886489821095</v>
      </c>
    </row>
    <row r="71" spans="1:8" x14ac:dyDescent="0.25">
      <c r="A71" s="17"/>
      <c r="B71" s="9" t="s">
        <v>119</v>
      </c>
      <c r="C71" s="2">
        <v>800</v>
      </c>
      <c r="D71" s="2">
        <v>4000</v>
      </c>
      <c r="E71" s="2">
        <v>3242</v>
      </c>
      <c r="F71" s="2">
        <v>963</v>
      </c>
      <c r="G71" s="2">
        <v>30</v>
      </c>
      <c r="H71" s="10">
        <f t="shared" si="2"/>
        <v>29.703886489821095</v>
      </c>
    </row>
    <row r="72" spans="1:8" x14ac:dyDescent="0.25">
      <c r="A72" s="17"/>
      <c r="B72" s="9" t="s">
        <v>120</v>
      </c>
      <c r="C72" s="2">
        <v>800</v>
      </c>
      <c r="D72" s="2">
        <v>4000</v>
      </c>
      <c r="E72" s="2">
        <v>3242</v>
      </c>
      <c r="F72" s="2">
        <v>963</v>
      </c>
      <c r="G72" s="2">
        <v>30</v>
      </c>
      <c r="H72" s="10">
        <f t="shared" si="2"/>
        <v>29.703886489821095</v>
      </c>
    </row>
    <row r="73" spans="1:8" x14ac:dyDescent="0.25">
      <c r="A73" s="17"/>
      <c r="B73" s="9" t="s">
        <v>121</v>
      </c>
      <c r="C73" s="2">
        <v>800</v>
      </c>
      <c r="D73" s="2">
        <v>4000</v>
      </c>
      <c r="E73" s="2">
        <v>3242</v>
      </c>
      <c r="F73" s="2">
        <v>963</v>
      </c>
      <c r="G73" s="2">
        <v>30</v>
      </c>
      <c r="H73" s="10">
        <f t="shared" si="2"/>
        <v>29.703886489821095</v>
      </c>
    </row>
    <row r="74" spans="1:8" x14ac:dyDescent="0.25">
      <c r="A74" s="17"/>
      <c r="B74" s="9" t="s">
        <v>122</v>
      </c>
      <c r="C74" s="2">
        <v>800</v>
      </c>
      <c r="D74" s="2">
        <v>4000</v>
      </c>
      <c r="E74" s="2">
        <v>3242</v>
      </c>
      <c r="F74" s="2">
        <v>963</v>
      </c>
      <c r="G74" s="2">
        <v>30</v>
      </c>
      <c r="H74" s="10">
        <f t="shared" si="2"/>
        <v>29.703886489821095</v>
      </c>
    </row>
    <row r="75" spans="1:8" x14ac:dyDescent="0.25">
      <c r="A75" s="17"/>
      <c r="B75" s="9" t="s">
        <v>123</v>
      </c>
      <c r="C75" s="2">
        <v>800</v>
      </c>
      <c r="D75" s="2">
        <v>4000</v>
      </c>
      <c r="E75" s="2">
        <v>3242</v>
      </c>
      <c r="F75" s="2">
        <v>963</v>
      </c>
      <c r="G75" s="2">
        <v>30</v>
      </c>
      <c r="H75" s="10">
        <f t="shared" si="2"/>
        <v>29.703886489821095</v>
      </c>
    </row>
    <row r="76" spans="1:8" x14ac:dyDescent="0.25">
      <c r="A76" s="17"/>
      <c r="B76" s="9" t="s">
        <v>124</v>
      </c>
      <c r="C76" s="2">
        <v>800</v>
      </c>
      <c r="D76" s="2">
        <v>4000</v>
      </c>
      <c r="E76" s="2">
        <v>3242</v>
      </c>
      <c r="F76" s="2">
        <v>963</v>
      </c>
      <c r="G76" s="2">
        <v>30</v>
      </c>
      <c r="H76" s="10">
        <f t="shared" ref="H76:H122" si="3">F76/E76*100</f>
        <v>29.703886489821095</v>
      </c>
    </row>
    <row r="77" spans="1:8" x14ac:dyDescent="0.25">
      <c r="A77" s="17"/>
      <c r="B77" s="9" t="s">
        <v>125</v>
      </c>
      <c r="C77" s="2">
        <v>800</v>
      </c>
      <c r="D77" s="2">
        <v>4000</v>
      </c>
      <c r="E77" s="2">
        <v>3242</v>
      </c>
      <c r="F77" s="2">
        <v>963</v>
      </c>
      <c r="G77" s="2">
        <v>30</v>
      </c>
      <c r="H77" s="10">
        <f t="shared" si="3"/>
        <v>29.703886489821095</v>
      </c>
    </row>
    <row r="78" spans="1:8" x14ac:dyDescent="0.25">
      <c r="A78" s="17"/>
      <c r="B78" s="9" t="s">
        <v>126</v>
      </c>
      <c r="C78" s="2">
        <v>800</v>
      </c>
      <c r="D78" s="2">
        <v>4000</v>
      </c>
      <c r="E78" s="2">
        <v>3242</v>
      </c>
      <c r="F78" s="2">
        <v>963</v>
      </c>
      <c r="G78" s="2">
        <v>30</v>
      </c>
      <c r="H78" s="10">
        <f t="shared" si="3"/>
        <v>29.703886489821095</v>
      </c>
    </row>
    <row r="79" spans="1:8" x14ac:dyDescent="0.25">
      <c r="A79" s="17"/>
      <c r="B79" s="9" t="s">
        <v>127</v>
      </c>
      <c r="C79" s="2">
        <v>800</v>
      </c>
      <c r="D79" s="2">
        <v>4000</v>
      </c>
      <c r="E79" s="2">
        <v>3242</v>
      </c>
      <c r="F79" s="2">
        <v>963</v>
      </c>
      <c r="G79" s="2">
        <v>30</v>
      </c>
      <c r="H79" s="10">
        <f t="shared" si="3"/>
        <v>29.703886489821095</v>
      </c>
    </row>
    <row r="80" spans="1:8" x14ac:dyDescent="0.25">
      <c r="A80" s="17"/>
      <c r="B80" s="9" t="s">
        <v>128</v>
      </c>
      <c r="C80" s="2">
        <v>800</v>
      </c>
      <c r="D80" s="2">
        <v>4000</v>
      </c>
      <c r="E80" s="2">
        <v>3242</v>
      </c>
      <c r="F80" s="2">
        <v>963</v>
      </c>
      <c r="G80" s="2">
        <v>30</v>
      </c>
      <c r="H80" s="10">
        <f t="shared" si="3"/>
        <v>29.703886489821095</v>
      </c>
    </row>
    <row r="81" spans="1:8" x14ac:dyDescent="0.25">
      <c r="A81" s="17"/>
      <c r="B81" s="9" t="s">
        <v>129</v>
      </c>
      <c r="C81" s="2">
        <v>800</v>
      </c>
      <c r="D81" s="2">
        <v>4000</v>
      </c>
      <c r="E81" s="2">
        <v>3242</v>
      </c>
      <c r="F81" s="2">
        <v>963</v>
      </c>
      <c r="G81" s="2">
        <v>30</v>
      </c>
      <c r="H81" s="10">
        <f t="shared" si="3"/>
        <v>29.703886489821095</v>
      </c>
    </row>
    <row r="82" spans="1:8" x14ac:dyDescent="0.25">
      <c r="A82" s="17"/>
      <c r="B82" s="9" t="s">
        <v>130</v>
      </c>
      <c r="C82" s="2">
        <v>800</v>
      </c>
      <c r="D82" s="2">
        <v>4000</v>
      </c>
      <c r="E82" s="2">
        <v>3242</v>
      </c>
      <c r="F82" s="2">
        <v>963</v>
      </c>
      <c r="G82" s="2">
        <v>30</v>
      </c>
      <c r="H82" s="10">
        <f t="shared" si="3"/>
        <v>29.703886489821095</v>
      </c>
    </row>
    <row r="83" spans="1:8" x14ac:dyDescent="0.25">
      <c r="A83" s="17"/>
      <c r="B83" s="9" t="s">
        <v>131</v>
      </c>
      <c r="C83" s="2">
        <v>800</v>
      </c>
      <c r="D83" s="2">
        <v>4000</v>
      </c>
      <c r="E83" s="2">
        <v>3242</v>
      </c>
      <c r="F83" s="2">
        <v>963</v>
      </c>
      <c r="G83" s="2">
        <v>30</v>
      </c>
      <c r="H83" s="10">
        <f t="shared" si="3"/>
        <v>29.703886489821095</v>
      </c>
    </row>
    <row r="84" spans="1:8" x14ac:dyDescent="0.25">
      <c r="A84" s="17"/>
      <c r="B84" s="9" t="s">
        <v>132</v>
      </c>
      <c r="C84" s="2">
        <v>800</v>
      </c>
      <c r="D84" s="2">
        <v>4000</v>
      </c>
      <c r="E84" s="2">
        <v>3242</v>
      </c>
      <c r="F84" s="2">
        <v>963</v>
      </c>
      <c r="G84" s="2">
        <v>30</v>
      </c>
      <c r="H84" s="10">
        <f t="shared" si="3"/>
        <v>29.703886489821095</v>
      </c>
    </row>
    <row r="85" spans="1:8" x14ac:dyDescent="0.25">
      <c r="A85" s="17"/>
      <c r="B85" s="9" t="s">
        <v>133</v>
      </c>
      <c r="C85" s="2">
        <v>800</v>
      </c>
      <c r="D85" s="2">
        <v>4000</v>
      </c>
      <c r="E85" s="2">
        <v>3242</v>
      </c>
      <c r="F85" s="2">
        <v>963</v>
      </c>
      <c r="G85" s="2">
        <v>30</v>
      </c>
      <c r="H85" s="10">
        <f t="shared" si="3"/>
        <v>29.703886489821095</v>
      </c>
    </row>
    <row r="86" spans="1:8" x14ac:dyDescent="0.25">
      <c r="A86" s="17"/>
      <c r="B86" s="9" t="s">
        <v>134</v>
      </c>
      <c r="C86" s="2">
        <v>800</v>
      </c>
      <c r="D86" s="2">
        <v>4000</v>
      </c>
      <c r="E86" s="2">
        <v>3242</v>
      </c>
      <c r="F86" s="2">
        <v>963</v>
      </c>
      <c r="G86" s="2">
        <v>30</v>
      </c>
      <c r="H86" s="10">
        <f t="shared" si="3"/>
        <v>29.703886489821095</v>
      </c>
    </row>
    <row r="87" spans="1:8" x14ac:dyDescent="0.25">
      <c r="A87" s="17"/>
      <c r="B87" s="9" t="s">
        <v>135</v>
      </c>
      <c r="C87" s="2">
        <v>800</v>
      </c>
      <c r="D87" s="2">
        <v>4000</v>
      </c>
      <c r="E87" s="2">
        <v>3242</v>
      </c>
      <c r="F87" s="2">
        <v>963</v>
      </c>
      <c r="G87" s="2">
        <v>30</v>
      </c>
      <c r="H87" s="10">
        <f t="shared" si="3"/>
        <v>29.703886489821095</v>
      </c>
    </row>
    <row r="88" spans="1:8" x14ac:dyDescent="0.25">
      <c r="A88" s="17"/>
      <c r="B88" s="9" t="s">
        <v>136</v>
      </c>
      <c r="C88" s="2">
        <v>800</v>
      </c>
      <c r="D88" s="2">
        <v>4000</v>
      </c>
      <c r="E88" s="2">
        <v>3242</v>
      </c>
      <c r="F88" s="2">
        <v>963</v>
      </c>
      <c r="G88" s="2">
        <v>30</v>
      </c>
      <c r="H88" s="10">
        <f t="shared" si="3"/>
        <v>29.703886489821095</v>
      </c>
    </row>
    <row r="89" spans="1:8" x14ac:dyDescent="0.25">
      <c r="A89" s="18"/>
      <c r="B89" s="9" t="s">
        <v>137</v>
      </c>
      <c r="C89" s="2">
        <v>800</v>
      </c>
      <c r="D89" s="2">
        <v>4000</v>
      </c>
      <c r="E89" s="2">
        <v>3242</v>
      </c>
      <c r="F89" s="2">
        <v>963</v>
      </c>
      <c r="G89" s="2">
        <v>30</v>
      </c>
      <c r="H89" s="10">
        <f t="shared" si="3"/>
        <v>29.703886489821095</v>
      </c>
    </row>
    <row r="90" spans="1:8" x14ac:dyDescent="0.25">
      <c r="A90" s="16">
        <v>8</v>
      </c>
      <c r="B90" s="9" t="s">
        <v>138</v>
      </c>
      <c r="C90" s="2">
        <v>800</v>
      </c>
      <c r="D90" s="2">
        <v>4000</v>
      </c>
      <c r="E90" s="2">
        <v>3638</v>
      </c>
      <c r="F90" s="2">
        <v>963</v>
      </c>
      <c r="G90" s="2">
        <v>30</v>
      </c>
      <c r="H90" s="10">
        <f t="shared" si="3"/>
        <v>26.47058823529412</v>
      </c>
    </row>
    <row r="91" spans="1:8" x14ac:dyDescent="0.25">
      <c r="A91" s="17"/>
      <c r="B91" s="9" t="s">
        <v>139</v>
      </c>
      <c r="C91" s="2">
        <v>800</v>
      </c>
      <c r="D91" s="2">
        <v>4000</v>
      </c>
      <c r="E91" s="2">
        <v>3638</v>
      </c>
      <c r="F91" s="2">
        <v>963</v>
      </c>
      <c r="G91" s="2">
        <v>30</v>
      </c>
      <c r="H91" s="10">
        <f t="shared" si="3"/>
        <v>26.47058823529412</v>
      </c>
    </row>
    <row r="92" spans="1:8" x14ac:dyDescent="0.25">
      <c r="A92" s="17"/>
      <c r="B92" s="9" t="s">
        <v>140</v>
      </c>
      <c r="C92" s="2">
        <v>800</v>
      </c>
      <c r="D92" s="2">
        <v>4000</v>
      </c>
      <c r="E92" s="2">
        <v>3242</v>
      </c>
      <c r="F92" s="2">
        <v>963</v>
      </c>
      <c r="G92" s="2">
        <v>30</v>
      </c>
      <c r="H92" s="10">
        <f t="shared" si="3"/>
        <v>29.703886489821095</v>
      </c>
    </row>
    <row r="93" spans="1:8" x14ac:dyDescent="0.25">
      <c r="A93" s="17"/>
      <c r="B93" s="9" t="s">
        <v>141</v>
      </c>
      <c r="C93" s="2">
        <v>800</v>
      </c>
      <c r="D93" s="2">
        <v>4000</v>
      </c>
      <c r="E93" s="2">
        <v>3242</v>
      </c>
      <c r="F93" s="2">
        <v>963</v>
      </c>
      <c r="G93" s="2">
        <v>30</v>
      </c>
      <c r="H93" s="10">
        <f t="shared" si="3"/>
        <v>29.703886489821095</v>
      </c>
    </row>
    <row r="94" spans="1:8" x14ac:dyDescent="0.25">
      <c r="A94" s="17"/>
      <c r="B94" s="9" t="s">
        <v>142</v>
      </c>
      <c r="C94" s="2">
        <v>800</v>
      </c>
      <c r="D94" s="2">
        <v>4000</v>
      </c>
      <c r="E94" s="2">
        <v>3242</v>
      </c>
      <c r="F94" s="2">
        <v>963</v>
      </c>
      <c r="G94" s="2">
        <v>30</v>
      </c>
      <c r="H94" s="10">
        <f t="shared" si="3"/>
        <v>29.703886489821095</v>
      </c>
    </row>
    <row r="95" spans="1:8" x14ac:dyDescent="0.25">
      <c r="A95" s="17"/>
      <c r="B95" s="9" t="s">
        <v>143</v>
      </c>
      <c r="C95" s="2">
        <v>800</v>
      </c>
      <c r="D95" s="2">
        <v>4000</v>
      </c>
      <c r="E95" s="2">
        <v>3242</v>
      </c>
      <c r="F95" s="2">
        <v>963</v>
      </c>
      <c r="G95" s="2">
        <v>30</v>
      </c>
      <c r="H95" s="10">
        <f t="shared" si="3"/>
        <v>29.703886489821095</v>
      </c>
    </row>
    <row r="96" spans="1:8" x14ac:dyDescent="0.25">
      <c r="A96" s="17"/>
      <c r="B96" s="9" t="s">
        <v>144</v>
      </c>
      <c r="C96" s="2">
        <v>800</v>
      </c>
      <c r="D96" s="2">
        <v>4000</v>
      </c>
      <c r="E96" s="2">
        <v>3242</v>
      </c>
      <c r="F96" s="2">
        <v>963</v>
      </c>
      <c r="G96" s="2">
        <v>30</v>
      </c>
      <c r="H96" s="10">
        <f t="shared" si="3"/>
        <v>29.703886489821095</v>
      </c>
    </row>
    <row r="97" spans="1:8" x14ac:dyDescent="0.25">
      <c r="A97" s="17"/>
      <c r="B97" s="9" t="s">
        <v>145</v>
      </c>
      <c r="C97" s="2">
        <v>800</v>
      </c>
      <c r="D97" s="2">
        <v>4000</v>
      </c>
      <c r="E97" s="2">
        <v>3242</v>
      </c>
      <c r="F97" s="2">
        <v>963</v>
      </c>
      <c r="G97" s="2">
        <v>30</v>
      </c>
      <c r="H97" s="10">
        <f t="shared" si="3"/>
        <v>29.703886489821095</v>
      </c>
    </row>
    <row r="98" spans="1:8" x14ac:dyDescent="0.25">
      <c r="A98" s="17"/>
      <c r="B98" s="9" t="s">
        <v>146</v>
      </c>
      <c r="C98" s="2">
        <v>800</v>
      </c>
      <c r="D98" s="2">
        <v>4000</v>
      </c>
      <c r="E98" s="2">
        <v>3242</v>
      </c>
      <c r="F98" s="2">
        <v>963</v>
      </c>
      <c r="G98" s="2">
        <v>30</v>
      </c>
      <c r="H98" s="10">
        <f t="shared" si="3"/>
        <v>29.703886489821095</v>
      </c>
    </row>
    <row r="99" spans="1:8" x14ac:dyDescent="0.25">
      <c r="A99" s="17"/>
      <c r="B99" s="9" t="s">
        <v>147</v>
      </c>
      <c r="C99" s="2">
        <v>800</v>
      </c>
      <c r="D99" s="2">
        <v>4000</v>
      </c>
      <c r="E99" s="2">
        <v>3242</v>
      </c>
      <c r="F99" s="2">
        <v>963</v>
      </c>
      <c r="G99" s="2">
        <v>30</v>
      </c>
      <c r="H99" s="10">
        <f t="shared" si="3"/>
        <v>29.703886489821095</v>
      </c>
    </row>
    <row r="100" spans="1:8" x14ac:dyDescent="0.25">
      <c r="A100" s="17"/>
      <c r="B100" s="9" t="s">
        <v>148</v>
      </c>
      <c r="C100" s="2">
        <v>800</v>
      </c>
      <c r="D100" s="2">
        <v>4000</v>
      </c>
      <c r="E100" s="2">
        <v>3242</v>
      </c>
      <c r="F100" s="2">
        <v>963</v>
      </c>
      <c r="G100" s="2">
        <v>30</v>
      </c>
      <c r="H100" s="10">
        <f t="shared" si="3"/>
        <v>29.703886489821095</v>
      </c>
    </row>
    <row r="101" spans="1:8" x14ac:dyDescent="0.25">
      <c r="A101" s="17"/>
      <c r="B101" s="9" t="s">
        <v>149</v>
      </c>
      <c r="C101" s="2">
        <v>800</v>
      </c>
      <c r="D101" s="2">
        <v>4000</v>
      </c>
      <c r="E101" s="2">
        <v>3242</v>
      </c>
      <c r="F101" s="2">
        <v>963</v>
      </c>
      <c r="G101" s="2">
        <v>30</v>
      </c>
      <c r="H101" s="10">
        <f t="shared" si="3"/>
        <v>29.703886489821095</v>
      </c>
    </row>
    <row r="102" spans="1:8" x14ac:dyDescent="0.25">
      <c r="A102" s="17"/>
      <c r="B102" s="9" t="s">
        <v>150</v>
      </c>
      <c r="C102" s="2">
        <v>800</v>
      </c>
      <c r="D102" s="2">
        <v>4000</v>
      </c>
      <c r="E102" s="2">
        <v>3242</v>
      </c>
      <c r="F102" s="2">
        <v>963</v>
      </c>
      <c r="G102" s="2">
        <v>30</v>
      </c>
      <c r="H102" s="10">
        <f t="shared" si="3"/>
        <v>29.703886489821095</v>
      </c>
    </row>
    <row r="103" spans="1:8" x14ac:dyDescent="0.25">
      <c r="A103" s="17"/>
      <c r="B103" s="9" t="s">
        <v>151</v>
      </c>
      <c r="C103" s="2">
        <v>800</v>
      </c>
      <c r="D103" s="2">
        <v>4000</v>
      </c>
      <c r="E103" s="2">
        <v>3242</v>
      </c>
      <c r="F103" s="2">
        <v>963</v>
      </c>
      <c r="G103" s="2">
        <v>30</v>
      </c>
      <c r="H103" s="10">
        <f t="shared" si="3"/>
        <v>29.703886489821095</v>
      </c>
    </row>
    <row r="104" spans="1:8" x14ac:dyDescent="0.25">
      <c r="A104" s="17"/>
      <c r="B104" s="9" t="s">
        <v>152</v>
      </c>
      <c r="C104" s="2">
        <v>800</v>
      </c>
      <c r="D104" s="2">
        <v>4000</v>
      </c>
      <c r="E104" s="2">
        <v>3242</v>
      </c>
      <c r="F104" s="2">
        <v>963</v>
      </c>
      <c r="G104" s="2">
        <v>30</v>
      </c>
      <c r="H104" s="10">
        <f t="shared" si="3"/>
        <v>29.703886489821095</v>
      </c>
    </row>
    <row r="105" spans="1:8" x14ac:dyDescent="0.25">
      <c r="A105" s="17"/>
      <c r="B105" s="9" t="s">
        <v>153</v>
      </c>
      <c r="C105" s="2">
        <v>800</v>
      </c>
      <c r="D105" s="2">
        <v>4000</v>
      </c>
      <c r="E105" s="2">
        <v>3242</v>
      </c>
      <c r="F105" s="2">
        <v>963</v>
      </c>
      <c r="G105" s="2">
        <v>30</v>
      </c>
      <c r="H105" s="10">
        <f t="shared" si="3"/>
        <v>29.703886489821095</v>
      </c>
    </row>
    <row r="106" spans="1:8" x14ac:dyDescent="0.25">
      <c r="A106" s="17"/>
      <c r="B106" s="9" t="s">
        <v>154</v>
      </c>
      <c r="C106" s="2">
        <v>800</v>
      </c>
      <c r="D106" s="2">
        <v>4000</v>
      </c>
      <c r="E106" s="2">
        <v>3242</v>
      </c>
      <c r="F106" s="2">
        <v>963</v>
      </c>
      <c r="G106" s="2">
        <v>30</v>
      </c>
      <c r="H106" s="10">
        <f t="shared" si="3"/>
        <v>29.703886489821095</v>
      </c>
    </row>
    <row r="107" spans="1:8" x14ac:dyDescent="0.25">
      <c r="A107" s="17"/>
      <c r="B107" s="9" t="s">
        <v>155</v>
      </c>
      <c r="C107" s="2">
        <v>800</v>
      </c>
      <c r="D107" s="2">
        <v>4000</v>
      </c>
      <c r="E107" s="2">
        <v>3242</v>
      </c>
      <c r="F107" s="2">
        <v>963</v>
      </c>
      <c r="G107" s="2">
        <v>30</v>
      </c>
      <c r="H107" s="10">
        <f t="shared" si="3"/>
        <v>29.703886489821095</v>
      </c>
    </row>
    <row r="108" spans="1:8" x14ac:dyDescent="0.25">
      <c r="A108" s="17"/>
      <c r="B108" s="9" t="s">
        <v>156</v>
      </c>
      <c r="C108" s="2">
        <v>800</v>
      </c>
      <c r="D108" s="2">
        <v>4000</v>
      </c>
      <c r="E108" s="2">
        <v>3242</v>
      </c>
      <c r="F108" s="2">
        <v>963</v>
      </c>
      <c r="G108" s="2">
        <v>30</v>
      </c>
      <c r="H108" s="10">
        <f t="shared" si="3"/>
        <v>29.703886489821095</v>
      </c>
    </row>
    <row r="109" spans="1:8" x14ac:dyDescent="0.25">
      <c r="A109" s="17"/>
      <c r="B109" s="9" t="s">
        <v>157</v>
      </c>
      <c r="C109" s="2">
        <v>800</v>
      </c>
      <c r="D109" s="2">
        <v>4000</v>
      </c>
      <c r="E109" s="2">
        <v>3242</v>
      </c>
      <c r="F109" s="2">
        <v>963</v>
      </c>
      <c r="G109" s="2">
        <v>30</v>
      </c>
      <c r="H109" s="10">
        <f t="shared" si="3"/>
        <v>29.703886489821095</v>
      </c>
    </row>
    <row r="110" spans="1:8" x14ac:dyDescent="0.25">
      <c r="A110" s="17"/>
      <c r="B110" s="9" t="s">
        <v>158</v>
      </c>
      <c r="C110" s="2">
        <v>800</v>
      </c>
      <c r="D110" s="2">
        <v>4000</v>
      </c>
      <c r="E110" s="2">
        <v>3242</v>
      </c>
      <c r="F110" s="2">
        <v>963</v>
      </c>
      <c r="G110" s="2">
        <v>30</v>
      </c>
      <c r="H110" s="10">
        <f t="shared" si="3"/>
        <v>29.703886489821095</v>
      </c>
    </row>
    <row r="111" spans="1:8" x14ac:dyDescent="0.25">
      <c r="A111" s="18"/>
      <c r="B111" s="9" t="s">
        <v>159</v>
      </c>
      <c r="C111" s="2">
        <v>800</v>
      </c>
      <c r="D111" s="2">
        <v>4000</v>
      </c>
      <c r="E111" s="2">
        <v>3242</v>
      </c>
      <c r="F111" s="2">
        <v>963</v>
      </c>
      <c r="G111" s="2">
        <v>30</v>
      </c>
      <c r="H111" s="10">
        <f t="shared" si="3"/>
        <v>29.703886489821095</v>
      </c>
    </row>
    <row r="112" spans="1:8" x14ac:dyDescent="0.25">
      <c r="A112" s="16">
        <v>9</v>
      </c>
      <c r="B112" s="9" t="s">
        <v>160</v>
      </c>
      <c r="C112" s="2">
        <v>800</v>
      </c>
      <c r="D112" s="2">
        <v>4000</v>
      </c>
      <c r="E112" s="2"/>
      <c r="F112" s="2"/>
      <c r="G112" s="2">
        <v>30</v>
      </c>
      <c r="H112" s="10" t="e">
        <f t="shared" si="3"/>
        <v>#DIV/0!</v>
      </c>
    </row>
    <row r="113" spans="1:8" x14ac:dyDescent="0.25">
      <c r="A113" s="17"/>
      <c r="B113" s="9" t="s">
        <v>161</v>
      </c>
      <c r="C113" s="2">
        <v>800</v>
      </c>
      <c r="D113" s="2">
        <v>4000</v>
      </c>
      <c r="E113" s="2"/>
      <c r="F113" s="2"/>
      <c r="G113" s="2">
        <v>30</v>
      </c>
      <c r="H113" s="10" t="e">
        <f t="shared" si="3"/>
        <v>#DIV/0!</v>
      </c>
    </row>
    <row r="114" spans="1:8" x14ac:dyDescent="0.25">
      <c r="A114" s="17"/>
      <c r="B114" s="9" t="s">
        <v>162</v>
      </c>
      <c r="C114" s="2">
        <v>800</v>
      </c>
      <c r="D114" s="2">
        <v>4000</v>
      </c>
      <c r="E114" s="2"/>
      <c r="F114" s="2"/>
      <c r="G114" s="2">
        <v>30</v>
      </c>
      <c r="H114" s="10" t="e">
        <f t="shared" si="3"/>
        <v>#DIV/0!</v>
      </c>
    </row>
    <row r="115" spans="1:8" x14ac:dyDescent="0.25">
      <c r="A115" s="17"/>
      <c r="B115" s="9" t="s">
        <v>163</v>
      </c>
      <c r="C115" s="2">
        <v>800</v>
      </c>
      <c r="D115" s="2">
        <v>4000</v>
      </c>
      <c r="E115" s="2"/>
      <c r="F115" s="2"/>
      <c r="G115" s="2">
        <v>30</v>
      </c>
      <c r="H115" s="10" t="e">
        <f t="shared" si="3"/>
        <v>#DIV/0!</v>
      </c>
    </row>
    <row r="116" spans="1:8" x14ac:dyDescent="0.25">
      <c r="A116" s="17"/>
      <c r="B116" s="9" t="s">
        <v>164</v>
      </c>
      <c r="C116" s="2">
        <v>800</v>
      </c>
      <c r="D116" s="2">
        <v>4000</v>
      </c>
      <c r="E116" s="2"/>
      <c r="F116" s="2"/>
      <c r="G116" s="2">
        <v>30</v>
      </c>
      <c r="H116" s="10" t="e">
        <f t="shared" si="3"/>
        <v>#DIV/0!</v>
      </c>
    </row>
    <row r="117" spans="1:8" x14ac:dyDescent="0.25">
      <c r="A117" s="17"/>
      <c r="B117" s="9" t="s">
        <v>165</v>
      </c>
      <c r="C117" s="2">
        <v>800</v>
      </c>
      <c r="D117" s="2">
        <v>4000</v>
      </c>
      <c r="E117" s="2"/>
      <c r="F117" s="2"/>
      <c r="G117" s="2">
        <v>30</v>
      </c>
      <c r="H117" s="10" t="e">
        <f t="shared" si="3"/>
        <v>#DIV/0!</v>
      </c>
    </row>
    <row r="118" spans="1:8" x14ac:dyDescent="0.25">
      <c r="A118" s="17"/>
      <c r="B118" s="9" t="s">
        <v>166</v>
      </c>
      <c r="C118" s="2">
        <v>800</v>
      </c>
      <c r="D118" s="2">
        <v>4000</v>
      </c>
      <c r="E118" s="2"/>
      <c r="F118" s="2"/>
      <c r="G118" s="2">
        <v>30</v>
      </c>
      <c r="H118" s="10" t="e">
        <f t="shared" si="3"/>
        <v>#DIV/0!</v>
      </c>
    </row>
    <row r="119" spans="1:8" x14ac:dyDescent="0.25">
      <c r="A119" s="17"/>
      <c r="B119" s="9" t="s">
        <v>167</v>
      </c>
      <c r="C119" s="2">
        <v>800</v>
      </c>
      <c r="D119" s="2">
        <v>4000</v>
      </c>
      <c r="E119" s="2"/>
      <c r="F119" s="2"/>
      <c r="G119" s="2">
        <v>31</v>
      </c>
      <c r="H119" s="10" t="e">
        <f t="shared" ref="H119:H120" si="4">F119/E119*100</f>
        <v>#DIV/0!</v>
      </c>
    </row>
    <row r="120" spans="1:8" x14ac:dyDescent="0.25">
      <c r="A120" s="17"/>
      <c r="B120" s="9" t="s">
        <v>168</v>
      </c>
      <c r="C120" s="2">
        <v>800</v>
      </c>
      <c r="D120" s="2">
        <v>4000</v>
      </c>
      <c r="E120" s="2"/>
      <c r="F120" s="2"/>
      <c r="G120" s="2">
        <v>32</v>
      </c>
      <c r="H120" s="10" t="e">
        <f t="shared" si="4"/>
        <v>#DIV/0!</v>
      </c>
    </row>
    <row r="121" spans="1:8" x14ac:dyDescent="0.25">
      <c r="A121" s="17"/>
      <c r="B121" s="9" t="s">
        <v>169</v>
      </c>
      <c r="C121" s="2">
        <v>800</v>
      </c>
      <c r="D121" s="2">
        <v>4000</v>
      </c>
      <c r="E121" s="2"/>
      <c r="F121" s="2"/>
      <c r="G121" s="2">
        <v>30</v>
      </c>
      <c r="H121" s="10" t="e">
        <f t="shared" si="3"/>
        <v>#DIV/0!</v>
      </c>
    </row>
    <row r="122" spans="1:8" x14ac:dyDescent="0.25">
      <c r="A122" s="18"/>
      <c r="B122" s="9" t="s">
        <v>170</v>
      </c>
      <c r="C122" s="2">
        <v>800</v>
      </c>
      <c r="D122" s="2">
        <v>4000</v>
      </c>
      <c r="E122" s="2"/>
      <c r="F122" s="2"/>
      <c r="G122" s="2">
        <v>30</v>
      </c>
      <c r="H122" s="10" t="e">
        <f t="shared" si="3"/>
        <v>#DIV/0!</v>
      </c>
    </row>
  </sheetData>
  <mergeCells count="16">
    <mergeCell ref="A112:A122"/>
    <mergeCell ref="G1:H1"/>
    <mergeCell ref="A1:A2"/>
    <mergeCell ref="B1:B2"/>
    <mergeCell ref="C1:C2"/>
    <mergeCell ref="D1:D2"/>
    <mergeCell ref="E1:E2"/>
    <mergeCell ref="F1:F2"/>
    <mergeCell ref="A38:A56"/>
    <mergeCell ref="A57:A67"/>
    <mergeCell ref="A68:A89"/>
    <mergeCell ref="A90:A111"/>
    <mergeCell ref="A3:A11"/>
    <mergeCell ref="A12:A25"/>
    <mergeCell ref="A26:A30"/>
    <mergeCell ref="A31:A37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FEC2-C677-4EAE-AA54-9CFC7DD5255A}">
  <dimension ref="A1:C5"/>
  <sheetViews>
    <sheetView workbookViewId="0">
      <selection activeCell="C5" sqref="C5"/>
    </sheetView>
  </sheetViews>
  <sheetFormatPr defaultRowHeight="15" x14ac:dyDescent="0.25"/>
  <cols>
    <col min="1" max="1" width="19.5703125" customWidth="1"/>
    <col min="2" max="2" width="7.7109375" bestFit="1" customWidth="1"/>
    <col min="3" max="3" width="19.42578125" customWidth="1"/>
  </cols>
  <sheetData>
    <row r="1" spans="1:3" x14ac:dyDescent="0.25">
      <c r="A1" s="1" t="s">
        <v>17</v>
      </c>
      <c r="B1" s="1" t="s">
        <v>18</v>
      </c>
      <c r="C1" s="1" t="s">
        <v>19</v>
      </c>
    </row>
    <row r="2" spans="1:3" x14ac:dyDescent="0.25">
      <c r="A2" s="1" t="s">
        <v>21</v>
      </c>
      <c r="B2" s="1" t="s">
        <v>16</v>
      </c>
      <c r="C2" s="1">
        <v>71.900000000000006</v>
      </c>
    </row>
    <row r="3" spans="1:3" x14ac:dyDescent="0.25">
      <c r="A3" s="1" t="s">
        <v>22</v>
      </c>
      <c r="B3" s="1" t="s">
        <v>16</v>
      </c>
      <c r="C3" s="1">
        <v>82.5</v>
      </c>
    </row>
    <row r="4" spans="1:3" x14ac:dyDescent="0.25">
      <c r="A4" s="1" t="s">
        <v>22</v>
      </c>
      <c r="B4" s="1" t="s">
        <v>16</v>
      </c>
      <c r="C4" s="1">
        <v>99.4</v>
      </c>
    </row>
    <row r="5" spans="1:3" x14ac:dyDescent="0.25">
      <c r="A5" s="3" t="s">
        <v>23</v>
      </c>
      <c r="B5" s="3" t="s">
        <v>16</v>
      </c>
      <c r="C5" s="3">
        <f>SUM(C2:C4)</f>
        <v>253.8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3C71-C050-404B-8CBB-247E399C210B}">
  <dimension ref="A1:C6"/>
  <sheetViews>
    <sheetView workbookViewId="0">
      <selection activeCell="C6" sqref="C6"/>
    </sheetView>
  </sheetViews>
  <sheetFormatPr defaultRowHeight="15" x14ac:dyDescent="0.25"/>
  <cols>
    <col min="1" max="1" width="19.5703125" customWidth="1"/>
    <col min="2" max="2" width="7.7109375" bestFit="1" customWidth="1"/>
    <col min="3" max="3" width="19.42578125" customWidth="1"/>
  </cols>
  <sheetData>
    <row r="1" spans="1:3" x14ac:dyDescent="0.25">
      <c r="A1" s="1" t="s">
        <v>17</v>
      </c>
      <c r="B1" s="1" t="s">
        <v>18</v>
      </c>
      <c r="C1" s="1" t="s">
        <v>19</v>
      </c>
    </row>
    <row r="2" spans="1:3" x14ac:dyDescent="0.25">
      <c r="A2" s="1" t="s">
        <v>20</v>
      </c>
      <c r="B2" s="1" t="s">
        <v>16</v>
      </c>
      <c r="C2" s="1">
        <v>39.700000000000003</v>
      </c>
    </row>
    <row r="3" spans="1:3" x14ac:dyDescent="0.25">
      <c r="A3" s="1" t="s">
        <v>21</v>
      </c>
      <c r="B3" s="1" t="s">
        <v>16</v>
      </c>
      <c r="C3" s="1">
        <v>60.5</v>
      </c>
    </row>
    <row r="4" spans="1:3" x14ac:dyDescent="0.25">
      <c r="A4" s="1" t="s">
        <v>22</v>
      </c>
      <c r="B4" s="1" t="s">
        <v>16</v>
      </c>
      <c r="C4" s="1">
        <v>100</v>
      </c>
    </row>
    <row r="5" spans="1:3" x14ac:dyDescent="0.25">
      <c r="A5" s="1" t="s">
        <v>22</v>
      </c>
      <c r="B5" s="1" t="s">
        <v>16</v>
      </c>
      <c r="C5" s="1">
        <v>83.5</v>
      </c>
    </row>
    <row r="6" spans="1:3" x14ac:dyDescent="0.25">
      <c r="A6" s="3" t="s">
        <v>23</v>
      </c>
      <c r="B6" s="3" t="s">
        <v>16</v>
      </c>
      <c r="C6" s="3">
        <f>SUM(C2:C5)</f>
        <v>283.7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02-E4FD-40A3-8DF5-0897FAC333D1}">
  <dimension ref="A1:F122"/>
  <sheetViews>
    <sheetView topLeftCell="A102" workbookViewId="0">
      <selection activeCell="A112" sqref="A112:B122"/>
    </sheetView>
  </sheetViews>
  <sheetFormatPr defaultRowHeight="15" x14ac:dyDescent="0.25"/>
  <cols>
    <col min="1" max="1" width="20.85546875" bestFit="1" customWidth="1"/>
    <col min="2" max="2" width="17.28515625" customWidth="1"/>
    <col min="3" max="6" width="13.140625" customWidth="1"/>
  </cols>
  <sheetData>
    <row r="1" spans="1:6" x14ac:dyDescent="0.25">
      <c r="A1" s="19" t="s">
        <v>0</v>
      </c>
      <c r="B1" s="19" t="s">
        <v>36</v>
      </c>
      <c r="C1" s="20" t="s">
        <v>115</v>
      </c>
      <c r="D1" s="20"/>
      <c r="E1" s="20"/>
      <c r="F1" s="20"/>
    </row>
    <row r="2" spans="1:6" x14ac:dyDescent="0.25">
      <c r="A2" s="19"/>
      <c r="B2" s="19"/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5">
      <c r="A3" s="16">
        <v>1</v>
      </c>
      <c r="B3" s="9" t="s">
        <v>37</v>
      </c>
      <c r="C3" s="1">
        <v>1</v>
      </c>
      <c r="D3" s="1">
        <v>2</v>
      </c>
      <c r="E3" s="1">
        <v>0</v>
      </c>
      <c r="F3" s="1">
        <v>0</v>
      </c>
    </row>
    <row r="4" spans="1:6" x14ac:dyDescent="0.25">
      <c r="A4" s="17"/>
      <c r="B4" s="9" t="s">
        <v>38</v>
      </c>
      <c r="C4" s="1">
        <v>1</v>
      </c>
      <c r="D4" s="1">
        <v>2</v>
      </c>
      <c r="E4" s="1">
        <v>0</v>
      </c>
      <c r="F4" s="1">
        <v>0</v>
      </c>
    </row>
    <row r="5" spans="1:6" x14ac:dyDescent="0.25">
      <c r="A5" s="17"/>
      <c r="B5" s="9" t="s">
        <v>39</v>
      </c>
      <c r="C5" s="1">
        <v>1</v>
      </c>
      <c r="D5" s="1">
        <v>2</v>
      </c>
      <c r="E5" s="1">
        <v>0</v>
      </c>
      <c r="F5" s="1">
        <v>0</v>
      </c>
    </row>
    <row r="6" spans="1:6" x14ac:dyDescent="0.25">
      <c r="A6" s="17"/>
      <c r="B6" s="9" t="s">
        <v>40</v>
      </c>
      <c r="C6" s="1">
        <v>1</v>
      </c>
      <c r="D6" s="1">
        <v>2</v>
      </c>
      <c r="E6" s="1">
        <v>0</v>
      </c>
      <c r="F6" s="1">
        <v>0</v>
      </c>
    </row>
    <row r="7" spans="1:6" x14ac:dyDescent="0.25">
      <c r="A7" s="17"/>
      <c r="B7" s="9" t="s">
        <v>41</v>
      </c>
      <c r="C7" s="1">
        <v>1</v>
      </c>
      <c r="D7" s="1">
        <v>1</v>
      </c>
      <c r="E7" s="1">
        <v>1</v>
      </c>
      <c r="F7" s="1">
        <v>0</v>
      </c>
    </row>
    <row r="8" spans="1:6" x14ac:dyDescent="0.25">
      <c r="A8" s="17"/>
      <c r="B8" s="9" t="s">
        <v>54</v>
      </c>
      <c r="C8" s="1">
        <v>1</v>
      </c>
      <c r="D8" s="1">
        <v>2</v>
      </c>
      <c r="E8" s="1">
        <v>0</v>
      </c>
      <c r="F8" s="1">
        <v>0</v>
      </c>
    </row>
    <row r="9" spans="1:6" x14ac:dyDescent="0.25">
      <c r="A9" s="17"/>
      <c r="B9" s="9" t="s">
        <v>55</v>
      </c>
      <c r="C9" s="1">
        <v>1</v>
      </c>
      <c r="D9" s="1">
        <v>2</v>
      </c>
      <c r="E9" s="1">
        <v>0</v>
      </c>
      <c r="F9" s="1">
        <v>0</v>
      </c>
    </row>
    <row r="10" spans="1:6" x14ac:dyDescent="0.25">
      <c r="A10" s="17"/>
      <c r="B10" s="9" t="s">
        <v>56</v>
      </c>
      <c r="C10" s="1">
        <v>1</v>
      </c>
      <c r="D10" s="1">
        <v>2</v>
      </c>
      <c r="E10" s="1">
        <v>0</v>
      </c>
      <c r="F10" s="1">
        <v>0</v>
      </c>
    </row>
    <row r="11" spans="1:6" x14ac:dyDescent="0.25">
      <c r="A11" s="18"/>
      <c r="B11" s="9" t="s">
        <v>57</v>
      </c>
      <c r="C11" s="1">
        <v>1</v>
      </c>
      <c r="D11" s="1">
        <v>2</v>
      </c>
      <c r="E11" s="1">
        <v>0</v>
      </c>
      <c r="F11" s="1">
        <v>0</v>
      </c>
    </row>
    <row r="12" spans="1:6" x14ac:dyDescent="0.25">
      <c r="A12" s="16">
        <v>2</v>
      </c>
      <c r="B12" s="9" t="s">
        <v>58</v>
      </c>
      <c r="C12" s="1">
        <v>1</v>
      </c>
      <c r="D12" s="1">
        <v>2</v>
      </c>
      <c r="E12" s="1">
        <v>0</v>
      </c>
      <c r="F12" s="1">
        <v>0</v>
      </c>
    </row>
    <row r="13" spans="1:6" x14ac:dyDescent="0.25">
      <c r="A13" s="17"/>
      <c r="B13" s="9" t="s">
        <v>59</v>
      </c>
      <c r="C13" s="1">
        <v>1</v>
      </c>
      <c r="D13" s="1">
        <v>2</v>
      </c>
      <c r="E13" s="1">
        <v>0</v>
      </c>
      <c r="F13" s="1">
        <v>0</v>
      </c>
    </row>
    <row r="14" spans="1:6" x14ac:dyDescent="0.25">
      <c r="A14" s="17"/>
      <c r="B14" s="9" t="s">
        <v>60</v>
      </c>
      <c r="C14" s="1">
        <v>1</v>
      </c>
      <c r="D14" s="1">
        <v>2</v>
      </c>
      <c r="E14" s="1">
        <v>0</v>
      </c>
      <c r="F14" s="1">
        <v>0</v>
      </c>
    </row>
    <row r="15" spans="1:6" x14ac:dyDescent="0.25">
      <c r="A15" s="17"/>
      <c r="B15" s="9" t="s">
        <v>61</v>
      </c>
      <c r="C15" s="1">
        <v>1</v>
      </c>
      <c r="D15" s="1">
        <v>2</v>
      </c>
      <c r="E15" s="1">
        <v>0</v>
      </c>
      <c r="F15" s="1">
        <v>0</v>
      </c>
    </row>
    <row r="16" spans="1:6" x14ac:dyDescent="0.25">
      <c r="A16" s="17"/>
      <c r="B16" s="9" t="s">
        <v>62</v>
      </c>
      <c r="C16" s="1">
        <v>1</v>
      </c>
      <c r="D16" s="1">
        <v>2</v>
      </c>
      <c r="E16" s="1">
        <v>0</v>
      </c>
      <c r="F16" s="1">
        <v>0</v>
      </c>
    </row>
    <row r="17" spans="1:6" x14ac:dyDescent="0.25">
      <c r="A17" s="17"/>
      <c r="B17" s="9" t="s">
        <v>63</v>
      </c>
      <c r="C17" s="1">
        <v>1</v>
      </c>
      <c r="D17" s="1">
        <v>2</v>
      </c>
      <c r="E17" s="1">
        <v>0</v>
      </c>
      <c r="F17" s="1">
        <v>0</v>
      </c>
    </row>
    <row r="18" spans="1:6" x14ac:dyDescent="0.25">
      <c r="A18" s="17"/>
      <c r="B18" s="9" t="s">
        <v>64</v>
      </c>
      <c r="C18" s="1">
        <v>1</v>
      </c>
      <c r="D18" s="1">
        <v>2</v>
      </c>
      <c r="E18" s="1">
        <v>0</v>
      </c>
      <c r="F18" s="1">
        <v>0</v>
      </c>
    </row>
    <row r="19" spans="1:6" x14ac:dyDescent="0.25">
      <c r="A19" s="17"/>
      <c r="B19" s="9" t="s">
        <v>65</v>
      </c>
      <c r="C19" s="1">
        <v>1</v>
      </c>
      <c r="D19" s="1">
        <v>2</v>
      </c>
      <c r="E19" s="1">
        <v>0</v>
      </c>
      <c r="F19" s="1">
        <v>0</v>
      </c>
    </row>
    <row r="20" spans="1:6" x14ac:dyDescent="0.25">
      <c r="A20" s="17"/>
      <c r="B20" s="9" t="s">
        <v>66</v>
      </c>
      <c r="C20" s="1">
        <v>1</v>
      </c>
      <c r="D20" s="1">
        <v>2</v>
      </c>
      <c r="E20" s="1">
        <v>0</v>
      </c>
      <c r="F20" s="1">
        <v>0</v>
      </c>
    </row>
    <row r="21" spans="1:6" x14ac:dyDescent="0.25">
      <c r="A21" s="17"/>
      <c r="B21" s="9" t="s">
        <v>68</v>
      </c>
      <c r="C21" s="1">
        <v>1</v>
      </c>
      <c r="D21" s="1">
        <v>2</v>
      </c>
      <c r="E21" s="1">
        <v>0</v>
      </c>
      <c r="F21" s="1">
        <v>0</v>
      </c>
    </row>
    <row r="22" spans="1:6" x14ac:dyDescent="0.25">
      <c r="A22" s="17"/>
      <c r="B22" s="9" t="s">
        <v>69</v>
      </c>
      <c r="C22" s="1">
        <v>1</v>
      </c>
      <c r="D22" s="1">
        <v>2</v>
      </c>
      <c r="E22" s="1">
        <v>0</v>
      </c>
      <c r="F22" s="1">
        <v>0</v>
      </c>
    </row>
    <row r="23" spans="1:6" x14ac:dyDescent="0.25">
      <c r="A23" s="17"/>
      <c r="B23" s="9" t="s">
        <v>70</v>
      </c>
      <c r="C23" s="1">
        <v>1</v>
      </c>
      <c r="D23" s="1">
        <v>2</v>
      </c>
      <c r="E23" s="1">
        <v>0</v>
      </c>
      <c r="F23" s="1">
        <v>0</v>
      </c>
    </row>
    <row r="24" spans="1:6" x14ac:dyDescent="0.25">
      <c r="A24" s="17"/>
      <c r="B24" s="9" t="s">
        <v>71</v>
      </c>
      <c r="C24" s="1">
        <v>1</v>
      </c>
      <c r="D24" s="1">
        <v>2</v>
      </c>
      <c r="E24" s="1">
        <v>0</v>
      </c>
      <c r="F24" s="1">
        <v>0</v>
      </c>
    </row>
    <row r="25" spans="1:6" x14ac:dyDescent="0.25">
      <c r="A25" s="18"/>
      <c r="B25" s="9" t="s">
        <v>72</v>
      </c>
      <c r="C25" s="1">
        <v>1</v>
      </c>
      <c r="D25" s="1">
        <v>2</v>
      </c>
      <c r="E25" s="1">
        <v>0</v>
      </c>
      <c r="F25" s="1">
        <v>0</v>
      </c>
    </row>
    <row r="26" spans="1:6" x14ac:dyDescent="0.25">
      <c r="A26" s="16">
        <v>3</v>
      </c>
      <c r="B26" s="9" t="s">
        <v>73</v>
      </c>
      <c r="C26" s="1">
        <v>1</v>
      </c>
      <c r="D26" s="1">
        <v>2</v>
      </c>
      <c r="E26" s="1">
        <v>0</v>
      </c>
      <c r="F26" s="1">
        <v>0</v>
      </c>
    </row>
    <row r="27" spans="1:6" x14ac:dyDescent="0.25">
      <c r="A27" s="17"/>
      <c r="B27" s="9" t="s">
        <v>74</v>
      </c>
      <c r="C27" s="1">
        <v>1</v>
      </c>
      <c r="D27" s="1">
        <v>2</v>
      </c>
      <c r="E27" s="1">
        <v>0</v>
      </c>
      <c r="F27" s="1">
        <v>0</v>
      </c>
    </row>
    <row r="28" spans="1:6" x14ac:dyDescent="0.25">
      <c r="A28" s="17"/>
      <c r="B28" s="9" t="s">
        <v>75</v>
      </c>
      <c r="C28" s="1">
        <v>1</v>
      </c>
      <c r="D28" s="1">
        <v>2</v>
      </c>
      <c r="E28" s="1">
        <v>0</v>
      </c>
      <c r="F28" s="1">
        <v>0</v>
      </c>
    </row>
    <row r="29" spans="1:6" x14ac:dyDescent="0.25">
      <c r="A29" s="17"/>
      <c r="B29" s="9" t="s">
        <v>76</v>
      </c>
      <c r="C29" s="1">
        <v>1</v>
      </c>
      <c r="D29" s="1">
        <v>2</v>
      </c>
      <c r="E29" s="1">
        <v>0</v>
      </c>
      <c r="F29" s="1">
        <v>0</v>
      </c>
    </row>
    <row r="30" spans="1:6" x14ac:dyDescent="0.25">
      <c r="A30" s="18"/>
      <c r="B30" s="9" t="s">
        <v>77</v>
      </c>
      <c r="C30" s="1">
        <v>1</v>
      </c>
      <c r="D30" s="1">
        <v>2</v>
      </c>
      <c r="E30" s="1">
        <v>0</v>
      </c>
      <c r="F30" s="1">
        <v>0</v>
      </c>
    </row>
    <row r="31" spans="1:6" x14ac:dyDescent="0.25">
      <c r="A31" s="16">
        <v>4</v>
      </c>
      <c r="B31" s="9" t="s">
        <v>78</v>
      </c>
      <c r="C31" s="1">
        <v>1</v>
      </c>
      <c r="D31" s="1">
        <v>2</v>
      </c>
      <c r="E31" s="1">
        <v>0</v>
      </c>
      <c r="F31" s="1">
        <v>0</v>
      </c>
    </row>
    <row r="32" spans="1:6" x14ac:dyDescent="0.25">
      <c r="A32" s="17"/>
      <c r="B32" s="9" t="s">
        <v>79</v>
      </c>
      <c r="C32" s="1">
        <v>1</v>
      </c>
      <c r="D32" s="1">
        <v>2</v>
      </c>
      <c r="E32" s="1">
        <v>0</v>
      </c>
      <c r="F32" s="1">
        <v>0</v>
      </c>
    </row>
    <row r="33" spans="1:6" x14ac:dyDescent="0.25">
      <c r="A33" s="17"/>
      <c r="B33" s="9" t="s">
        <v>80</v>
      </c>
      <c r="C33" s="1">
        <v>1</v>
      </c>
      <c r="D33" s="1">
        <v>2</v>
      </c>
      <c r="E33" s="1">
        <v>0</v>
      </c>
      <c r="F33" s="1">
        <v>0</v>
      </c>
    </row>
    <row r="34" spans="1:6" x14ac:dyDescent="0.25">
      <c r="A34" s="17"/>
      <c r="B34" s="9" t="s">
        <v>81</v>
      </c>
      <c r="C34" s="1">
        <v>1</v>
      </c>
      <c r="D34" s="1">
        <v>2</v>
      </c>
      <c r="E34" s="1">
        <v>0</v>
      </c>
      <c r="F34" s="1">
        <v>0</v>
      </c>
    </row>
    <row r="35" spans="1:6" x14ac:dyDescent="0.25">
      <c r="A35" s="17"/>
      <c r="B35" s="9" t="s">
        <v>82</v>
      </c>
      <c r="C35" s="1">
        <v>0</v>
      </c>
      <c r="D35" s="1">
        <v>2</v>
      </c>
      <c r="E35" s="1">
        <v>0</v>
      </c>
      <c r="F35" s="1">
        <v>0</v>
      </c>
    </row>
    <row r="36" spans="1:6" x14ac:dyDescent="0.25">
      <c r="A36" s="17"/>
      <c r="B36" s="9" t="s">
        <v>83</v>
      </c>
      <c r="C36" s="1">
        <v>0</v>
      </c>
      <c r="D36" s="1">
        <v>2</v>
      </c>
      <c r="E36" s="1">
        <v>0</v>
      </c>
      <c r="F36" s="1">
        <v>0</v>
      </c>
    </row>
    <row r="37" spans="1:6" x14ac:dyDescent="0.25">
      <c r="A37" s="18"/>
      <c r="B37" s="9" t="s">
        <v>84</v>
      </c>
      <c r="C37" s="1">
        <v>0</v>
      </c>
      <c r="D37" s="1">
        <v>2</v>
      </c>
      <c r="E37" s="1">
        <v>0</v>
      </c>
      <c r="F37" s="1">
        <v>0</v>
      </c>
    </row>
    <row r="38" spans="1:6" x14ac:dyDescent="0.25">
      <c r="A38" s="16">
        <v>5</v>
      </c>
      <c r="B38" s="9" t="s">
        <v>85</v>
      </c>
      <c r="C38" s="1">
        <v>1</v>
      </c>
      <c r="D38" s="1">
        <v>2</v>
      </c>
      <c r="E38" s="1">
        <v>0</v>
      </c>
      <c r="F38" s="1">
        <v>0</v>
      </c>
    </row>
    <row r="39" spans="1:6" x14ac:dyDescent="0.25">
      <c r="A39" s="17"/>
      <c r="B39" s="9" t="s">
        <v>86</v>
      </c>
      <c r="C39" s="1">
        <v>1</v>
      </c>
      <c r="D39" s="1">
        <v>2</v>
      </c>
      <c r="E39" s="1">
        <v>0</v>
      </c>
      <c r="F39" s="1">
        <v>0</v>
      </c>
    </row>
    <row r="40" spans="1:6" x14ac:dyDescent="0.25">
      <c r="A40" s="17"/>
      <c r="B40" s="9" t="s">
        <v>87</v>
      </c>
      <c r="C40" s="1">
        <v>1</v>
      </c>
      <c r="D40" s="1">
        <v>2</v>
      </c>
      <c r="E40" s="1">
        <v>0</v>
      </c>
      <c r="F40" s="1">
        <v>0</v>
      </c>
    </row>
    <row r="41" spans="1:6" x14ac:dyDescent="0.25">
      <c r="A41" s="17"/>
      <c r="B41" s="9" t="s">
        <v>88</v>
      </c>
      <c r="C41" s="1">
        <v>1</v>
      </c>
      <c r="D41" s="1">
        <v>2</v>
      </c>
      <c r="E41" s="1">
        <v>0</v>
      </c>
      <c r="F41" s="1">
        <v>0</v>
      </c>
    </row>
    <row r="42" spans="1:6" x14ac:dyDescent="0.25">
      <c r="A42" s="17"/>
      <c r="B42" s="9" t="s">
        <v>89</v>
      </c>
      <c r="C42" s="1">
        <v>1</v>
      </c>
      <c r="D42" s="1">
        <v>2</v>
      </c>
      <c r="E42" s="1">
        <v>0</v>
      </c>
      <c r="F42" s="1">
        <v>0</v>
      </c>
    </row>
    <row r="43" spans="1:6" x14ac:dyDescent="0.25">
      <c r="A43" s="17"/>
      <c r="B43" s="9" t="s">
        <v>90</v>
      </c>
      <c r="C43" s="1">
        <v>1</v>
      </c>
      <c r="D43" s="1">
        <v>2</v>
      </c>
      <c r="E43" s="1">
        <v>0</v>
      </c>
      <c r="F43" s="1">
        <v>0</v>
      </c>
    </row>
    <row r="44" spans="1:6" x14ac:dyDescent="0.25">
      <c r="A44" s="17"/>
      <c r="B44" s="9" t="s">
        <v>91</v>
      </c>
      <c r="C44" s="1">
        <v>1</v>
      </c>
      <c r="D44" s="1">
        <v>2</v>
      </c>
      <c r="E44" s="1">
        <v>0</v>
      </c>
      <c r="F44" s="1">
        <v>0</v>
      </c>
    </row>
    <row r="45" spans="1:6" x14ac:dyDescent="0.25">
      <c r="A45" s="17"/>
      <c r="B45" s="9" t="s">
        <v>92</v>
      </c>
      <c r="C45" s="1">
        <v>1</v>
      </c>
      <c r="D45" s="1">
        <v>2</v>
      </c>
      <c r="E45" s="1">
        <v>0</v>
      </c>
      <c r="F45" s="1">
        <v>0</v>
      </c>
    </row>
    <row r="46" spans="1:6" x14ac:dyDescent="0.25">
      <c r="A46" s="17"/>
      <c r="B46" s="9" t="s">
        <v>93</v>
      </c>
      <c r="C46" s="1">
        <v>1</v>
      </c>
      <c r="D46" s="1">
        <v>2</v>
      </c>
      <c r="E46" s="1">
        <v>0</v>
      </c>
      <c r="F46" s="1">
        <v>0</v>
      </c>
    </row>
    <row r="47" spans="1:6" x14ac:dyDescent="0.25">
      <c r="A47" s="17"/>
      <c r="B47" s="9" t="s">
        <v>94</v>
      </c>
      <c r="C47" s="1">
        <v>1</v>
      </c>
      <c r="D47" s="1">
        <v>2</v>
      </c>
      <c r="E47" s="1">
        <v>0</v>
      </c>
      <c r="F47" s="1">
        <v>0</v>
      </c>
    </row>
    <row r="48" spans="1:6" x14ac:dyDescent="0.25">
      <c r="A48" s="17"/>
      <c r="B48" s="9" t="s">
        <v>95</v>
      </c>
      <c r="C48" s="1">
        <v>1</v>
      </c>
      <c r="D48" s="1">
        <v>2</v>
      </c>
      <c r="E48" s="1">
        <v>0</v>
      </c>
      <c r="F48" s="1">
        <v>0</v>
      </c>
    </row>
    <row r="49" spans="1:6" x14ac:dyDescent="0.25">
      <c r="A49" s="17"/>
      <c r="B49" s="9" t="s">
        <v>96</v>
      </c>
      <c r="C49" s="1">
        <v>1</v>
      </c>
      <c r="D49" s="1">
        <v>2</v>
      </c>
      <c r="E49" s="1">
        <v>0</v>
      </c>
      <c r="F49" s="1">
        <v>0</v>
      </c>
    </row>
    <row r="50" spans="1:6" x14ac:dyDescent="0.25">
      <c r="A50" s="17"/>
      <c r="B50" s="9" t="s">
        <v>97</v>
      </c>
      <c r="C50" s="1">
        <v>1</v>
      </c>
      <c r="D50" s="1">
        <v>2</v>
      </c>
      <c r="E50" s="1">
        <v>0</v>
      </c>
      <c r="F50" s="1">
        <v>0</v>
      </c>
    </row>
    <row r="51" spans="1:6" x14ac:dyDescent="0.25">
      <c r="A51" s="17"/>
      <c r="B51" s="9" t="s">
        <v>98</v>
      </c>
      <c r="C51" s="1">
        <v>1</v>
      </c>
      <c r="D51" s="1">
        <v>2</v>
      </c>
      <c r="E51" s="1">
        <v>0</v>
      </c>
      <c r="F51" s="1">
        <v>0</v>
      </c>
    </row>
    <row r="52" spans="1:6" x14ac:dyDescent="0.25">
      <c r="A52" s="17"/>
      <c r="B52" s="9" t="s">
        <v>99</v>
      </c>
      <c r="C52" s="1">
        <v>1</v>
      </c>
      <c r="D52" s="1">
        <v>2</v>
      </c>
      <c r="E52" s="1">
        <v>0</v>
      </c>
      <c r="F52" s="1">
        <v>0</v>
      </c>
    </row>
    <row r="53" spans="1:6" x14ac:dyDescent="0.25">
      <c r="A53" s="17"/>
      <c r="B53" s="9" t="s">
        <v>100</v>
      </c>
      <c r="C53" s="1">
        <v>1</v>
      </c>
      <c r="D53" s="1">
        <v>2</v>
      </c>
      <c r="E53" s="1">
        <v>0</v>
      </c>
      <c r="F53" s="1">
        <v>0</v>
      </c>
    </row>
    <row r="54" spans="1:6" x14ac:dyDescent="0.25">
      <c r="A54" s="17"/>
      <c r="B54" s="9" t="s">
        <v>101</v>
      </c>
      <c r="C54" s="1">
        <v>1</v>
      </c>
      <c r="D54" s="1">
        <v>2</v>
      </c>
      <c r="E54" s="1">
        <v>0</v>
      </c>
      <c r="F54" s="1">
        <v>0</v>
      </c>
    </row>
    <row r="55" spans="1:6" x14ac:dyDescent="0.25">
      <c r="A55" s="17"/>
      <c r="B55" s="9" t="s">
        <v>102</v>
      </c>
      <c r="C55" s="1">
        <v>1</v>
      </c>
      <c r="D55" s="1">
        <v>2</v>
      </c>
      <c r="E55" s="1">
        <v>0</v>
      </c>
      <c r="F55" s="1">
        <v>0</v>
      </c>
    </row>
    <row r="56" spans="1:6" x14ac:dyDescent="0.25">
      <c r="A56" s="18"/>
      <c r="B56" s="9" t="s">
        <v>103</v>
      </c>
      <c r="C56" s="1">
        <v>1</v>
      </c>
      <c r="D56" s="1">
        <v>2</v>
      </c>
      <c r="E56" s="1">
        <v>0</v>
      </c>
      <c r="F56" s="1">
        <v>0</v>
      </c>
    </row>
    <row r="57" spans="1:6" x14ac:dyDescent="0.25">
      <c r="A57" s="16">
        <v>6</v>
      </c>
      <c r="B57" s="9" t="s">
        <v>104</v>
      </c>
      <c r="C57" s="1">
        <v>1</v>
      </c>
      <c r="D57" s="1">
        <v>2</v>
      </c>
      <c r="E57" s="1">
        <v>0</v>
      </c>
      <c r="F57" s="1">
        <v>0</v>
      </c>
    </row>
    <row r="58" spans="1:6" x14ac:dyDescent="0.25">
      <c r="A58" s="17"/>
      <c r="B58" s="9" t="s">
        <v>105</v>
      </c>
      <c r="C58" s="1">
        <v>1</v>
      </c>
      <c r="D58" s="1">
        <v>2</v>
      </c>
      <c r="E58" s="1">
        <v>0</v>
      </c>
      <c r="F58" s="1">
        <v>0</v>
      </c>
    </row>
    <row r="59" spans="1:6" x14ac:dyDescent="0.25">
      <c r="A59" s="17"/>
      <c r="B59" s="9" t="s">
        <v>106</v>
      </c>
      <c r="C59" s="1">
        <v>1</v>
      </c>
      <c r="D59" s="1">
        <v>2</v>
      </c>
      <c r="E59" s="1">
        <v>0</v>
      </c>
      <c r="F59" s="1">
        <v>0</v>
      </c>
    </row>
    <row r="60" spans="1:6" x14ac:dyDescent="0.25">
      <c r="A60" s="17"/>
      <c r="B60" s="9" t="s">
        <v>107</v>
      </c>
      <c r="C60" s="1">
        <v>1</v>
      </c>
      <c r="D60" s="1">
        <v>2</v>
      </c>
      <c r="E60" s="1">
        <v>0</v>
      </c>
      <c r="F60" s="1">
        <v>0</v>
      </c>
    </row>
    <row r="61" spans="1:6" x14ac:dyDescent="0.25">
      <c r="A61" s="17"/>
      <c r="B61" s="9" t="s">
        <v>108</v>
      </c>
      <c r="C61" s="1">
        <v>1</v>
      </c>
      <c r="D61" s="1">
        <v>2</v>
      </c>
      <c r="E61" s="1">
        <v>0</v>
      </c>
      <c r="F61" s="1">
        <v>0</v>
      </c>
    </row>
    <row r="62" spans="1:6" x14ac:dyDescent="0.25">
      <c r="A62" s="17"/>
      <c r="B62" s="9" t="s">
        <v>109</v>
      </c>
      <c r="C62" s="1">
        <v>1</v>
      </c>
      <c r="D62" s="1">
        <v>2</v>
      </c>
      <c r="E62" s="1">
        <v>0</v>
      </c>
      <c r="F62" s="1">
        <v>0</v>
      </c>
    </row>
    <row r="63" spans="1:6" x14ac:dyDescent="0.25">
      <c r="A63" s="17"/>
      <c r="B63" s="9" t="s">
        <v>110</v>
      </c>
      <c r="C63" s="1">
        <v>1</v>
      </c>
      <c r="D63" s="1">
        <v>2</v>
      </c>
      <c r="E63" s="1">
        <v>0</v>
      </c>
      <c r="F63" s="1">
        <v>0</v>
      </c>
    </row>
    <row r="64" spans="1:6" x14ac:dyDescent="0.25">
      <c r="A64" s="17"/>
      <c r="B64" s="9" t="s">
        <v>111</v>
      </c>
      <c r="C64" s="1">
        <v>1</v>
      </c>
      <c r="D64" s="1">
        <v>2</v>
      </c>
      <c r="E64" s="1">
        <v>0</v>
      </c>
      <c r="F64" s="1">
        <v>0</v>
      </c>
    </row>
    <row r="65" spans="1:6" x14ac:dyDescent="0.25">
      <c r="A65" s="17"/>
      <c r="B65" s="9" t="s">
        <v>112</v>
      </c>
      <c r="C65" s="1">
        <v>1</v>
      </c>
      <c r="D65" s="1">
        <v>2</v>
      </c>
      <c r="E65" s="1">
        <v>0</v>
      </c>
      <c r="F65" s="1">
        <v>0</v>
      </c>
    </row>
    <row r="66" spans="1:6" x14ac:dyDescent="0.25">
      <c r="A66" s="17"/>
      <c r="B66" s="9" t="s">
        <v>113</v>
      </c>
      <c r="C66" s="1">
        <v>1</v>
      </c>
      <c r="D66" s="1">
        <v>2</v>
      </c>
      <c r="E66" s="1">
        <v>0</v>
      </c>
      <c r="F66" s="1">
        <v>0</v>
      </c>
    </row>
    <row r="67" spans="1:6" x14ac:dyDescent="0.25">
      <c r="A67" s="18"/>
      <c r="B67" s="9" t="s">
        <v>114</v>
      </c>
      <c r="C67" s="1">
        <v>1</v>
      </c>
      <c r="D67" s="1">
        <v>2</v>
      </c>
      <c r="E67" s="1">
        <v>0</v>
      </c>
      <c r="F67" s="1">
        <v>0</v>
      </c>
    </row>
    <row r="68" spans="1:6" x14ac:dyDescent="0.25">
      <c r="A68" s="16">
        <v>7</v>
      </c>
      <c r="B68" s="9" t="s">
        <v>116</v>
      </c>
      <c r="C68" s="1">
        <v>1</v>
      </c>
      <c r="D68" s="1">
        <v>2</v>
      </c>
      <c r="E68" s="1">
        <v>0</v>
      </c>
      <c r="F68" s="1">
        <v>0</v>
      </c>
    </row>
    <row r="69" spans="1:6" x14ac:dyDescent="0.25">
      <c r="A69" s="17"/>
      <c r="B69" s="9" t="s">
        <v>117</v>
      </c>
      <c r="C69" s="1">
        <v>1</v>
      </c>
      <c r="D69" s="1">
        <v>2</v>
      </c>
      <c r="E69" s="1">
        <v>0</v>
      </c>
      <c r="F69" s="1">
        <v>0</v>
      </c>
    </row>
    <row r="70" spans="1:6" x14ac:dyDescent="0.25">
      <c r="A70" s="17"/>
      <c r="B70" s="9" t="s">
        <v>118</v>
      </c>
      <c r="C70" s="1">
        <v>1</v>
      </c>
      <c r="D70" s="1">
        <v>2</v>
      </c>
      <c r="E70" s="1">
        <v>0</v>
      </c>
      <c r="F70" s="1">
        <v>0</v>
      </c>
    </row>
    <row r="71" spans="1:6" x14ac:dyDescent="0.25">
      <c r="A71" s="17"/>
      <c r="B71" s="9" t="s">
        <v>119</v>
      </c>
      <c r="C71" s="1">
        <v>1</v>
      </c>
      <c r="D71" s="1">
        <v>2</v>
      </c>
      <c r="E71" s="1">
        <v>0</v>
      </c>
      <c r="F71" s="1">
        <v>0</v>
      </c>
    </row>
    <row r="72" spans="1:6" x14ac:dyDescent="0.25">
      <c r="A72" s="17"/>
      <c r="B72" s="9" t="s">
        <v>120</v>
      </c>
      <c r="C72" s="1">
        <v>1</v>
      </c>
      <c r="D72" s="1">
        <v>2</v>
      </c>
      <c r="E72" s="1">
        <v>0</v>
      </c>
      <c r="F72" s="1">
        <v>0</v>
      </c>
    </row>
    <row r="73" spans="1:6" x14ac:dyDescent="0.25">
      <c r="A73" s="17"/>
      <c r="B73" s="9" t="s">
        <v>121</v>
      </c>
      <c r="C73" s="1">
        <v>1</v>
      </c>
      <c r="D73" s="1">
        <v>2</v>
      </c>
      <c r="E73" s="1">
        <v>0</v>
      </c>
      <c r="F73" s="1">
        <v>0</v>
      </c>
    </row>
    <row r="74" spans="1:6" x14ac:dyDescent="0.25">
      <c r="A74" s="17"/>
      <c r="B74" s="9" t="s">
        <v>122</v>
      </c>
      <c r="C74" s="1">
        <v>1</v>
      </c>
      <c r="D74" s="1">
        <v>2</v>
      </c>
      <c r="E74" s="1">
        <v>0</v>
      </c>
      <c r="F74" s="1">
        <v>0</v>
      </c>
    </row>
    <row r="75" spans="1:6" x14ac:dyDescent="0.25">
      <c r="A75" s="17"/>
      <c r="B75" s="9" t="s">
        <v>123</v>
      </c>
      <c r="C75" s="1">
        <v>1</v>
      </c>
      <c r="D75" s="1">
        <v>2</v>
      </c>
      <c r="E75" s="1">
        <v>0</v>
      </c>
      <c r="F75" s="1">
        <v>0</v>
      </c>
    </row>
    <row r="76" spans="1:6" x14ac:dyDescent="0.25">
      <c r="A76" s="17"/>
      <c r="B76" s="9" t="s">
        <v>124</v>
      </c>
      <c r="C76" s="1">
        <v>1</v>
      </c>
      <c r="D76" s="1">
        <v>2</v>
      </c>
      <c r="E76" s="1">
        <v>0</v>
      </c>
      <c r="F76" s="1">
        <v>0</v>
      </c>
    </row>
    <row r="77" spans="1:6" x14ac:dyDescent="0.25">
      <c r="A77" s="17"/>
      <c r="B77" s="9" t="s">
        <v>125</v>
      </c>
      <c r="C77" s="1">
        <v>1</v>
      </c>
      <c r="D77" s="1">
        <v>2</v>
      </c>
      <c r="E77" s="1">
        <v>0</v>
      </c>
      <c r="F77" s="1">
        <v>0</v>
      </c>
    </row>
    <row r="78" spans="1:6" x14ac:dyDescent="0.25">
      <c r="A78" s="17"/>
      <c r="B78" s="9" t="s">
        <v>126</v>
      </c>
      <c r="C78" s="1">
        <v>1</v>
      </c>
      <c r="D78" s="1">
        <v>2</v>
      </c>
      <c r="E78" s="1">
        <v>0</v>
      </c>
      <c r="F78" s="1">
        <v>0</v>
      </c>
    </row>
    <row r="79" spans="1:6" x14ac:dyDescent="0.25">
      <c r="A79" s="17"/>
      <c r="B79" s="9" t="s">
        <v>127</v>
      </c>
      <c r="C79" s="1">
        <v>1</v>
      </c>
      <c r="D79" s="1">
        <v>2</v>
      </c>
      <c r="E79" s="1">
        <v>0</v>
      </c>
      <c r="F79" s="1">
        <v>0</v>
      </c>
    </row>
    <row r="80" spans="1:6" x14ac:dyDescent="0.25">
      <c r="A80" s="17"/>
      <c r="B80" s="9" t="s">
        <v>128</v>
      </c>
      <c r="C80" s="1">
        <v>1</v>
      </c>
      <c r="D80" s="1">
        <v>2</v>
      </c>
      <c r="E80" s="1">
        <v>0</v>
      </c>
      <c r="F80" s="1">
        <v>0</v>
      </c>
    </row>
    <row r="81" spans="1:6" x14ac:dyDescent="0.25">
      <c r="A81" s="17"/>
      <c r="B81" s="9" t="s">
        <v>129</v>
      </c>
      <c r="C81" s="1">
        <v>1</v>
      </c>
      <c r="D81" s="1">
        <v>2</v>
      </c>
      <c r="E81" s="1">
        <v>0</v>
      </c>
      <c r="F81" s="1">
        <v>0</v>
      </c>
    </row>
    <row r="82" spans="1:6" x14ac:dyDescent="0.25">
      <c r="A82" s="17"/>
      <c r="B82" s="9" t="s">
        <v>130</v>
      </c>
      <c r="C82" s="1">
        <v>1</v>
      </c>
      <c r="D82" s="1">
        <v>2</v>
      </c>
      <c r="E82" s="1">
        <v>0</v>
      </c>
      <c r="F82" s="1">
        <v>0</v>
      </c>
    </row>
    <row r="83" spans="1:6" x14ac:dyDescent="0.25">
      <c r="A83" s="17"/>
      <c r="B83" s="9" t="s">
        <v>131</v>
      </c>
      <c r="C83" s="1">
        <v>1</v>
      </c>
      <c r="D83" s="1">
        <v>2</v>
      </c>
      <c r="E83" s="1">
        <v>0</v>
      </c>
      <c r="F83" s="1">
        <v>0</v>
      </c>
    </row>
    <row r="84" spans="1:6" x14ac:dyDescent="0.25">
      <c r="A84" s="17"/>
      <c r="B84" s="9" t="s">
        <v>132</v>
      </c>
      <c r="C84" s="1">
        <v>1</v>
      </c>
      <c r="D84" s="1">
        <v>2</v>
      </c>
      <c r="E84" s="1">
        <v>0</v>
      </c>
      <c r="F84" s="1">
        <v>0</v>
      </c>
    </row>
    <row r="85" spans="1:6" x14ac:dyDescent="0.25">
      <c r="A85" s="17"/>
      <c r="B85" s="9" t="s">
        <v>133</v>
      </c>
      <c r="C85" s="1">
        <v>1</v>
      </c>
      <c r="D85" s="1">
        <v>2</v>
      </c>
      <c r="E85" s="1">
        <v>0</v>
      </c>
      <c r="F85" s="1">
        <v>0</v>
      </c>
    </row>
    <row r="86" spans="1:6" x14ac:dyDescent="0.25">
      <c r="A86" s="17"/>
      <c r="B86" s="9" t="s">
        <v>134</v>
      </c>
      <c r="C86" s="1">
        <v>1</v>
      </c>
      <c r="D86" s="1">
        <v>2</v>
      </c>
      <c r="E86" s="1">
        <v>0</v>
      </c>
      <c r="F86" s="1">
        <v>0</v>
      </c>
    </row>
    <row r="87" spans="1:6" x14ac:dyDescent="0.25">
      <c r="A87" s="17"/>
      <c r="B87" s="9" t="s">
        <v>135</v>
      </c>
      <c r="C87" s="1">
        <v>1</v>
      </c>
      <c r="D87" s="1">
        <v>2</v>
      </c>
      <c r="E87" s="1">
        <v>0</v>
      </c>
      <c r="F87" s="1">
        <v>0</v>
      </c>
    </row>
    <row r="88" spans="1:6" x14ac:dyDescent="0.25">
      <c r="A88" s="17"/>
      <c r="B88" s="9" t="s">
        <v>136</v>
      </c>
      <c r="C88" s="1">
        <v>1</v>
      </c>
      <c r="D88" s="1">
        <v>2</v>
      </c>
      <c r="E88" s="1">
        <v>0</v>
      </c>
      <c r="F88" s="1">
        <v>0</v>
      </c>
    </row>
    <row r="89" spans="1:6" x14ac:dyDescent="0.25">
      <c r="A89" s="18"/>
      <c r="B89" s="9" t="s">
        <v>137</v>
      </c>
      <c r="C89" s="1">
        <v>1</v>
      </c>
      <c r="D89" s="1">
        <v>2</v>
      </c>
      <c r="E89" s="1">
        <v>0</v>
      </c>
      <c r="F89" s="1">
        <v>0</v>
      </c>
    </row>
    <row r="90" spans="1:6" x14ac:dyDescent="0.25">
      <c r="A90" s="16">
        <v>8</v>
      </c>
      <c r="B90" s="9" t="s">
        <v>138</v>
      </c>
      <c r="C90" s="1">
        <v>1</v>
      </c>
      <c r="D90" s="1">
        <v>2</v>
      </c>
      <c r="E90" s="1">
        <v>0</v>
      </c>
      <c r="F90" s="1">
        <v>0</v>
      </c>
    </row>
    <row r="91" spans="1:6" x14ac:dyDescent="0.25">
      <c r="A91" s="17"/>
      <c r="B91" s="9" t="s">
        <v>139</v>
      </c>
      <c r="C91" s="1">
        <v>1</v>
      </c>
      <c r="D91" s="1">
        <v>2</v>
      </c>
      <c r="E91" s="1">
        <v>0</v>
      </c>
      <c r="F91" s="1">
        <v>0</v>
      </c>
    </row>
    <row r="92" spans="1:6" x14ac:dyDescent="0.25">
      <c r="A92" s="17"/>
      <c r="B92" s="9" t="s">
        <v>140</v>
      </c>
      <c r="C92" s="1">
        <v>1</v>
      </c>
      <c r="D92" s="1">
        <v>2</v>
      </c>
      <c r="E92" s="1">
        <v>0</v>
      </c>
      <c r="F92" s="1">
        <v>0</v>
      </c>
    </row>
    <row r="93" spans="1:6" x14ac:dyDescent="0.25">
      <c r="A93" s="17"/>
      <c r="B93" s="9" t="s">
        <v>141</v>
      </c>
      <c r="C93" s="1">
        <v>1</v>
      </c>
      <c r="D93" s="1">
        <v>2</v>
      </c>
      <c r="E93" s="1">
        <v>0</v>
      </c>
      <c r="F93" s="1">
        <v>0</v>
      </c>
    </row>
    <row r="94" spans="1:6" x14ac:dyDescent="0.25">
      <c r="A94" s="17"/>
      <c r="B94" s="9" t="s">
        <v>142</v>
      </c>
      <c r="C94" s="1">
        <v>1</v>
      </c>
      <c r="D94" s="1">
        <v>2</v>
      </c>
      <c r="E94" s="1">
        <v>0</v>
      </c>
      <c r="F94" s="1">
        <v>0</v>
      </c>
    </row>
    <row r="95" spans="1:6" x14ac:dyDescent="0.25">
      <c r="A95" s="17"/>
      <c r="B95" s="9" t="s">
        <v>143</v>
      </c>
      <c r="C95" s="1">
        <v>1</v>
      </c>
      <c r="D95" s="1">
        <v>2</v>
      </c>
      <c r="E95" s="1">
        <v>0</v>
      </c>
      <c r="F95" s="1">
        <v>0</v>
      </c>
    </row>
    <row r="96" spans="1:6" x14ac:dyDescent="0.25">
      <c r="A96" s="17"/>
      <c r="B96" s="9" t="s">
        <v>144</v>
      </c>
      <c r="C96" s="1">
        <v>1</v>
      </c>
      <c r="D96" s="1">
        <v>2</v>
      </c>
      <c r="E96" s="1">
        <v>0</v>
      </c>
      <c r="F96" s="1">
        <v>0</v>
      </c>
    </row>
    <row r="97" spans="1:6" x14ac:dyDescent="0.25">
      <c r="A97" s="17"/>
      <c r="B97" s="9" t="s">
        <v>145</v>
      </c>
      <c r="C97" s="1">
        <v>1</v>
      </c>
      <c r="D97" s="1">
        <v>2</v>
      </c>
      <c r="E97" s="1">
        <v>0</v>
      </c>
      <c r="F97" s="1">
        <v>0</v>
      </c>
    </row>
    <row r="98" spans="1:6" x14ac:dyDescent="0.25">
      <c r="A98" s="17"/>
      <c r="B98" s="9" t="s">
        <v>146</v>
      </c>
      <c r="C98" s="1">
        <v>1</v>
      </c>
      <c r="D98" s="1">
        <v>2</v>
      </c>
      <c r="E98" s="1">
        <v>0</v>
      </c>
      <c r="F98" s="1">
        <v>0</v>
      </c>
    </row>
    <row r="99" spans="1:6" x14ac:dyDescent="0.25">
      <c r="A99" s="17"/>
      <c r="B99" s="9" t="s">
        <v>147</v>
      </c>
      <c r="C99" s="1">
        <v>1</v>
      </c>
      <c r="D99" s="1">
        <v>2</v>
      </c>
      <c r="E99" s="1">
        <v>0</v>
      </c>
      <c r="F99" s="1">
        <v>0</v>
      </c>
    </row>
    <row r="100" spans="1:6" x14ac:dyDescent="0.25">
      <c r="A100" s="17"/>
      <c r="B100" s="9" t="s">
        <v>148</v>
      </c>
      <c r="C100" s="1">
        <v>1</v>
      </c>
      <c r="D100" s="1">
        <v>2</v>
      </c>
      <c r="E100" s="1">
        <v>0</v>
      </c>
      <c r="F100" s="1">
        <v>0</v>
      </c>
    </row>
    <row r="101" spans="1:6" x14ac:dyDescent="0.25">
      <c r="A101" s="17"/>
      <c r="B101" s="9" t="s">
        <v>149</v>
      </c>
      <c r="C101" s="1">
        <v>1</v>
      </c>
      <c r="D101" s="1">
        <v>2</v>
      </c>
      <c r="E101" s="1">
        <v>0</v>
      </c>
      <c r="F101" s="1">
        <v>0</v>
      </c>
    </row>
    <row r="102" spans="1:6" x14ac:dyDescent="0.25">
      <c r="A102" s="17"/>
      <c r="B102" s="9" t="s">
        <v>150</v>
      </c>
      <c r="C102" s="1">
        <v>1</v>
      </c>
      <c r="D102" s="1">
        <v>2</v>
      </c>
      <c r="E102" s="1">
        <v>0</v>
      </c>
      <c r="F102" s="1">
        <v>0</v>
      </c>
    </row>
    <row r="103" spans="1:6" x14ac:dyDescent="0.25">
      <c r="A103" s="17"/>
      <c r="B103" s="9" t="s">
        <v>151</v>
      </c>
      <c r="C103" s="1">
        <v>1</v>
      </c>
      <c r="D103" s="1">
        <v>2</v>
      </c>
      <c r="E103" s="1">
        <v>0</v>
      </c>
      <c r="F103" s="1">
        <v>0</v>
      </c>
    </row>
    <row r="104" spans="1:6" x14ac:dyDescent="0.25">
      <c r="A104" s="17"/>
      <c r="B104" s="9" t="s">
        <v>152</v>
      </c>
      <c r="C104" s="1">
        <v>1</v>
      </c>
      <c r="D104" s="1">
        <v>2</v>
      </c>
      <c r="E104" s="1">
        <v>0</v>
      </c>
      <c r="F104" s="1">
        <v>0</v>
      </c>
    </row>
    <row r="105" spans="1:6" x14ac:dyDescent="0.25">
      <c r="A105" s="17"/>
      <c r="B105" s="9" t="s">
        <v>153</v>
      </c>
      <c r="C105" s="1">
        <v>1</v>
      </c>
      <c r="D105" s="1">
        <v>2</v>
      </c>
      <c r="E105" s="1">
        <v>0</v>
      </c>
      <c r="F105" s="1">
        <v>0</v>
      </c>
    </row>
    <row r="106" spans="1:6" x14ac:dyDescent="0.25">
      <c r="A106" s="17"/>
      <c r="B106" s="9" t="s">
        <v>154</v>
      </c>
      <c r="C106" s="1">
        <v>1</v>
      </c>
      <c r="D106" s="1">
        <v>2</v>
      </c>
      <c r="E106" s="1">
        <v>0</v>
      </c>
      <c r="F106" s="1">
        <v>0</v>
      </c>
    </row>
    <row r="107" spans="1:6" x14ac:dyDescent="0.25">
      <c r="A107" s="17"/>
      <c r="B107" s="9" t="s">
        <v>155</v>
      </c>
      <c r="C107" s="1">
        <v>1</v>
      </c>
      <c r="D107" s="1">
        <v>2</v>
      </c>
      <c r="E107" s="1">
        <v>0</v>
      </c>
      <c r="F107" s="1">
        <v>0</v>
      </c>
    </row>
    <row r="108" spans="1:6" x14ac:dyDescent="0.25">
      <c r="A108" s="17"/>
      <c r="B108" s="9" t="s">
        <v>156</v>
      </c>
      <c r="C108" s="1">
        <v>1</v>
      </c>
      <c r="D108" s="1">
        <v>2</v>
      </c>
      <c r="E108" s="1">
        <v>0</v>
      </c>
      <c r="F108" s="1">
        <v>0</v>
      </c>
    </row>
    <row r="109" spans="1:6" x14ac:dyDescent="0.25">
      <c r="A109" s="17"/>
      <c r="B109" s="9" t="s">
        <v>157</v>
      </c>
      <c r="C109" s="1">
        <v>1</v>
      </c>
      <c r="D109" s="1">
        <v>2</v>
      </c>
      <c r="E109" s="1">
        <v>0</v>
      </c>
      <c r="F109" s="1">
        <v>0</v>
      </c>
    </row>
    <row r="110" spans="1:6" x14ac:dyDescent="0.25">
      <c r="A110" s="17"/>
      <c r="B110" s="9" t="s">
        <v>158</v>
      </c>
      <c r="C110" s="1">
        <v>1</v>
      </c>
      <c r="D110" s="1">
        <v>2</v>
      </c>
      <c r="E110" s="1">
        <v>0</v>
      </c>
      <c r="F110" s="1">
        <v>0</v>
      </c>
    </row>
    <row r="111" spans="1:6" x14ac:dyDescent="0.25">
      <c r="A111" s="18"/>
      <c r="B111" s="9" t="s">
        <v>159</v>
      </c>
      <c r="C111" s="1">
        <v>1</v>
      </c>
      <c r="D111" s="1">
        <v>2</v>
      </c>
      <c r="E111" s="1">
        <v>0</v>
      </c>
      <c r="F111" s="1">
        <v>0</v>
      </c>
    </row>
    <row r="112" spans="1:6" x14ac:dyDescent="0.25">
      <c r="A112" s="16">
        <v>9</v>
      </c>
      <c r="B112" s="9" t="s">
        <v>160</v>
      </c>
      <c r="C112" s="1">
        <v>1</v>
      </c>
      <c r="D112" s="1">
        <v>2</v>
      </c>
      <c r="E112" s="1">
        <v>0</v>
      </c>
      <c r="F112" s="1">
        <v>0</v>
      </c>
    </row>
    <row r="113" spans="1:6" x14ac:dyDescent="0.25">
      <c r="A113" s="17"/>
      <c r="B113" s="9" t="s">
        <v>161</v>
      </c>
      <c r="C113" s="1">
        <v>1</v>
      </c>
      <c r="D113" s="1">
        <v>2</v>
      </c>
      <c r="E113" s="1">
        <v>0</v>
      </c>
      <c r="F113" s="1">
        <v>0</v>
      </c>
    </row>
    <row r="114" spans="1:6" x14ac:dyDescent="0.25">
      <c r="A114" s="17"/>
      <c r="B114" s="9" t="s">
        <v>162</v>
      </c>
      <c r="C114" s="1">
        <v>1</v>
      </c>
      <c r="D114" s="1">
        <v>2</v>
      </c>
      <c r="E114" s="1">
        <v>0</v>
      </c>
      <c r="F114" s="1">
        <v>0</v>
      </c>
    </row>
    <row r="115" spans="1:6" x14ac:dyDescent="0.25">
      <c r="A115" s="17"/>
      <c r="B115" s="9" t="s">
        <v>163</v>
      </c>
      <c r="C115" s="1">
        <v>1</v>
      </c>
      <c r="D115" s="1">
        <v>2</v>
      </c>
      <c r="E115" s="1">
        <v>0</v>
      </c>
      <c r="F115" s="1">
        <v>0</v>
      </c>
    </row>
    <row r="116" spans="1:6" x14ac:dyDescent="0.25">
      <c r="A116" s="17"/>
      <c r="B116" s="9" t="s">
        <v>164</v>
      </c>
      <c r="C116" s="1">
        <v>1</v>
      </c>
      <c r="D116" s="1">
        <v>2</v>
      </c>
      <c r="E116" s="1">
        <v>0</v>
      </c>
      <c r="F116" s="1">
        <v>0</v>
      </c>
    </row>
    <row r="117" spans="1:6" x14ac:dyDescent="0.25">
      <c r="A117" s="17"/>
      <c r="B117" s="9" t="s">
        <v>165</v>
      </c>
      <c r="C117" s="1">
        <v>1</v>
      </c>
      <c r="D117" s="1">
        <v>2</v>
      </c>
      <c r="E117" s="1">
        <v>0</v>
      </c>
      <c r="F117" s="1">
        <v>0</v>
      </c>
    </row>
    <row r="118" spans="1:6" x14ac:dyDescent="0.25">
      <c r="A118" s="17"/>
      <c r="B118" s="9" t="s">
        <v>166</v>
      </c>
      <c r="C118" s="1">
        <v>1</v>
      </c>
      <c r="D118" s="1">
        <v>2</v>
      </c>
      <c r="E118" s="1">
        <v>0</v>
      </c>
      <c r="F118" s="1">
        <v>0</v>
      </c>
    </row>
    <row r="119" spans="1:6" x14ac:dyDescent="0.25">
      <c r="A119" s="17"/>
      <c r="B119" s="9" t="s">
        <v>167</v>
      </c>
      <c r="C119" s="1">
        <v>1</v>
      </c>
      <c r="D119" s="1">
        <v>2</v>
      </c>
      <c r="E119" s="1">
        <v>0</v>
      </c>
      <c r="F119" s="1">
        <v>0</v>
      </c>
    </row>
    <row r="120" spans="1:6" x14ac:dyDescent="0.25">
      <c r="A120" s="17"/>
      <c r="B120" s="9" t="s">
        <v>168</v>
      </c>
      <c r="C120" s="1">
        <v>1</v>
      </c>
      <c r="D120" s="1">
        <v>2</v>
      </c>
      <c r="E120" s="1">
        <v>0</v>
      </c>
      <c r="F120" s="1">
        <v>0</v>
      </c>
    </row>
    <row r="121" spans="1:6" x14ac:dyDescent="0.25">
      <c r="A121" s="17"/>
      <c r="B121" s="9" t="s">
        <v>169</v>
      </c>
      <c r="C121" s="1">
        <v>1</v>
      </c>
      <c r="D121" s="1">
        <v>2</v>
      </c>
      <c r="E121" s="1">
        <v>0</v>
      </c>
      <c r="F121" s="1">
        <v>0</v>
      </c>
    </row>
    <row r="122" spans="1:6" x14ac:dyDescent="0.25">
      <c r="A122" s="18"/>
      <c r="B122" s="9" t="s">
        <v>170</v>
      </c>
      <c r="C122" s="1">
        <v>1</v>
      </c>
      <c r="D122" s="1">
        <v>2</v>
      </c>
      <c r="E122" s="1">
        <v>0</v>
      </c>
      <c r="F122" s="1">
        <v>0</v>
      </c>
    </row>
  </sheetData>
  <mergeCells count="12">
    <mergeCell ref="A112:A122"/>
    <mergeCell ref="A1:A2"/>
    <mergeCell ref="B1:B2"/>
    <mergeCell ref="C1:F1"/>
    <mergeCell ref="A3:A11"/>
    <mergeCell ref="A12:A25"/>
    <mergeCell ref="A38:A56"/>
    <mergeCell ref="A57:A67"/>
    <mergeCell ref="A68:A89"/>
    <mergeCell ref="A90:A111"/>
    <mergeCell ref="A26:A30"/>
    <mergeCell ref="A31:A3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4E7-494C-46EA-9D2B-66F254FB7745}">
  <dimension ref="A1:F122"/>
  <sheetViews>
    <sheetView topLeftCell="A106" workbookViewId="0">
      <selection activeCell="A112" sqref="A112:B122"/>
    </sheetView>
  </sheetViews>
  <sheetFormatPr defaultRowHeight="15" x14ac:dyDescent="0.25"/>
  <cols>
    <col min="1" max="1" width="20.85546875" bestFit="1" customWidth="1"/>
    <col min="2" max="2" width="20.85546875" customWidth="1"/>
    <col min="3" max="3" width="12.85546875" customWidth="1"/>
    <col min="4" max="4" width="12.28515625" customWidth="1"/>
    <col min="5" max="5" width="12.85546875" bestFit="1" customWidth="1"/>
    <col min="6" max="6" width="11.85546875" bestFit="1" customWidth="1"/>
  </cols>
  <sheetData>
    <row r="1" spans="1:6" x14ac:dyDescent="0.25">
      <c r="A1" s="19" t="s">
        <v>0</v>
      </c>
      <c r="B1" s="19" t="s">
        <v>36</v>
      </c>
      <c r="C1" s="20" t="s">
        <v>26</v>
      </c>
      <c r="D1" s="20"/>
      <c r="E1" s="20"/>
      <c r="F1" s="20"/>
    </row>
    <row r="2" spans="1:6" x14ac:dyDescent="0.25">
      <c r="A2" s="19"/>
      <c r="B2" s="19"/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5">
      <c r="A3" s="16">
        <v>1</v>
      </c>
      <c r="B3" s="9" t="s">
        <v>37</v>
      </c>
      <c r="C3" s="1">
        <f>Малоэтажка_колич_блоков!C3*Осн._характ_ки_малоэт_кварт!$C$8</f>
        <v>12</v>
      </c>
      <c r="D3" s="1">
        <f>Малоэтажка_колич_блоков!D3*Осн._характ_ки_малоэт_кварт!$D$8</f>
        <v>32</v>
      </c>
      <c r="E3" s="1">
        <f>Малоэтажка_колич_блоков!E3*Осн._характ_ки_малоэт_кварт!$E$8</f>
        <v>0</v>
      </c>
      <c r="F3" s="1">
        <f>Малоэтажка_колич_блоков!F3*Осн._характ_ки_малоэт_кварт!$F$8</f>
        <v>0</v>
      </c>
    </row>
    <row r="4" spans="1:6" x14ac:dyDescent="0.25">
      <c r="A4" s="17"/>
      <c r="B4" s="9" t="s">
        <v>38</v>
      </c>
      <c r="C4" s="1">
        <f>Малоэтажка_колич_блоков!C4*Осн._характ_ки_малоэт_кварт!$C$8</f>
        <v>12</v>
      </c>
      <c r="D4" s="1">
        <f>Малоэтажка_колич_блоков!D4*Осн._характ_ки_малоэт_кварт!$D$8</f>
        <v>32</v>
      </c>
      <c r="E4" s="1">
        <f>Малоэтажка_колич_блоков!E4*Осн._характ_ки_малоэт_кварт!$E$8</f>
        <v>0</v>
      </c>
      <c r="F4" s="1">
        <f>Малоэтажка_колич_блоков!F4*Осн._характ_ки_малоэт_кварт!$F$8</f>
        <v>0</v>
      </c>
    </row>
    <row r="5" spans="1:6" x14ac:dyDescent="0.25">
      <c r="A5" s="17"/>
      <c r="B5" s="9" t="s">
        <v>39</v>
      </c>
      <c r="C5" s="1">
        <f>Малоэтажка_колич_блоков!C5*Осн._характ_ки_малоэт_кварт!$C$8</f>
        <v>12</v>
      </c>
      <c r="D5" s="1">
        <f>Малоэтажка_колич_блоков!D5*Осн._характ_ки_малоэт_кварт!$D$8</f>
        <v>32</v>
      </c>
      <c r="E5" s="1">
        <f>Малоэтажка_колич_блоков!E5*Осн._характ_ки_малоэт_кварт!$E$8</f>
        <v>0</v>
      </c>
      <c r="F5" s="1">
        <f>Малоэтажка_колич_блоков!F5*Осн._характ_ки_малоэт_кварт!$F$8</f>
        <v>0</v>
      </c>
    </row>
    <row r="6" spans="1:6" x14ac:dyDescent="0.25">
      <c r="A6" s="17"/>
      <c r="B6" s="9" t="s">
        <v>40</v>
      </c>
      <c r="C6" s="1">
        <f>Малоэтажка_колич_блоков!C6*Осн._характ_ки_малоэт_кварт!$C$8</f>
        <v>12</v>
      </c>
      <c r="D6" s="1">
        <f>Малоэтажка_колич_блоков!D6*Осн._характ_ки_малоэт_кварт!$D$8</f>
        <v>32</v>
      </c>
      <c r="E6" s="1">
        <f>Малоэтажка_колич_блоков!E6*Осн._характ_ки_малоэт_кварт!$E$8</f>
        <v>0</v>
      </c>
      <c r="F6" s="1">
        <f>Малоэтажка_колич_блоков!F6*Осн._характ_ки_малоэт_кварт!$F$8</f>
        <v>0</v>
      </c>
    </row>
    <row r="7" spans="1:6" x14ac:dyDescent="0.25">
      <c r="A7" s="17"/>
      <c r="B7" s="9" t="s">
        <v>41</v>
      </c>
      <c r="C7" s="1">
        <f>Малоэтажка_колич_блоков!C7*Осн._характ_ки_малоэт_кварт!$C$8</f>
        <v>12</v>
      </c>
      <c r="D7" s="1">
        <f>Малоэтажка_колич_блоков!D7*Осн._характ_ки_малоэт_кварт!$D$8</f>
        <v>16</v>
      </c>
      <c r="E7" s="1">
        <f>Малоэтажка_колич_блоков!E7*Осн._характ_ки_малоэт_кварт!$E$8</f>
        <v>12</v>
      </c>
      <c r="F7" s="1">
        <f>Малоэтажка_колич_блоков!F7*Осн._характ_ки_малоэт_кварт!$F$8</f>
        <v>0</v>
      </c>
    </row>
    <row r="8" spans="1:6" x14ac:dyDescent="0.25">
      <c r="A8" s="17"/>
      <c r="B8" s="9" t="s">
        <v>54</v>
      </c>
      <c r="C8" s="1">
        <f>Малоэтажка_колич_блоков!C8*Осн._характ_ки_малоэт_кварт!$C$8</f>
        <v>12</v>
      </c>
      <c r="D8" s="1">
        <f>Малоэтажка_колич_блоков!D8*Осн._характ_ки_малоэт_кварт!$D$8</f>
        <v>32</v>
      </c>
      <c r="E8" s="1">
        <f>Малоэтажка_колич_блоков!E8*Осн._характ_ки_малоэт_кварт!$E$8</f>
        <v>0</v>
      </c>
      <c r="F8" s="1">
        <f>Малоэтажка_колич_блоков!F8*Осн._характ_ки_малоэт_кварт!$F$8</f>
        <v>0</v>
      </c>
    </row>
    <row r="9" spans="1:6" x14ac:dyDescent="0.25">
      <c r="A9" s="17"/>
      <c r="B9" s="9" t="s">
        <v>55</v>
      </c>
      <c r="C9" s="1">
        <f>Малоэтажка_колич_блоков!C9*Осн._характ_ки_малоэт_кварт!$C$8</f>
        <v>12</v>
      </c>
      <c r="D9" s="1">
        <f>Малоэтажка_колич_блоков!D9*Осн._характ_ки_малоэт_кварт!$D$8</f>
        <v>32</v>
      </c>
      <c r="E9" s="1">
        <f>Малоэтажка_колич_блоков!E9*Осн._характ_ки_малоэт_кварт!$E$8</f>
        <v>0</v>
      </c>
      <c r="F9" s="1">
        <f>Малоэтажка_колич_блоков!F9*Осн._характ_ки_малоэт_кварт!$F$8</f>
        <v>0</v>
      </c>
    </row>
    <row r="10" spans="1:6" x14ac:dyDescent="0.25">
      <c r="A10" s="17"/>
      <c r="B10" s="9" t="s">
        <v>56</v>
      </c>
      <c r="C10" s="1">
        <f>Малоэтажка_колич_блоков!C10*Осн._характ_ки_малоэт_кварт!$C$8</f>
        <v>12</v>
      </c>
      <c r="D10" s="1">
        <f>Малоэтажка_колич_блоков!D10*Осн._характ_ки_малоэт_кварт!$D$8</f>
        <v>32</v>
      </c>
      <c r="E10" s="1">
        <f>Малоэтажка_колич_блоков!E10*Осн._характ_ки_малоэт_кварт!$E$8</f>
        <v>0</v>
      </c>
      <c r="F10" s="1">
        <f>Малоэтажка_колич_блоков!F10*Осн._характ_ки_малоэт_кварт!$F$8</f>
        <v>0</v>
      </c>
    </row>
    <row r="11" spans="1:6" x14ac:dyDescent="0.25">
      <c r="A11" s="18"/>
      <c r="B11" s="9" t="s">
        <v>57</v>
      </c>
      <c r="C11" s="1">
        <f>Малоэтажка_колич_блоков!C11*Осн._характ_ки_малоэт_кварт!$C$8</f>
        <v>12</v>
      </c>
      <c r="D11" s="1">
        <f>Малоэтажка_колич_блоков!D11*Осн._характ_ки_малоэт_кварт!$D$8</f>
        <v>32</v>
      </c>
      <c r="E11" s="1">
        <f>Малоэтажка_колич_блоков!E11*Осн._характ_ки_малоэт_кварт!$E$8</f>
        <v>0</v>
      </c>
      <c r="F11" s="1">
        <f>Малоэтажка_колич_блоков!F11*Осн._характ_ки_малоэт_кварт!$F$8</f>
        <v>0</v>
      </c>
    </row>
    <row r="12" spans="1:6" x14ac:dyDescent="0.25">
      <c r="A12" s="16">
        <v>2</v>
      </c>
      <c r="B12" s="9" t="s">
        <v>58</v>
      </c>
      <c r="C12" s="1">
        <f>Малоэтажка_колич_блоков!C12*Осн._характ_ки_малоэт_кварт!$C$8</f>
        <v>12</v>
      </c>
      <c r="D12" s="1">
        <f>Малоэтажка_колич_блоков!D12*Осн._характ_ки_малоэт_кварт!$D$8</f>
        <v>32</v>
      </c>
      <c r="E12" s="1">
        <f>Малоэтажка_колич_блоков!E12*Осн._характ_ки_малоэт_кварт!$E$8</f>
        <v>0</v>
      </c>
      <c r="F12" s="1">
        <f>Малоэтажка_колич_блоков!F12*Осн._характ_ки_малоэт_кварт!$F$8</f>
        <v>0</v>
      </c>
    </row>
    <row r="13" spans="1:6" x14ac:dyDescent="0.25">
      <c r="A13" s="17"/>
      <c r="B13" s="9" t="s">
        <v>59</v>
      </c>
      <c r="C13" s="1">
        <f>Малоэтажка_колич_блоков!C13*Осн._характ_ки_малоэт_кварт!$C$8</f>
        <v>12</v>
      </c>
      <c r="D13" s="1">
        <f>Малоэтажка_колич_блоков!D13*Осн._характ_ки_малоэт_кварт!$D$8</f>
        <v>32</v>
      </c>
      <c r="E13" s="1">
        <f>Малоэтажка_колич_блоков!E13*Осн._характ_ки_малоэт_кварт!$E$8</f>
        <v>0</v>
      </c>
      <c r="F13" s="1">
        <f>Малоэтажка_колич_блоков!F13*Осн._характ_ки_малоэт_кварт!$F$8</f>
        <v>0</v>
      </c>
    </row>
    <row r="14" spans="1:6" x14ac:dyDescent="0.25">
      <c r="A14" s="17"/>
      <c r="B14" s="9" t="s">
        <v>60</v>
      </c>
      <c r="C14" s="1">
        <f>Малоэтажка_колич_блоков!C14*Осн._характ_ки_малоэт_кварт!$C$8</f>
        <v>12</v>
      </c>
      <c r="D14" s="1">
        <f>Малоэтажка_колич_блоков!D14*Осн._характ_ки_малоэт_кварт!$D$8</f>
        <v>32</v>
      </c>
      <c r="E14" s="1">
        <f>Малоэтажка_колич_блоков!E14*Осн._характ_ки_малоэт_кварт!$E$8</f>
        <v>0</v>
      </c>
      <c r="F14" s="1">
        <f>Малоэтажка_колич_блоков!F14*Осн._характ_ки_малоэт_кварт!$F$8</f>
        <v>0</v>
      </c>
    </row>
    <row r="15" spans="1:6" x14ac:dyDescent="0.25">
      <c r="A15" s="17"/>
      <c r="B15" s="9" t="s">
        <v>61</v>
      </c>
      <c r="C15" s="1">
        <f>Малоэтажка_колич_блоков!C15*Осн._характ_ки_малоэт_кварт!$C$8</f>
        <v>12</v>
      </c>
      <c r="D15" s="1">
        <f>Малоэтажка_колич_блоков!D15*Осн._характ_ки_малоэт_кварт!$D$8</f>
        <v>32</v>
      </c>
      <c r="E15" s="1">
        <f>Малоэтажка_колич_блоков!E15*Осн._характ_ки_малоэт_кварт!$E$8</f>
        <v>0</v>
      </c>
      <c r="F15" s="1">
        <f>Малоэтажка_колич_блоков!F15*Осн._характ_ки_малоэт_кварт!$F$8</f>
        <v>0</v>
      </c>
    </row>
    <row r="16" spans="1:6" x14ac:dyDescent="0.25">
      <c r="A16" s="17"/>
      <c r="B16" s="9" t="s">
        <v>62</v>
      </c>
      <c r="C16" s="1">
        <f>Малоэтажка_колич_блоков!C16*Осн._характ_ки_малоэт_кварт!$C$8</f>
        <v>12</v>
      </c>
      <c r="D16" s="1">
        <f>Малоэтажка_колич_блоков!D16*Осн._характ_ки_малоэт_кварт!$D$8</f>
        <v>32</v>
      </c>
      <c r="E16" s="1">
        <f>Малоэтажка_колич_блоков!E16*Осн._характ_ки_малоэт_кварт!$E$8</f>
        <v>0</v>
      </c>
      <c r="F16" s="1">
        <f>Малоэтажка_колич_блоков!F16*Осн._характ_ки_малоэт_кварт!$F$8</f>
        <v>0</v>
      </c>
    </row>
    <row r="17" spans="1:6" x14ac:dyDescent="0.25">
      <c r="A17" s="17"/>
      <c r="B17" s="9" t="s">
        <v>63</v>
      </c>
      <c r="C17" s="1">
        <f>Малоэтажка_колич_блоков!C17*Осн._характ_ки_малоэт_кварт!$C$8</f>
        <v>12</v>
      </c>
      <c r="D17" s="1">
        <f>Малоэтажка_колич_блоков!D17*Осн._характ_ки_малоэт_кварт!$D$8</f>
        <v>32</v>
      </c>
      <c r="E17" s="1">
        <f>Малоэтажка_колич_блоков!E17*Осн._характ_ки_малоэт_кварт!$E$8</f>
        <v>0</v>
      </c>
      <c r="F17" s="1">
        <f>Малоэтажка_колич_блоков!F17*Осн._характ_ки_малоэт_кварт!$F$8</f>
        <v>0</v>
      </c>
    </row>
    <row r="18" spans="1:6" x14ac:dyDescent="0.25">
      <c r="A18" s="17"/>
      <c r="B18" s="9" t="s">
        <v>64</v>
      </c>
      <c r="C18" s="1">
        <f>Малоэтажка_колич_блоков!C18*Осн._характ_ки_малоэт_кварт!$C$8</f>
        <v>12</v>
      </c>
      <c r="D18" s="1">
        <f>Малоэтажка_колич_блоков!D18*Осн._характ_ки_малоэт_кварт!$D$8</f>
        <v>32</v>
      </c>
      <c r="E18" s="1">
        <f>Малоэтажка_колич_блоков!E18*Осн._характ_ки_малоэт_кварт!$E$8</f>
        <v>0</v>
      </c>
      <c r="F18" s="1">
        <f>Малоэтажка_колич_блоков!F18*Осн._характ_ки_малоэт_кварт!$F$8</f>
        <v>0</v>
      </c>
    </row>
    <row r="19" spans="1:6" x14ac:dyDescent="0.25">
      <c r="A19" s="17"/>
      <c r="B19" s="9" t="s">
        <v>65</v>
      </c>
      <c r="C19" s="1">
        <f>Малоэтажка_колич_блоков!C19*Осн._характ_ки_малоэт_кварт!$C$8</f>
        <v>12</v>
      </c>
      <c r="D19" s="1">
        <f>Малоэтажка_колич_блоков!D19*Осн._характ_ки_малоэт_кварт!$D$8</f>
        <v>32</v>
      </c>
      <c r="E19" s="1">
        <f>Малоэтажка_колич_блоков!E19*Осн._характ_ки_малоэт_кварт!$E$8</f>
        <v>0</v>
      </c>
      <c r="F19" s="1">
        <f>Малоэтажка_колич_блоков!F19*Осн._характ_ки_малоэт_кварт!$F$8</f>
        <v>0</v>
      </c>
    </row>
    <row r="20" spans="1:6" x14ac:dyDescent="0.25">
      <c r="A20" s="17"/>
      <c r="B20" s="9" t="s">
        <v>66</v>
      </c>
      <c r="C20" s="1">
        <f>Малоэтажка_колич_блоков!C20*Осн._характ_ки_малоэт_кварт!$C$8</f>
        <v>12</v>
      </c>
      <c r="D20" s="1">
        <f>Малоэтажка_колич_блоков!D20*Осн._характ_ки_малоэт_кварт!$D$8</f>
        <v>32</v>
      </c>
      <c r="E20" s="1">
        <f>Малоэтажка_колич_блоков!E20*Осн._характ_ки_малоэт_кварт!$E$8</f>
        <v>0</v>
      </c>
      <c r="F20" s="1">
        <f>Малоэтажка_колич_блоков!F20*Осн._характ_ки_малоэт_кварт!$F$8</f>
        <v>0</v>
      </c>
    </row>
    <row r="21" spans="1:6" x14ac:dyDescent="0.25">
      <c r="A21" s="17"/>
      <c r="B21" s="9" t="s">
        <v>68</v>
      </c>
      <c r="C21" s="1">
        <f>Малоэтажка_колич_блоков!C21*Осн._характ_ки_малоэт_кварт!$C$8</f>
        <v>12</v>
      </c>
      <c r="D21" s="1">
        <f>Малоэтажка_колич_блоков!D21*Осн._характ_ки_малоэт_кварт!$D$8</f>
        <v>32</v>
      </c>
      <c r="E21" s="1">
        <f>Малоэтажка_колич_блоков!E21*Осн._характ_ки_малоэт_кварт!$E$8</f>
        <v>0</v>
      </c>
      <c r="F21" s="1">
        <f>Малоэтажка_колич_блоков!F21*Осн._характ_ки_малоэт_кварт!$F$8</f>
        <v>0</v>
      </c>
    </row>
    <row r="22" spans="1:6" x14ac:dyDescent="0.25">
      <c r="A22" s="17"/>
      <c r="B22" s="9" t="s">
        <v>69</v>
      </c>
      <c r="C22" s="1">
        <f>Малоэтажка_колич_блоков!C22*Осн._характ_ки_малоэт_кварт!$C$8</f>
        <v>12</v>
      </c>
      <c r="D22" s="1">
        <f>Малоэтажка_колич_блоков!D22*Осн._характ_ки_малоэт_кварт!$D$8</f>
        <v>32</v>
      </c>
      <c r="E22" s="1">
        <f>Малоэтажка_колич_блоков!E22*Осн._характ_ки_малоэт_кварт!$E$8</f>
        <v>0</v>
      </c>
      <c r="F22" s="1">
        <f>Малоэтажка_колич_блоков!F22*Осн._характ_ки_малоэт_кварт!$F$8</f>
        <v>0</v>
      </c>
    </row>
    <row r="23" spans="1:6" x14ac:dyDescent="0.25">
      <c r="A23" s="17"/>
      <c r="B23" s="9" t="s">
        <v>70</v>
      </c>
      <c r="C23" s="1">
        <f>Малоэтажка_колич_блоков!C23*Осн._характ_ки_малоэт_кварт!$C$8</f>
        <v>12</v>
      </c>
      <c r="D23" s="1">
        <f>Малоэтажка_колич_блоков!D23*Осн._характ_ки_малоэт_кварт!$D$8</f>
        <v>32</v>
      </c>
      <c r="E23" s="1">
        <f>Малоэтажка_колич_блоков!E23*Осн._характ_ки_малоэт_кварт!$E$8</f>
        <v>0</v>
      </c>
      <c r="F23" s="1">
        <f>Малоэтажка_колич_блоков!F23*Осн._характ_ки_малоэт_кварт!$F$8</f>
        <v>0</v>
      </c>
    </row>
    <row r="24" spans="1:6" x14ac:dyDescent="0.25">
      <c r="A24" s="17"/>
      <c r="B24" s="9" t="s">
        <v>71</v>
      </c>
      <c r="C24" s="1">
        <f>Малоэтажка_колич_блоков!C24*Осн._характ_ки_малоэт_кварт!$C$8</f>
        <v>12</v>
      </c>
      <c r="D24" s="1">
        <f>Малоэтажка_колич_блоков!D24*Осн._характ_ки_малоэт_кварт!$D$8</f>
        <v>32</v>
      </c>
      <c r="E24" s="1">
        <f>Малоэтажка_колич_блоков!E24*Осн._характ_ки_малоэт_кварт!$E$8</f>
        <v>0</v>
      </c>
      <c r="F24" s="1">
        <f>Малоэтажка_колич_блоков!F24*Осн._характ_ки_малоэт_кварт!$F$8</f>
        <v>0</v>
      </c>
    </row>
    <row r="25" spans="1:6" x14ac:dyDescent="0.25">
      <c r="A25" s="18"/>
      <c r="B25" s="9" t="s">
        <v>72</v>
      </c>
      <c r="C25" s="1">
        <f>Малоэтажка_колич_блоков!C25*Осн._характ_ки_малоэт_кварт!$C$8</f>
        <v>12</v>
      </c>
      <c r="D25" s="1">
        <f>Малоэтажка_колич_блоков!D25*Осн._характ_ки_малоэт_кварт!$D$8</f>
        <v>32</v>
      </c>
      <c r="E25" s="1">
        <f>Малоэтажка_колич_блоков!E25*Осн._характ_ки_малоэт_кварт!$E$8</f>
        <v>0</v>
      </c>
      <c r="F25" s="1">
        <f>Малоэтажка_колич_блоков!F25*Осн._характ_ки_малоэт_кварт!$F$8</f>
        <v>0</v>
      </c>
    </row>
    <row r="26" spans="1:6" x14ac:dyDescent="0.25">
      <c r="A26" s="16">
        <v>3</v>
      </c>
      <c r="B26" s="9" t="s">
        <v>73</v>
      </c>
      <c r="C26" s="1">
        <f>Малоэтажка_колич_блоков!C26*Осн._характ_ки_малоэт_кварт!$C$8</f>
        <v>12</v>
      </c>
      <c r="D26" s="1">
        <f>Малоэтажка_колич_блоков!D26*Осн._характ_ки_малоэт_кварт!$D$8</f>
        <v>32</v>
      </c>
      <c r="E26" s="1">
        <f>Малоэтажка_колич_блоков!E26*Осн._характ_ки_малоэт_кварт!$E$8</f>
        <v>0</v>
      </c>
      <c r="F26" s="1">
        <f>Малоэтажка_колич_блоков!F26*Осн._характ_ки_малоэт_кварт!$F$8</f>
        <v>0</v>
      </c>
    </row>
    <row r="27" spans="1:6" x14ac:dyDescent="0.25">
      <c r="A27" s="17"/>
      <c r="B27" s="9" t="s">
        <v>74</v>
      </c>
      <c r="C27" s="1">
        <f>Малоэтажка_колич_блоков!C27*Осн._характ_ки_малоэт_кварт!$C$8</f>
        <v>12</v>
      </c>
      <c r="D27" s="1">
        <f>Малоэтажка_колич_блоков!D27*Осн._характ_ки_малоэт_кварт!$D$8</f>
        <v>32</v>
      </c>
      <c r="E27" s="1">
        <f>Малоэтажка_колич_блоков!E27*Осн._характ_ки_малоэт_кварт!$E$8</f>
        <v>0</v>
      </c>
      <c r="F27" s="1">
        <f>Малоэтажка_колич_блоков!F27*Осн._характ_ки_малоэт_кварт!$F$8</f>
        <v>0</v>
      </c>
    </row>
    <row r="28" spans="1:6" x14ac:dyDescent="0.25">
      <c r="A28" s="17"/>
      <c r="B28" s="9" t="s">
        <v>75</v>
      </c>
      <c r="C28" s="1">
        <f>Малоэтажка_колич_блоков!C28*Осн._характ_ки_малоэт_кварт!$C$8</f>
        <v>12</v>
      </c>
      <c r="D28" s="1">
        <f>Малоэтажка_колич_блоков!D28*Осн._характ_ки_малоэт_кварт!$D$8</f>
        <v>32</v>
      </c>
      <c r="E28" s="1">
        <f>Малоэтажка_колич_блоков!E28*Осн._характ_ки_малоэт_кварт!$E$8</f>
        <v>0</v>
      </c>
      <c r="F28" s="1">
        <f>Малоэтажка_колич_блоков!F28*Осн._характ_ки_малоэт_кварт!$F$8</f>
        <v>0</v>
      </c>
    </row>
    <row r="29" spans="1:6" x14ac:dyDescent="0.25">
      <c r="A29" s="17"/>
      <c r="B29" s="9" t="s">
        <v>76</v>
      </c>
      <c r="C29" s="1">
        <f>Малоэтажка_колич_блоков!C29*Осн._характ_ки_малоэт_кварт!$C$8</f>
        <v>12</v>
      </c>
      <c r="D29" s="1">
        <f>Малоэтажка_колич_блоков!D29*Осн._характ_ки_малоэт_кварт!$D$8</f>
        <v>32</v>
      </c>
      <c r="E29" s="1">
        <f>Малоэтажка_колич_блоков!E29*Осн._характ_ки_малоэт_кварт!$E$8</f>
        <v>0</v>
      </c>
      <c r="F29" s="1">
        <f>Малоэтажка_колич_блоков!F29*Осн._характ_ки_малоэт_кварт!$F$8</f>
        <v>0</v>
      </c>
    </row>
    <row r="30" spans="1:6" x14ac:dyDescent="0.25">
      <c r="A30" s="18"/>
      <c r="B30" s="9" t="s">
        <v>77</v>
      </c>
      <c r="C30" s="1">
        <f>Малоэтажка_колич_блоков!C30*Осн._характ_ки_малоэт_кварт!$C$8</f>
        <v>12</v>
      </c>
      <c r="D30" s="1">
        <f>Малоэтажка_колич_блоков!D30*Осн._характ_ки_малоэт_кварт!$D$8</f>
        <v>32</v>
      </c>
      <c r="E30" s="1">
        <f>Малоэтажка_колич_блоков!E30*Осн._характ_ки_малоэт_кварт!$E$8</f>
        <v>0</v>
      </c>
      <c r="F30" s="1">
        <f>Малоэтажка_колич_блоков!F30*Осн._характ_ки_малоэт_кварт!$F$8</f>
        <v>0</v>
      </c>
    </row>
    <row r="31" spans="1:6" x14ac:dyDescent="0.25">
      <c r="A31" s="16">
        <v>4</v>
      </c>
      <c r="B31" s="9" t="s">
        <v>78</v>
      </c>
      <c r="C31" s="1">
        <f>Малоэтажка_колич_блоков!C31*Осн._характ_ки_малоэт_кварт!$C$8</f>
        <v>12</v>
      </c>
      <c r="D31" s="1">
        <f>Малоэтажка_колич_блоков!D31*Осн._характ_ки_малоэт_кварт!$D$8</f>
        <v>32</v>
      </c>
      <c r="E31" s="1">
        <f>Малоэтажка_колич_блоков!E31*Осн._характ_ки_малоэт_кварт!$E$8</f>
        <v>0</v>
      </c>
      <c r="F31" s="1">
        <f>Малоэтажка_колич_блоков!F31*Осн._характ_ки_малоэт_кварт!$F$8</f>
        <v>0</v>
      </c>
    </row>
    <row r="32" spans="1:6" x14ac:dyDescent="0.25">
      <c r="A32" s="17"/>
      <c r="B32" s="9" t="s">
        <v>79</v>
      </c>
      <c r="C32" s="1">
        <f>Малоэтажка_колич_блоков!C32*Осн._характ_ки_малоэт_кварт!$C$8</f>
        <v>12</v>
      </c>
      <c r="D32" s="1">
        <f>Малоэтажка_колич_блоков!D32*Осн._характ_ки_малоэт_кварт!$D$8</f>
        <v>32</v>
      </c>
      <c r="E32" s="1">
        <f>Малоэтажка_колич_блоков!E32*Осн._характ_ки_малоэт_кварт!$E$8</f>
        <v>0</v>
      </c>
      <c r="F32" s="1">
        <f>Малоэтажка_колич_блоков!F32*Осн._характ_ки_малоэт_кварт!$F$8</f>
        <v>0</v>
      </c>
    </row>
    <row r="33" spans="1:6" x14ac:dyDescent="0.25">
      <c r="A33" s="17"/>
      <c r="B33" s="9" t="s">
        <v>80</v>
      </c>
      <c r="C33" s="1">
        <f>Малоэтажка_колич_блоков!C33*Осн._характ_ки_малоэт_кварт!$C$8</f>
        <v>12</v>
      </c>
      <c r="D33" s="1">
        <f>Малоэтажка_колич_блоков!D33*Осн._характ_ки_малоэт_кварт!$D$8</f>
        <v>32</v>
      </c>
      <c r="E33" s="1">
        <f>Малоэтажка_колич_блоков!E33*Осн._характ_ки_малоэт_кварт!$E$8</f>
        <v>0</v>
      </c>
      <c r="F33" s="1">
        <f>Малоэтажка_колич_блоков!F33*Осн._характ_ки_малоэт_кварт!$F$8</f>
        <v>0</v>
      </c>
    </row>
    <row r="34" spans="1:6" x14ac:dyDescent="0.25">
      <c r="A34" s="17"/>
      <c r="B34" s="9" t="s">
        <v>81</v>
      </c>
      <c r="C34" s="1">
        <f>Малоэтажка_колич_блоков!C34*Осн._характ_ки_малоэт_кварт!$C$8</f>
        <v>12</v>
      </c>
      <c r="D34" s="1">
        <f>Малоэтажка_колич_блоков!D34*Осн._характ_ки_малоэт_кварт!$D$8</f>
        <v>32</v>
      </c>
      <c r="E34" s="1">
        <f>Малоэтажка_колич_блоков!E34*Осн._характ_ки_малоэт_кварт!$E$8</f>
        <v>0</v>
      </c>
      <c r="F34" s="1">
        <f>Малоэтажка_колич_блоков!F34*Осн._характ_ки_малоэт_кварт!$F$8</f>
        <v>0</v>
      </c>
    </row>
    <row r="35" spans="1:6" x14ac:dyDescent="0.25">
      <c r="A35" s="17"/>
      <c r="B35" s="9" t="s">
        <v>82</v>
      </c>
      <c r="C35" s="1">
        <f>Малоэтажка_колич_блоков!C35*Осн._характ_ки_малоэт_кварт!$C$8</f>
        <v>0</v>
      </c>
      <c r="D35" s="1">
        <f>Малоэтажка_колич_блоков!D35*Осн._характ_ки_малоэт_кварт!$D$8</f>
        <v>32</v>
      </c>
      <c r="E35" s="1">
        <f>Малоэтажка_колич_блоков!E35*Осн._характ_ки_малоэт_кварт!$E$8</f>
        <v>0</v>
      </c>
      <c r="F35" s="1">
        <f>Малоэтажка_колич_блоков!F35*Осн._характ_ки_малоэт_кварт!$F$8</f>
        <v>0</v>
      </c>
    </row>
    <row r="36" spans="1:6" x14ac:dyDescent="0.25">
      <c r="A36" s="17"/>
      <c r="B36" s="9" t="s">
        <v>83</v>
      </c>
      <c r="C36" s="1">
        <f>Малоэтажка_колич_блоков!C36*Осн._характ_ки_малоэт_кварт!$C$8</f>
        <v>0</v>
      </c>
      <c r="D36" s="1">
        <f>Малоэтажка_колич_блоков!D36*Осн._характ_ки_малоэт_кварт!$D$8</f>
        <v>32</v>
      </c>
      <c r="E36" s="1">
        <f>Малоэтажка_колич_блоков!E36*Осн._характ_ки_малоэт_кварт!$E$8</f>
        <v>0</v>
      </c>
      <c r="F36" s="1">
        <f>Малоэтажка_колич_блоков!F36*Осн._характ_ки_малоэт_кварт!$F$8</f>
        <v>0</v>
      </c>
    </row>
    <row r="37" spans="1:6" x14ac:dyDescent="0.25">
      <c r="A37" s="18"/>
      <c r="B37" s="9" t="s">
        <v>84</v>
      </c>
      <c r="C37" s="1">
        <f>Малоэтажка_колич_блоков!C37*Осн._характ_ки_малоэт_кварт!$C$8</f>
        <v>0</v>
      </c>
      <c r="D37" s="1">
        <f>Малоэтажка_колич_блоков!D37*Осн._характ_ки_малоэт_кварт!$D$8</f>
        <v>32</v>
      </c>
      <c r="E37" s="1">
        <f>Малоэтажка_колич_блоков!E37*Осн._характ_ки_малоэт_кварт!$E$8</f>
        <v>0</v>
      </c>
      <c r="F37" s="1">
        <f>Малоэтажка_колич_блоков!F37*Осн._характ_ки_малоэт_кварт!$F$8</f>
        <v>0</v>
      </c>
    </row>
    <row r="38" spans="1:6" x14ac:dyDescent="0.25">
      <c r="A38" s="16">
        <v>5</v>
      </c>
      <c r="B38" s="9" t="s">
        <v>85</v>
      </c>
      <c r="C38" s="1">
        <f>Малоэтажка_колич_блоков!C38*Осн._характ_ки_малоэт_кварт!$C$8</f>
        <v>12</v>
      </c>
      <c r="D38" s="1">
        <f>Малоэтажка_колич_блоков!D38*Осн._характ_ки_малоэт_кварт!$D$8</f>
        <v>32</v>
      </c>
      <c r="E38" s="1">
        <f>Малоэтажка_колич_блоков!E38*Осн._характ_ки_малоэт_кварт!$E$8</f>
        <v>0</v>
      </c>
      <c r="F38" s="1">
        <f>Малоэтажка_колич_блоков!F38*Осн._характ_ки_малоэт_кварт!$F$8</f>
        <v>0</v>
      </c>
    </row>
    <row r="39" spans="1:6" x14ac:dyDescent="0.25">
      <c r="A39" s="17"/>
      <c r="B39" s="9" t="s">
        <v>86</v>
      </c>
      <c r="C39" s="1">
        <f>Малоэтажка_колич_блоков!C39*Осн._характ_ки_малоэт_кварт!$C$8</f>
        <v>12</v>
      </c>
      <c r="D39" s="1">
        <f>Малоэтажка_колич_блоков!D39*Осн._характ_ки_малоэт_кварт!$D$8</f>
        <v>32</v>
      </c>
      <c r="E39" s="1">
        <f>Малоэтажка_колич_блоков!E39*Осн._характ_ки_малоэт_кварт!$E$8</f>
        <v>0</v>
      </c>
      <c r="F39" s="1">
        <f>Малоэтажка_колич_блоков!F39*Осн._характ_ки_малоэт_кварт!$F$8</f>
        <v>0</v>
      </c>
    </row>
    <row r="40" spans="1:6" x14ac:dyDescent="0.25">
      <c r="A40" s="17"/>
      <c r="B40" s="9" t="s">
        <v>87</v>
      </c>
      <c r="C40" s="1">
        <f>Малоэтажка_колич_блоков!C40*Осн._характ_ки_малоэт_кварт!$C$8</f>
        <v>12</v>
      </c>
      <c r="D40" s="1">
        <f>Малоэтажка_колич_блоков!D40*Осн._характ_ки_малоэт_кварт!$D$8</f>
        <v>32</v>
      </c>
      <c r="E40" s="1">
        <f>Малоэтажка_колич_блоков!E40*Осн._характ_ки_малоэт_кварт!$E$8</f>
        <v>0</v>
      </c>
      <c r="F40" s="1">
        <f>Малоэтажка_колич_блоков!F40*Осн._характ_ки_малоэт_кварт!$F$8</f>
        <v>0</v>
      </c>
    </row>
    <row r="41" spans="1:6" x14ac:dyDescent="0.25">
      <c r="A41" s="17"/>
      <c r="B41" s="9" t="s">
        <v>88</v>
      </c>
      <c r="C41" s="1">
        <f>Малоэтажка_колич_блоков!C41*Осн._характ_ки_малоэт_кварт!$C$8</f>
        <v>12</v>
      </c>
      <c r="D41" s="1">
        <f>Малоэтажка_колич_блоков!D41*Осн._характ_ки_малоэт_кварт!$D$8</f>
        <v>32</v>
      </c>
      <c r="E41" s="1">
        <f>Малоэтажка_колич_блоков!E41*Осн._характ_ки_малоэт_кварт!$E$8</f>
        <v>0</v>
      </c>
      <c r="F41" s="1">
        <f>Малоэтажка_колич_блоков!F41*Осн._характ_ки_малоэт_кварт!$F$8</f>
        <v>0</v>
      </c>
    </row>
    <row r="42" spans="1:6" x14ac:dyDescent="0.25">
      <c r="A42" s="17"/>
      <c r="B42" s="9" t="s">
        <v>89</v>
      </c>
      <c r="C42" s="1">
        <f>Малоэтажка_колич_блоков!C42*Осн._характ_ки_малоэт_кварт!$C$8</f>
        <v>12</v>
      </c>
      <c r="D42" s="1">
        <f>Малоэтажка_колич_блоков!D42*Осн._характ_ки_малоэт_кварт!$D$8</f>
        <v>32</v>
      </c>
      <c r="E42" s="1">
        <f>Малоэтажка_колич_блоков!E42*Осн._характ_ки_малоэт_кварт!$E$8</f>
        <v>0</v>
      </c>
      <c r="F42" s="1">
        <f>Малоэтажка_колич_блоков!F42*Осн._характ_ки_малоэт_кварт!$F$8</f>
        <v>0</v>
      </c>
    </row>
    <row r="43" spans="1:6" x14ac:dyDescent="0.25">
      <c r="A43" s="17"/>
      <c r="B43" s="9" t="s">
        <v>90</v>
      </c>
      <c r="C43" s="1">
        <f>Малоэтажка_колич_блоков!C43*Осн._характ_ки_малоэт_кварт!$C$8</f>
        <v>12</v>
      </c>
      <c r="D43" s="1">
        <f>Малоэтажка_колич_блоков!D43*Осн._характ_ки_малоэт_кварт!$D$8</f>
        <v>32</v>
      </c>
      <c r="E43" s="1">
        <f>Малоэтажка_колич_блоков!E43*Осн._характ_ки_малоэт_кварт!$E$8</f>
        <v>0</v>
      </c>
      <c r="F43" s="1">
        <f>Малоэтажка_колич_блоков!F43*Осн._характ_ки_малоэт_кварт!$F$8</f>
        <v>0</v>
      </c>
    </row>
    <row r="44" spans="1:6" x14ac:dyDescent="0.25">
      <c r="A44" s="17"/>
      <c r="B44" s="9" t="s">
        <v>91</v>
      </c>
      <c r="C44" s="1">
        <f>Малоэтажка_колич_блоков!C44*Осн._характ_ки_малоэт_кварт!$C$8</f>
        <v>12</v>
      </c>
      <c r="D44" s="1">
        <f>Малоэтажка_колич_блоков!D44*Осн._характ_ки_малоэт_кварт!$D$8</f>
        <v>32</v>
      </c>
      <c r="E44" s="1">
        <f>Малоэтажка_колич_блоков!E44*Осн._характ_ки_малоэт_кварт!$E$8</f>
        <v>0</v>
      </c>
      <c r="F44" s="1">
        <f>Малоэтажка_колич_блоков!F44*Осн._характ_ки_малоэт_кварт!$F$8</f>
        <v>0</v>
      </c>
    </row>
    <row r="45" spans="1:6" x14ac:dyDescent="0.25">
      <c r="A45" s="17"/>
      <c r="B45" s="9" t="s">
        <v>92</v>
      </c>
      <c r="C45" s="1">
        <f>Малоэтажка_колич_блоков!C45*Осн._характ_ки_малоэт_кварт!$C$8</f>
        <v>12</v>
      </c>
      <c r="D45" s="1">
        <f>Малоэтажка_колич_блоков!D45*Осн._характ_ки_малоэт_кварт!$D$8</f>
        <v>32</v>
      </c>
      <c r="E45" s="1">
        <f>Малоэтажка_колич_блоков!E45*Осн._характ_ки_малоэт_кварт!$E$8</f>
        <v>0</v>
      </c>
      <c r="F45" s="1">
        <f>Малоэтажка_колич_блоков!F45*Осн._характ_ки_малоэт_кварт!$F$8</f>
        <v>0</v>
      </c>
    </row>
    <row r="46" spans="1:6" x14ac:dyDescent="0.25">
      <c r="A46" s="17"/>
      <c r="B46" s="9" t="s">
        <v>93</v>
      </c>
      <c r="C46" s="1">
        <f>Малоэтажка_колич_блоков!C46*Осн._характ_ки_малоэт_кварт!$C$8</f>
        <v>12</v>
      </c>
      <c r="D46" s="1">
        <f>Малоэтажка_колич_блоков!D46*Осн._характ_ки_малоэт_кварт!$D$8</f>
        <v>32</v>
      </c>
      <c r="E46" s="1">
        <f>Малоэтажка_колич_блоков!E46*Осн._характ_ки_малоэт_кварт!$E$8</f>
        <v>0</v>
      </c>
      <c r="F46" s="1">
        <f>Малоэтажка_колич_блоков!F46*Осн._характ_ки_малоэт_кварт!$F$8</f>
        <v>0</v>
      </c>
    </row>
    <row r="47" spans="1:6" x14ac:dyDescent="0.25">
      <c r="A47" s="17"/>
      <c r="B47" s="9" t="s">
        <v>94</v>
      </c>
      <c r="C47" s="1">
        <f>Малоэтажка_колич_блоков!C47*Осн._характ_ки_малоэт_кварт!$C$8</f>
        <v>12</v>
      </c>
      <c r="D47" s="1">
        <f>Малоэтажка_колич_блоков!D47*Осн._характ_ки_малоэт_кварт!$D$8</f>
        <v>32</v>
      </c>
      <c r="E47" s="1">
        <f>Малоэтажка_колич_блоков!E47*Осн._характ_ки_малоэт_кварт!$E$8</f>
        <v>0</v>
      </c>
      <c r="F47" s="1">
        <f>Малоэтажка_колич_блоков!F47*Осн._характ_ки_малоэт_кварт!$F$8</f>
        <v>0</v>
      </c>
    </row>
    <row r="48" spans="1:6" x14ac:dyDescent="0.25">
      <c r="A48" s="17"/>
      <c r="B48" s="9" t="s">
        <v>95</v>
      </c>
      <c r="C48" s="1">
        <f>Малоэтажка_колич_блоков!C48*Осн._характ_ки_малоэт_кварт!$C$8</f>
        <v>12</v>
      </c>
      <c r="D48" s="1">
        <f>Малоэтажка_колич_блоков!D48*Осн._характ_ки_малоэт_кварт!$D$8</f>
        <v>32</v>
      </c>
      <c r="E48" s="1">
        <f>Малоэтажка_колич_блоков!E48*Осн._характ_ки_малоэт_кварт!$E$8</f>
        <v>0</v>
      </c>
      <c r="F48" s="1">
        <f>Малоэтажка_колич_блоков!F48*Осн._характ_ки_малоэт_кварт!$F$8</f>
        <v>0</v>
      </c>
    </row>
    <row r="49" spans="1:6" x14ac:dyDescent="0.25">
      <c r="A49" s="17"/>
      <c r="B49" s="9" t="s">
        <v>96</v>
      </c>
      <c r="C49" s="1">
        <f>Малоэтажка_колич_блоков!C49*Осн._характ_ки_малоэт_кварт!$C$8</f>
        <v>12</v>
      </c>
      <c r="D49" s="1">
        <f>Малоэтажка_колич_блоков!D49*Осн._характ_ки_малоэт_кварт!$D$8</f>
        <v>32</v>
      </c>
      <c r="E49" s="1">
        <f>Малоэтажка_колич_блоков!E49*Осн._характ_ки_малоэт_кварт!$E$8</f>
        <v>0</v>
      </c>
      <c r="F49" s="1">
        <f>Малоэтажка_колич_блоков!F49*Осн._характ_ки_малоэт_кварт!$F$8</f>
        <v>0</v>
      </c>
    </row>
    <row r="50" spans="1:6" x14ac:dyDescent="0.25">
      <c r="A50" s="17"/>
      <c r="B50" s="9" t="s">
        <v>97</v>
      </c>
      <c r="C50" s="1">
        <f>Малоэтажка_колич_блоков!C50*Осн._характ_ки_малоэт_кварт!$C$8</f>
        <v>12</v>
      </c>
      <c r="D50" s="1">
        <f>Малоэтажка_колич_блоков!D50*Осн._характ_ки_малоэт_кварт!$D$8</f>
        <v>32</v>
      </c>
      <c r="E50" s="1">
        <f>Малоэтажка_колич_блоков!E50*Осн._характ_ки_малоэт_кварт!$E$8</f>
        <v>0</v>
      </c>
      <c r="F50" s="1">
        <f>Малоэтажка_колич_блоков!F50*Осн._характ_ки_малоэт_кварт!$F$8</f>
        <v>0</v>
      </c>
    </row>
    <row r="51" spans="1:6" x14ac:dyDescent="0.25">
      <c r="A51" s="17"/>
      <c r="B51" s="9" t="s">
        <v>98</v>
      </c>
      <c r="C51" s="1">
        <f>Малоэтажка_колич_блоков!C51*Осн._характ_ки_малоэт_кварт!$C$8</f>
        <v>12</v>
      </c>
      <c r="D51" s="1">
        <f>Малоэтажка_колич_блоков!D51*Осн._характ_ки_малоэт_кварт!$D$8</f>
        <v>32</v>
      </c>
      <c r="E51" s="1">
        <f>Малоэтажка_колич_блоков!E51*Осн._характ_ки_малоэт_кварт!$E$8</f>
        <v>0</v>
      </c>
      <c r="F51" s="1">
        <f>Малоэтажка_колич_блоков!F51*Осн._характ_ки_малоэт_кварт!$F$8</f>
        <v>0</v>
      </c>
    </row>
    <row r="52" spans="1:6" x14ac:dyDescent="0.25">
      <c r="A52" s="17"/>
      <c r="B52" s="9" t="s">
        <v>99</v>
      </c>
      <c r="C52" s="1">
        <f>Малоэтажка_колич_блоков!C52*Осн._характ_ки_малоэт_кварт!$C$8</f>
        <v>12</v>
      </c>
      <c r="D52" s="1">
        <f>Малоэтажка_колич_блоков!D52*Осн._характ_ки_малоэт_кварт!$D$8</f>
        <v>32</v>
      </c>
      <c r="E52" s="1">
        <f>Малоэтажка_колич_блоков!E52*Осн._характ_ки_малоэт_кварт!$E$8</f>
        <v>0</v>
      </c>
      <c r="F52" s="1">
        <f>Малоэтажка_колич_блоков!F52*Осн._характ_ки_малоэт_кварт!$F$8</f>
        <v>0</v>
      </c>
    </row>
    <row r="53" spans="1:6" x14ac:dyDescent="0.25">
      <c r="A53" s="17"/>
      <c r="B53" s="9" t="s">
        <v>100</v>
      </c>
      <c r="C53" s="1">
        <f>Малоэтажка_колич_блоков!C53*Осн._характ_ки_малоэт_кварт!$C$8</f>
        <v>12</v>
      </c>
      <c r="D53" s="1">
        <f>Малоэтажка_колич_блоков!D53*Осн._характ_ки_малоэт_кварт!$D$8</f>
        <v>32</v>
      </c>
      <c r="E53" s="1">
        <f>Малоэтажка_колич_блоков!E53*Осн._характ_ки_малоэт_кварт!$E$8</f>
        <v>0</v>
      </c>
      <c r="F53" s="1">
        <f>Малоэтажка_колич_блоков!F53*Осн._характ_ки_малоэт_кварт!$F$8</f>
        <v>0</v>
      </c>
    </row>
    <row r="54" spans="1:6" x14ac:dyDescent="0.25">
      <c r="A54" s="17"/>
      <c r="B54" s="9" t="s">
        <v>101</v>
      </c>
      <c r="C54" s="1">
        <f>Малоэтажка_колич_блоков!C54*Осн._характ_ки_малоэт_кварт!$C$8</f>
        <v>12</v>
      </c>
      <c r="D54" s="1">
        <f>Малоэтажка_колич_блоков!D54*Осн._характ_ки_малоэт_кварт!$D$8</f>
        <v>32</v>
      </c>
      <c r="E54" s="1">
        <f>Малоэтажка_колич_блоков!E54*Осн._характ_ки_малоэт_кварт!$E$8</f>
        <v>0</v>
      </c>
      <c r="F54" s="1">
        <f>Малоэтажка_колич_блоков!F54*Осн._характ_ки_малоэт_кварт!$F$8</f>
        <v>0</v>
      </c>
    </row>
    <row r="55" spans="1:6" x14ac:dyDescent="0.25">
      <c r="A55" s="17"/>
      <c r="B55" s="9" t="s">
        <v>102</v>
      </c>
      <c r="C55" s="1">
        <f>Малоэтажка_колич_блоков!C55*Осн._характ_ки_малоэт_кварт!$C$8</f>
        <v>12</v>
      </c>
      <c r="D55" s="1">
        <f>Малоэтажка_колич_блоков!D55*Осн._характ_ки_малоэт_кварт!$D$8</f>
        <v>32</v>
      </c>
      <c r="E55" s="1">
        <f>Малоэтажка_колич_блоков!E55*Осн._характ_ки_малоэт_кварт!$E$8</f>
        <v>0</v>
      </c>
      <c r="F55" s="1">
        <f>Малоэтажка_колич_блоков!F55*Осн._характ_ки_малоэт_кварт!$F$8</f>
        <v>0</v>
      </c>
    </row>
    <row r="56" spans="1:6" x14ac:dyDescent="0.25">
      <c r="A56" s="18"/>
      <c r="B56" s="9" t="s">
        <v>103</v>
      </c>
      <c r="C56" s="1">
        <f>Малоэтажка_колич_блоков!C56*Осн._характ_ки_малоэт_кварт!$C$8</f>
        <v>12</v>
      </c>
      <c r="D56" s="1">
        <f>Малоэтажка_колич_блоков!D56*Осн._характ_ки_малоэт_кварт!$D$8</f>
        <v>32</v>
      </c>
      <c r="E56" s="1">
        <f>Малоэтажка_колич_блоков!E56*Осн._характ_ки_малоэт_кварт!$E$8</f>
        <v>0</v>
      </c>
      <c r="F56" s="1">
        <f>Малоэтажка_колич_блоков!F56*Осн._характ_ки_малоэт_кварт!$F$8</f>
        <v>0</v>
      </c>
    </row>
    <row r="57" spans="1:6" x14ac:dyDescent="0.25">
      <c r="A57" s="16">
        <v>6</v>
      </c>
      <c r="B57" s="9" t="s">
        <v>104</v>
      </c>
      <c r="C57" s="1">
        <f>Малоэтажка_колич_блоков!C57*Осн._характ_ки_малоэт_кварт!$C$8</f>
        <v>12</v>
      </c>
      <c r="D57" s="1">
        <f>Малоэтажка_колич_блоков!D57*Осн._характ_ки_малоэт_кварт!$D$8</f>
        <v>32</v>
      </c>
      <c r="E57" s="1">
        <f>Малоэтажка_колич_блоков!E57*Осн._характ_ки_малоэт_кварт!$E$8</f>
        <v>0</v>
      </c>
      <c r="F57" s="1">
        <f>Малоэтажка_колич_блоков!F57*Осн._характ_ки_малоэт_кварт!$F$8</f>
        <v>0</v>
      </c>
    </row>
    <row r="58" spans="1:6" x14ac:dyDescent="0.25">
      <c r="A58" s="17"/>
      <c r="B58" s="9" t="s">
        <v>105</v>
      </c>
      <c r="C58" s="1">
        <f>Малоэтажка_колич_блоков!C58*Осн._характ_ки_малоэт_кварт!$C$8</f>
        <v>12</v>
      </c>
      <c r="D58" s="1">
        <f>Малоэтажка_колич_блоков!D58*Осн._характ_ки_малоэт_кварт!$D$8</f>
        <v>32</v>
      </c>
      <c r="E58" s="1">
        <f>Малоэтажка_колич_блоков!E58*Осн._характ_ки_малоэт_кварт!$E$8</f>
        <v>0</v>
      </c>
      <c r="F58" s="1">
        <f>Малоэтажка_колич_блоков!F58*Осн._характ_ки_малоэт_кварт!$F$8</f>
        <v>0</v>
      </c>
    </row>
    <row r="59" spans="1:6" x14ac:dyDescent="0.25">
      <c r="A59" s="17"/>
      <c r="B59" s="9" t="s">
        <v>106</v>
      </c>
      <c r="C59" s="1">
        <f>Малоэтажка_колич_блоков!C59*Осн._характ_ки_малоэт_кварт!$C$8</f>
        <v>12</v>
      </c>
      <c r="D59" s="1">
        <f>Малоэтажка_колич_блоков!D59*Осн._характ_ки_малоэт_кварт!$D$8</f>
        <v>32</v>
      </c>
      <c r="E59" s="1">
        <f>Малоэтажка_колич_блоков!E59*Осн._характ_ки_малоэт_кварт!$E$8</f>
        <v>0</v>
      </c>
      <c r="F59" s="1">
        <f>Малоэтажка_колич_блоков!F59*Осн._характ_ки_малоэт_кварт!$F$8</f>
        <v>0</v>
      </c>
    </row>
    <row r="60" spans="1:6" x14ac:dyDescent="0.25">
      <c r="A60" s="17"/>
      <c r="B60" s="9" t="s">
        <v>107</v>
      </c>
      <c r="C60" s="1">
        <f>Малоэтажка_колич_блоков!C60*Осн._характ_ки_малоэт_кварт!$C$8</f>
        <v>12</v>
      </c>
      <c r="D60" s="1">
        <f>Малоэтажка_колич_блоков!D60*Осн._характ_ки_малоэт_кварт!$D$8</f>
        <v>32</v>
      </c>
      <c r="E60" s="1">
        <f>Малоэтажка_колич_блоков!E60*Осн._характ_ки_малоэт_кварт!$E$8</f>
        <v>0</v>
      </c>
      <c r="F60" s="1">
        <f>Малоэтажка_колич_блоков!F60*Осн._характ_ки_малоэт_кварт!$F$8</f>
        <v>0</v>
      </c>
    </row>
    <row r="61" spans="1:6" x14ac:dyDescent="0.25">
      <c r="A61" s="17"/>
      <c r="B61" s="9" t="s">
        <v>108</v>
      </c>
      <c r="C61" s="1">
        <f>Малоэтажка_колич_блоков!C61*Осн._характ_ки_малоэт_кварт!$C$8</f>
        <v>12</v>
      </c>
      <c r="D61" s="1">
        <f>Малоэтажка_колич_блоков!D61*Осн._характ_ки_малоэт_кварт!$D$8</f>
        <v>32</v>
      </c>
      <c r="E61" s="1">
        <f>Малоэтажка_колич_блоков!E61*Осн._характ_ки_малоэт_кварт!$E$8</f>
        <v>0</v>
      </c>
      <c r="F61" s="1">
        <f>Малоэтажка_колич_блоков!F61*Осн._характ_ки_малоэт_кварт!$F$8</f>
        <v>0</v>
      </c>
    </row>
    <row r="62" spans="1:6" x14ac:dyDescent="0.25">
      <c r="A62" s="17"/>
      <c r="B62" s="9" t="s">
        <v>109</v>
      </c>
      <c r="C62" s="1">
        <f>Малоэтажка_колич_блоков!C62*Осн._характ_ки_малоэт_кварт!$C$8</f>
        <v>12</v>
      </c>
      <c r="D62" s="1">
        <f>Малоэтажка_колич_блоков!D62*Осн._характ_ки_малоэт_кварт!$D$8</f>
        <v>32</v>
      </c>
      <c r="E62" s="1">
        <f>Малоэтажка_колич_блоков!E62*Осн._характ_ки_малоэт_кварт!$E$8</f>
        <v>0</v>
      </c>
      <c r="F62" s="1">
        <f>Малоэтажка_колич_блоков!F62*Осн._характ_ки_малоэт_кварт!$F$8</f>
        <v>0</v>
      </c>
    </row>
    <row r="63" spans="1:6" x14ac:dyDescent="0.25">
      <c r="A63" s="17"/>
      <c r="B63" s="9" t="s">
        <v>110</v>
      </c>
      <c r="C63" s="1">
        <f>Малоэтажка_колич_блоков!C63*Осн._характ_ки_малоэт_кварт!$C$8</f>
        <v>12</v>
      </c>
      <c r="D63" s="1">
        <f>Малоэтажка_колич_блоков!D63*Осн._характ_ки_малоэт_кварт!$D$8</f>
        <v>32</v>
      </c>
      <c r="E63" s="1">
        <f>Малоэтажка_колич_блоков!E63*Осн._характ_ки_малоэт_кварт!$E$8</f>
        <v>0</v>
      </c>
      <c r="F63" s="1">
        <f>Малоэтажка_колич_блоков!F63*Осн._характ_ки_малоэт_кварт!$F$8</f>
        <v>0</v>
      </c>
    </row>
    <row r="64" spans="1:6" x14ac:dyDescent="0.25">
      <c r="A64" s="17"/>
      <c r="B64" s="9" t="s">
        <v>111</v>
      </c>
      <c r="C64" s="1">
        <f>Малоэтажка_колич_блоков!C64*Осн._характ_ки_малоэт_кварт!$C$8</f>
        <v>12</v>
      </c>
      <c r="D64" s="1">
        <f>Малоэтажка_колич_блоков!D64*Осн._характ_ки_малоэт_кварт!$D$8</f>
        <v>32</v>
      </c>
      <c r="E64" s="1">
        <f>Малоэтажка_колич_блоков!E64*Осн._характ_ки_малоэт_кварт!$E$8</f>
        <v>0</v>
      </c>
      <c r="F64" s="1">
        <f>Малоэтажка_колич_блоков!F64*Осн._характ_ки_малоэт_кварт!$F$8</f>
        <v>0</v>
      </c>
    </row>
    <row r="65" spans="1:6" x14ac:dyDescent="0.25">
      <c r="A65" s="17"/>
      <c r="B65" s="9" t="s">
        <v>112</v>
      </c>
      <c r="C65" s="1">
        <f>Малоэтажка_колич_блоков!C65*Осн._характ_ки_малоэт_кварт!$C$8</f>
        <v>12</v>
      </c>
      <c r="D65" s="1">
        <f>Малоэтажка_колич_блоков!D65*Осн._характ_ки_малоэт_кварт!$D$8</f>
        <v>32</v>
      </c>
      <c r="E65" s="1">
        <f>Малоэтажка_колич_блоков!E65*Осн._характ_ки_малоэт_кварт!$E$8</f>
        <v>0</v>
      </c>
      <c r="F65" s="1">
        <f>Малоэтажка_колич_блоков!F65*Осн._характ_ки_малоэт_кварт!$F$8</f>
        <v>0</v>
      </c>
    </row>
    <row r="66" spans="1:6" x14ac:dyDescent="0.25">
      <c r="A66" s="17"/>
      <c r="B66" s="9" t="s">
        <v>113</v>
      </c>
      <c r="C66" s="1">
        <f>Малоэтажка_колич_блоков!C66*Осн._характ_ки_малоэт_кварт!$C$8</f>
        <v>12</v>
      </c>
      <c r="D66" s="1">
        <f>Малоэтажка_колич_блоков!D66*Осн._характ_ки_малоэт_кварт!$D$8</f>
        <v>32</v>
      </c>
      <c r="E66" s="1">
        <f>Малоэтажка_колич_блоков!E66*Осн._характ_ки_малоэт_кварт!$E$8</f>
        <v>0</v>
      </c>
      <c r="F66" s="1">
        <f>Малоэтажка_колич_блоков!F66*Осн._характ_ки_малоэт_кварт!$F$8</f>
        <v>0</v>
      </c>
    </row>
    <row r="67" spans="1:6" x14ac:dyDescent="0.25">
      <c r="A67" s="18"/>
      <c r="B67" s="9" t="s">
        <v>114</v>
      </c>
      <c r="C67" s="1">
        <f>Малоэтажка_колич_блоков!C67*Осн._характ_ки_малоэт_кварт!$C$8</f>
        <v>12</v>
      </c>
      <c r="D67" s="1">
        <f>Малоэтажка_колич_блоков!D67*Осн._характ_ки_малоэт_кварт!$D$8</f>
        <v>32</v>
      </c>
      <c r="E67" s="1">
        <f>Малоэтажка_колич_блоков!E67*Осн._характ_ки_малоэт_кварт!$E$8</f>
        <v>0</v>
      </c>
      <c r="F67" s="1">
        <f>Малоэтажка_колич_блоков!F67*Осн._характ_ки_малоэт_кварт!$F$8</f>
        <v>0</v>
      </c>
    </row>
    <row r="68" spans="1:6" x14ac:dyDescent="0.25">
      <c r="A68" s="16">
        <v>7</v>
      </c>
      <c r="B68" s="9" t="s">
        <v>116</v>
      </c>
      <c r="C68" s="1">
        <f>Малоэтажка_колич_блоков!C68*Осн._характ_ки_малоэт_кварт!$C$8</f>
        <v>12</v>
      </c>
      <c r="D68" s="1">
        <f>Малоэтажка_колич_блоков!D68*Осн._характ_ки_малоэт_кварт!$D$8</f>
        <v>32</v>
      </c>
      <c r="E68" s="1">
        <f>Малоэтажка_колич_блоков!E68*Осн._характ_ки_малоэт_кварт!$E$8</f>
        <v>0</v>
      </c>
      <c r="F68" s="1">
        <f>Малоэтажка_колич_блоков!F68*Осн._характ_ки_малоэт_кварт!$F$8</f>
        <v>0</v>
      </c>
    </row>
    <row r="69" spans="1:6" x14ac:dyDescent="0.25">
      <c r="A69" s="17"/>
      <c r="B69" s="9" t="s">
        <v>117</v>
      </c>
      <c r="C69" s="1">
        <f>Малоэтажка_колич_блоков!C69*Осн._характ_ки_малоэт_кварт!$C$8</f>
        <v>12</v>
      </c>
      <c r="D69" s="1">
        <f>Малоэтажка_колич_блоков!D69*Осн._характ_ки_малоэт_кварт!$D$8</f>
        <v>32</v>
      </c>
      <c r="E69" s="1">
        <f>Малоэтажка_колич_блоков!E69*Осн._характ_ки_малоэт_кварт!$E$8</f>
        <v>0</v>
      </c>
      <c r="F69" s="1">
        <f>Малоэтажка_колич_блоков!F69*Осн._характ_ки_малоэт_кварт!$F$8</f>
        <v>0</v>
      </c>
    </row>
    <row r="70" spans="1:6" x14ac:dyDescent="0.25">
      <c r="A70" s="17"/>
      <c r="B70" s="9" t="s">
        <v>118</v>
      </c>
      <c r="C70" s="1">
        <f>Малоэтажка_колич_блоков!C70*Осн._характ_ки_малоэт_кварт!$C$8</f>
        <v>12</v>
      </c>
      <c r="D70" s="1">
        <f>Малоэтажка_колич_блоков!D70*Осн._характ_ки_малоэт_кварт!$D$8</f>
        <v>32</v>
      </c>
      <c r="E70" s="1">
        <f>Малоэтажка_колич_блоков!E70*Осн._характ_ки_малоэт_кварт!$E$8</f>
        <v>0</v>
      </c>
      <c r="F70" s="1">
        <f>Малоэтажка_колич_блоков!F70*Осн._характ_ки_малоэт_кварт!$F$8</f>
        <v>0</v>
      </c>
    </row>
    <row r="71" spans="1:6" x14ac:dyDescent="0.25">
      <c r="A71" s="17"/>
      <c r="B71" s="9" t="s">
        <v>119</v>
      </c>
      <c r="C71" s="1">
        <f>Малоэтажка_колич_блоков!C71*Осн._характ_ки_малоэт_кварт!$C$8</f>
        <v>12</v>
      </c>
      <c r="D71" s="1">
        <f>Малоэтажка_колич_блоков!D71*Осн._характ_ки_малоэт_кварт!$D$8</f>
        <v>32</v>
      </c>
      <c r="E71" s="1">
        <f>Малоэтажка_колич_блоков!E71*Осн._характ_ки_малоэт_кварт!$E$8</f>
        <v>0</v>
      </c>
      <c r="F71" s="1">
        <f>Малоэтажка_колич_блоков!F71*Осн._характ_ки_малоэт_кварт!$F$8</f>
        <v>0</v>
      </c>
    </row>
    <row r="72" spans="1:6" x14ac:dyDescent="0.25">
      <c r="A72" s="17"/>
      <c r="B72" s="9" t="s">
        <v>120</v>
      </c>
      <c r="C72" s="1">
        <f>Малоэтажка_колич_блоков!C72*Осн._характ_ки_малоэт_кварт!$C$8</f>
        <v>12</v>
      </c>
      <c r="D72" s="1">
        <f>Малоэтажка_колич_блоков!D72*Осн._характ_ки_малоэт_кварт!$D$8</f>
        <v>32</v>
      </c>
      <c r="E72" s="1">
        <f>Малоэтажка_колич_блоков!E72*Осн._характ_ки_малоэт_кварт!$E$8</f>
        <v>0</v>
      </c>
      <c r="F72" s="1">
        <f>Малоэтажка_колич_блоков!F72*Осн._характ_ки_малоэт_кварт!$F$8</f>
        <v>0</v>
      </c>
    </row>
    <row r="73" spans="1:6" x14ac:dyDescent="0.25">
      <c r="A73" s="17"/>
      <c r="B73" s="9" t="s">
        <v>121</v>
      </c>
      <c r="C73" s="1">
        <f>Малоэтажка_колич_блоков!C73*Осн._характ_ки_малоэт_кварт!$C$8</f>
        <v>12</v>
      </c>
      <c r="D73" s="1">
        <f>Малоэтажка_колич_блоков!D73*Осн._характ_ки_малоэт_кварт!$D$8</f>
        <v>32</v>
      </c>
      <c r="E73" s="1">
        <f>Малоэтажка_колич_блоков!E73*Осн._характ_ки_малоэт_кварт!$E$8</f>
        <v>0</v>
      </c>
      <c r="F73" s="1">
        <f>Малоэтажка_колич_блоков!F73*Осн._характ_ки_малоэт_кварт!$F$8</f>
        <v>0</v>
      </c>
    </row>
    <row r="74" spans="1:6" x14ac:dyDescent="0.25">
      <c r="A74" s="17"/>
      <c r="B74" s="9" t="s">
        <v>122</v>
      </c>
      <c r="C74" s="1">
        <f>Малоэтажка_колич_блоков!C74*Осн._характ_ки_малоэт_кварт!$C$8</f>
        <v>12</v>
      </c>
      <c r="D74" s="1">
        <f>Малоэтажка_колич_блоков!D74*Осн._характ_ки_малоэт_кварт!$D$8</f>
        <v>32</v>
      </c>
      <c r="E74" s="1">
        <f>Малоэтажка_колич_блоков!E74*Осн._характ_ки_малоэт_кварт!$E$8</f>
        <v>0</v>
      </c>
      <c r="F74" s="1">
        <f>Малоэтажка_колич_блоков!F74*Осн._характ_ки_малоэт_кварт!$F$8</f>
        <v>0</v>
      </c>
    </row>
    <row r="75" spans="1:6" x14ac:dyDescent="0.25">
      <c r="A75" s="17"/>
      <c r="B75" s="9" t="s">
        <v>123</v>
      </c>
      <c r="C75" s="1">
        <f>Малоэтажка_колич_блоков!C75*Осн._характ_ки_малоэт_кварт!$C$8</f>
        <v>12</v>
      </c>
      <c r="D75" s="1">
        <f>Малоэтажка_колич_блоков!D75*Осн._характ_ки_малоэт_кварт!$D$8</f>
        <v>32</v>
      </c>
      <c r="E75" s="1">
        <f>Малоэтажка_колич_блоков!E75*Осн._характ_ки_малоэт_кварт!$E$8</f>
        <v>0</v>
      </c>
      <c r="F75" s="1">
        <f>Малоэтажка_колич_блоков!F75*Осн._характ_ки_малоэт_кварт!$F$8</f>
        <v>0</v>
      </c>
    </row>
    <row r="76" spans="1:6" x14ac:dyDescent="0.25">
      <c r="A76" s="17"/>
      <c r="B76" s="9" t="s">
        <v>124</v>
      </c>
      <c r="C76" s="1">
        <f>Малоэтажка_колич_блоков!C76*Осн._характ_ки_малоэт_кварт!$C$8</f>
        <v>12</v>
      </c>
      <c r="D76" s="1">
        <f>Малоэтажка_колич_блоков!D76*Осн._характ_ки_малоэт_кварт!$D$8</f>
        <v>32</v>
      </c>
      <c r="E76" s="1">
        <f>Малоэтажка_колич_блоков!E76*Осн._характ_ки_малоэт_кварт!$E$8</f>
        <v>0</v>
      </c>
      <c r="F76" s="1">
        <f>Малоэтажка_колич_блоков!F76*Осн._характ_ки_малоэт_кварт!$F$8</f>
        <v>0</v>
      </c>
    </row>
    <row r="77" spans="1:6" x14ac:dyDescent="0.25">
      <c r="A77" s="17"/>
      <c r="B77" s="9" t="s">
        <v>125</v>
      </c>
      <c r="C77" s="1">
        <f>Малоэтажка_колич_блоков!C77*Осн._характ_ки_малоэт_кварт!$C$8</f>
        <v>12</v>
      </c>
      <c r="D77" s="1">
        <f>Малоэтажка_колич_блоков!D77*Осн._характ_ки_малоэт_кварт!$D$8</f>
        <v>32</v>
      </c>
      <c r="E77" s="1">
        <f>Малоэтажка_колич_блоков!E77*Осн._характ_ки_малоэт_кварт!$E$8</f>
        <v>0</v>
      </c>
      <c r="F77" s="1">
        <f>Малоэтажка_колич_блоков!F77*Осн._характ_ки_малоэт_кварт!$F$8</f>
        <v>0</v>
      </c>
    </row>
    <row r="78" spans="1:6" x14ac:dyDescent="0.25">
      <c r="A78" s="17"/>
      <c r="B78" s="9" t="s">
        <v>126</v>
      </c>
      <c r="C78" s="1">
        <f>Малоэтажка_колич_блоков!C78*Осн._характ_ки_малоэт_кварт!$C$8</f>
        <v>12</v>
      </c>
      <c r="D78" s="1">
        <f>Малоэтажка_колич_блоков!D78*Осн._характ_ки_малоэт_кварт!$D$8</f>
        <v>32</v>
      </c>
      <c r="E78" s="1">
        <f>Малоэтажка_колич_блоков!E78*Осн._характ_ки_малоэт_кварт!$E$8</f>
        <v>0</v>
      </c>
      <c r="F78" s="1">
        <f>Малоэтажка_колич_блоков!F78*Осн._характ_ки_малоэт_кварт!$F$8</f>
        <v>0</v>
      </c>
    </row>
    <row r="79" spans="1:6" x14ac:dyDescent="0.25">
      <c r="A79" s="17"/>
      <c r="B79" s="9" t="s">
        <v>127</v>
      </c>
      <c r="C79" s="1">
        <f>Малоэтажка_колич_блоков!C79*Осн._характ_ки_малоэт_кварт!$C$8</f>
        <v>12</v>
      </c>
      <c r="D79" s="1">
        <f>Малоэтажка_колич_блоков!D79*Осн._характ_ки_малоэт_кварт!$D$8</f>
        <v>32</v>
      </c>
      <c r="E79" s="1">
        <f>Малоэтажка_колич_блоков!E79*Осн._характ_ки_малоэт_кварт!$E$8</f>
        <v>0</v>
      </c>
      <c r="F79" s="1">
        <f>Малоэтажка_колич_блоков!F79*Осн._характ_ки_малоэт_кварт!$F$8</f>
        <v>0</v>
      </c>
    </row>
    <row r="80" spans="1:6" x14ac:dyDescent="0.25">
      <c r="A80" s="17"/>
      <c r="B80" s="9" t="s">
        <v>128</v>
      </c>
      <c r="C80" s="1">
        <f>Малоэтажка_колич_блоков!C80*Осн._характ_ки_малоэт_кварт!$C$8</f>
        <v>12</v>
      </c>
      <c r="D80" s="1">
        <f>Малоэтажка_колич_блоков!D80*Осн._характ_ки_малоэт_кварт!$D$8</f>
        <v>32</v>
      </c>
      <c r="E80" s="1">
        <f>Малоэтажка_колич_блоков!E80*Осн._характ_ки_малоэт_кварт!$E$8</f>
        <v>0</v>
      </c>
      <c r="F80" s="1">
        <f>Малоэтажка_колич_блоков!F80*Осн._характ_ки_малоэт_кварт!$F$8</f>
        <v>0</v>
      </c>
    </row>
    <row r="81" spans="1:6" x14ac:dyDescent="0.25">
      <c r="A81" s="17"/>
      <c r="B81" s="9" t="s">
        <v>129</v>
      </c>
      <c r="C81" s="1">
        <f>Малоэтажка_колич_блоков!C81*Осн._характ_ки_малоэт_кварт!$C$8</f>
        <v>12</v>
      </c>
      <c r="D81" s="1">
        <f>Малоэтажка_колич_блоков!D81*Осн._характ_ки_малоэт_кварт!$D$8</f>
        <v>32</v>
      </c>
      <c r="E81" s="1">
        <f>Малоэтажка_колич_блоков!E81*Осн._характ_ки_малоэт_кварт!$E$8</f>
        <v>0</v>
      </c>
      <c r="F81" s="1">
        <f>Малоэтажка_колич_блоков!F81*Осн._характ_ки_малоэт_кварт!$F$8</f>
        <v>0</v>
      </c>
    </row>
    <row r="82" spans="1:6" x14ac:dyDescent="0.25">
      <c r="A82" s="17"/>
      <c r="B82" s="9" t="s">
        <v>130</v>
      </c>
      <c r="C82" s="1">
        <f>Малоэтажка_колич_блоков!C82*Осн._характ_ки_малоэт_кварт!$C$8</f>
        <v>12</v>
      </c>
      <c r="D82" s="1">
        <f>Малоэтажка_колич_блоков!D82*Осн._характ_ки_малоэт_кварт!$D$8</f>
        <v>32</v>
      </c>
      <c r="E82" s="1">
        <f>Малоэтажка_колич_блоков!E82*Осн._характ_ки_малоэт_кварт!$E$8</f>
        <v>0</v>
      </c>
      <c r="F82" s="1">
        <f>Малоэтажка_колич_блоков!F82*Осн._характ_ки_малоэт_кварт!$F$8</f>
        <v>0</v>
      </c>
    </row>
    <row r="83" spans="1:6" x14ac:dyDescent="0.25">
      <c r="A83" s="17"/>
      <c r="B83" s="9" t="s">
        <v>131</v>
      </c>
      <c r="C83" s="1">
        <f>Малоэтажка_колич_блоков!C83*Осн._характ_ки_малоэт_кварт!$C$8</f>
        <v>12</v>
      </c>
      <c r="D83" s="1">
        <f>Малоэтажка_колич_блоков!D83*Осн._характ_ки_малоэт_кварт!$D$8</f>
        <v>32</v>
      </c>
      <c r="E83" s="1">
        <f>Малоэтажка_колич_блоков!E83*Осн._характ_ки_малоэт_кварт!$E$8</f>
        <v>0</v>
      </c>
      <c r="F83" s="1">
        <f>Малоэтажка_колич_блоков!F83*Осн._характ_ки_малоэт_кварт!$F$8</f>
        <v>0</v>
      </c>
    </row>
    <row r="84" spans="1:6" x14ac:dyDescent="0.25">
      <c r="A84" s="17"/>
      <c r="B84" s="9" t="s">
        <v>132</v>
      </c>
      <c r="C84" s="1">
        <f>Малоэтажка_колич_блоков!C84*Осн._характ_ки_малоэт_кварт!$C$8</f>
        <v>12</v>
      </c>
      <c r="D84" s="1">
        <f>Малоэтажка_колич_блоков!D84*Осн._характ_ки_малоэт_кварт!$D$8</f>
        <v>32</v>
      </c>
      <c r="E84" s="1">
        <f>Малоэтажка_колич_блоков!E84*Осн._характ_ки_малоэт_кварт!$E$8</f>
        <v>0</v>
      </c>
      <c r="F84" s="1">
        <f>Малоэтажка_колич_блоков!F84*Осн._характ_ки_малоэт_кварт!$F$8</f>
        <v>0</v>
      </c>
    </row>
    <row r="85" spans="1:6" x14ac:dyDescent="0.25">
      <c r="A85" s="17"/>
      <c r="B85" s="9" t="s">
        <v>133</v>
      </c>
      <c r="C85" s="1">
        <f>Малоэтажка_колич_блоков!C85*Осн._характ_ки_малоэт_кварт!$C$8</f>
        <v>12</v>
      </c>
      <c r="D85" s="1">
        <f>Малоэтажка_колич_блоков!D85*Осн._характ_ки_малоэт_кварт!$D$8</f>
        <v>32</v>
      </c>
      <c r="E85" s="1">
        <f>Малоэтажка_колич_блоков!E85*Осн._характ_ки_малоэт_кварт!$E$8</f>
        <v>0</v>
      </c>
      <c r="F85" s="1">
        <f>Малоэтажка_колич_блоков!F85*Осн._характ_ки_малоэт_кварт!$F$8</f>
        <v>0</v>
      </c>
    </row>
    <row r="86" spans="1:6" x14ac:dyDescent="0.25">
      <c r="A86" s="17"/>
      <c r="B86" s="9" t="s">
        <v>134</v>
      </c>
      <c r="C86" s="1">
        <f>Малоэтажка_колич_блоков!C86*Осн._характ_ки_малоэт_кварт!$C$8</f>
        <v>12</v>
      </c>
      <c r="D86" s="1">
        <f>Малоэтажка_колич_блоков!D86*Осн._характ_ки_малоэт_кварт!$D$8</f>
        <v>32</v>
      </c>
      <c r="E86" s="1">
        <f>Малоэтажка_колич_блоков!E86*Осн._характ_ки_малоэт_кварт!$E$8</f>
        <v>0</v>
      </c>
      <c r="F86" s="1">
        <f>Малоэтажка_колич_блоков!F86*Осн._характ_ки_малоэт_кварт!$F$8</f>
        <v>0</v>
      </c>
    </row>
    <row r="87" spans="1:6" x14ac:dyDescent="0.25">
      <c r="A87" s="17"/>
      <c r="B87" s="9" t="s">
        <v>135</v>
      </c>
      <c r="C87" s="1">
        <f>Малоэтажка_колич_блоков!C87*Осн._характ_ки_малоэт_кварт!$C$8</f>
        <v>12</v>
      </c>
      <c r="D87" s="1">
        <f>Малоэтажка_колич_блоков!D87*Осн._характ_ки_малоэт_кварт!$D$8</f>
        <v>32</v>
      </c>
      <c r="E87" s="1">
        <f>Малоэтажка_колич_блоков!E87*Осн._характ_ки_малоэт_кварт!$E$8</f>
        <v>0</v>
      </c>
      <c r="F87" s="1">
        <f>Малоэтажка_колич_блоков!F87*Осн._характ_ки_малоэт_кварт!$F$8</f>
        <v>0</v>
      </c>
    </row>
    <row r="88" spans="1:6" x14ac:dyDescent="0.25">
      <c r="A88" s="17"/>
      <c r="B88" s="9" t="s">
        <v>136</v>
      </c>
      <c r="C88" s="1">
        <f>Малоэтажка_колич_блоков!C88*Осн._характ_ки_малоэт_кварт!$C$8</f>
        <v>12</v>
      </c>
      <c r="D88" s="1">
        <f>Малоэтажка_колич_блоков!D88*Осн._характ_ки_малоэт_кварт!$D$8</f>
        <v>32</v>
      </c>
      <c r="E88" s="1">
        <f>Малоэтажка_колич_блоков!E88*Осн._характ_ки_малоэт_кварт!$E$8</f>
        <v>0</v>
      </c>
      <c r="F88" s="1">
        <f>Малоэтажка_колич_блоков!F88*Осн._характ_ки_малоэт_кварт!$F$8</f>
        <v>0</v>
      </c>
    </row>
    <row r="89" spans="1:6" x14ac:dyDescent="0.25">
      <c r="A89" s="18"/>
      <c r="B89" s="9" t="s">
        <v>137</v>
      </c>
      <c r="C89" s="1">
        <f>Малоэтажка_колич_блоков!C89*Осн._характ_ки_малоэт_кварт!$C$8</f>
        <v>12</v>
      </c>
      <c r="D89" s="1">
        <f>Малоэтажка_колич_блоков!D89*Осн._характ_ки_малоэт_кварт!$D$8</f>
        <v>32</v>
      </c>
      <c r="E89" s="1">
        <f>Малоэтажка_колич_блоков!E89*Осн._характ_ки_малоэт_кварт!$E$8</f>
        <v>0</v>
      </c>
      <c r="F89" s="1">
        <f>Малоэтажка_колич_блоков!F89*Осн._характ_ки_малоэт_кварт!$F$8</f>
        <v>0</v>
      </c>
    </row>
    <row r="90" spans="1:6" x14ac:dyDescent="0.25">
      <c r="A90" s="16">
        <v>8</v>
      </c>
      <c r="B90" s="9" t="s">
        <v>138</v>
      </c>
      <c r="C90" s="1">
        <f>Малоэтажка_колич_блоков!C90*Осн._характ_ки_малоэт_кварт!$C$8</f>
        <v>12</v>
      </c>
      <c r="D90" s="1">
        <f>Малоэтажка_колич_блоков!D90*Осн._характ_ки_малоэт_кварт!$D$8</f>
        <v>32</v>
      </c>
      <c r="E90" s="1">
        <f>Малоэтажка_колич_блоков!E90*Осн._характ_ки_малоэт_кварт!$E$8</f>
        <v>0</v>
      </c>
      <c r="F90" s="1">
        <f>Малоэтажка_колич_блоков!F90*Осн._характ_ки_малоэт_кварт!$F$8</f>
        <v>0</v>
      </c>
    </row>
    <row r="91" spans="1:6" x14ac:dyDescent="0.25">
      <c r="A91" s="17"/>
      <c r="B91" s="9" t="s">
        <v>139</v>
      </c>
      <c r="C91" s="1">
        <f>Малоэтажка_колич_блоков!C91*Осн._характ_ки_малоэт_кварт!$C$8</f>
        <v>12</v>
      </c>
      <c r="D91" s="1">
        <f>Малоэтажка_колич_блоков!D91*Осн._характ_ки_малоэт_кварт!$D$8</f>
        <v>32</v>
      </c>
      <c r="E91" s="1">
        <f>Малоэтажка_колич_блоков!E91*Осн._характ_ки_малоэт_кварт!$E$8</f>
        <v>0</v>
      </c>
      <c r="F91" s="1">
        <f>Малоэтажка_колич_блоков!F91*Осн._характ_ки_малоэт_кварт!$F$8</f>
        <v>0</v>
      </c>
    </row>
    <row r="92" spans="1:6" x14ac:dyDescent="0.25">
      <c r="A92" s="17"/>
      <c r="B92" s="9" t="s">
        <v>140</v>
      </c>
      <c r="C92" s="1">
        <f>Малоэтажка_колич_блоков!C92*Осн._характ_ки_малоэт_кварт!$C$8</f>
        <v>12</v>
      </c>
      <c r="D92" s="1">
        <f>Малоэтажка_колич_блоков!D92*Осн._характ_ки_малоэт_кварт!$D$8</f>
        <v>32</v>
      </c>
      <c r="E92" s="1">
        <f>Малоэтажка_колич_блоков!E92*Осн._характ_ки_малоэт_кварт!$E$8</f>
        <v>0</v>
      </c>
      <c r="F92" s="1">
        <f>Малоэтажка_колич_блоков!F92*Осн._характ_ки_малоэт_кварт!$F$8</f>
        <v>0</v>
      </c>
    </row>
    <row r="93" spans="1:6" x14ac:dyDescent="0.25">
      <c r="A93" s="17"/>
      <c r="B93" s="9" t="s">
        <v>141</v>
      </c>
      <c r="C93" s="1">
        <f>Малоэтажка_колич_блоков!C93*Осн._характ_ки_малоэт_кварт!$C$8</f>
        <v>12</v>
      </c>
      <c r="D93" s="1">
        <f>Малоэтажка_колич_блоков!D93*Осн._характ_ки_малоэт_кварт!$D$8</f>
        <v>32</v>
      </c>
      <c r="E93" s="1">
        <f>Малоэтажка_колич_блоков!E93*Осн._характ_ки_малоэт_кварт!$E$8</f>
        <v>0</v>
      </c>
      <c r="F93" s="1">
        <f>Малоэтажка_колич_блоков!F93*Осн._характ_ки_малоэт_кварт!$F$8</f>
        <v>0</v>
      </c>
    </row>
    <row r="94" spans="1:6" x14ac:dyDescent="0.25">
      <c r="A94" s="17"/>
      <c r="B94" s="9" t="s">
        <v>142</v>
      </c>
      <c r="C94" s="1">
        <f>Малоэтажка_колич_блоков!C94*Осн._характ_ки_малоэт_кварт!$C$8</f>
        <v>12</v>
      </c>
      <c r="D94" s="1">
        <f>Малоэтажка_колич_блоков!D94*Осн._характ_ки_малоэт_кварт!$D$8</f>
        <v>32</v>
      </c>
      <c r="E94" s="1">
        <f>Малоэтажка_колич_блоков!E94*Осн._характ_ки_малоэт_кварт!$E$8</f>
        <v>0</v>
      </c>
      <c r="F94" s="1">
        <f>Малоэтажка_колич_блоков!F94*Осн._характ_ки_малоэт_кварт!$F$8</f>
        <v>0</v>
      </c>
    </row>
    <row r="95" spans="1:6" x14ac:dyDescent="0.25">
      <c r="A95" s="17"/>
      <c r="B95" s="9" t="s">
        <v>143</v>
      </c>
      <c r="C95" s="1">
        <f>Малоэтажка_колич_блоков!C95*Осн._характ_ки_малоэт_кварт!$C$8</f>
        <v>12</v>
      </c>
      <c r="D95" s="1">
        <f>Малоэтажка_колич_блоков!D95*Осн._характ_ки_малоэт_кварт!$D$8</f>
        <v>32</v>
      </c>
      <c r="E95" s="1">
        <f>Малоэтажка_колич_блоков!E95*Осн._характ_ки_малоэт_кварт!$E$8</f>
        <v>0</v>
      </c>
      <c r="F95" s="1">
        <f>Малоэтажка_колич_блоков!F95*Осн._характ_ки_малоэт_кварт!$F$8</f>
        <v>0</v>
      </c>
    </row>
    <row r="96" spans="1:6" x14ac:dyDescent="0.25">
      <c r="A96" s="17"/>
      <c r="B96" s="9" t="s">
        <v>144</v>
      </c>
      <c r="C96" s="1">
        <f>Малоэтажка_колич_блоков!C96*Осн._характ_ки_малоэт_кварт!$C$8</f>
        <v>12</v>
      </c>
      <c r="D96" s="1">
        <f>Малоэтажка_колич_блоков!D96*Осн._характ_ки_малоэт_кварт!$D$8</f>
        <v>32</v>
      </c>
      <c r="E96" s="1">
        <f>Малоэтажка_колич_блоков!E96*Осн._характ_ки_малоэт_кварт!$E$8</f>
        <v>0</v>
      </c>
      <c r="F96" s="1">
        <f>Малоэтажка_колич_блоков!F96*Осн._характ_ки_малоэт_кварт!$F$8</f>
        <v>0</v>
      </c>
    </row>
    <row r="97" spans="1:6" x14ac:dyDescent="0.25">
      <c r="A97" s="17"/>
      <c r="B97" s="9" t="s">
        <v>145</v>
      </c>
      <c r="C97" s="1">
        <f>Малоэтажка_колич_блоков!C97*Осн._характ_ки_малоэт_кварт!$C$8</f>
        <v>12</v>
      </c>
      <c r="D97" s="1">
        <f>Малоэтажка_колич_блоков!D97*Осн._характ_ки_малоэт_кварт!$D$8</f>
        <v>32</v>
      </c>
      <c r="E97" s="1">
        <f>Малоэтажка_колич_блоков!E97*Осн._характ_ки_малоэт_кварт!$E$8</f>
        <v>0</v>
      </c>
      <c r="F97" s="1">
        <f>Малоэтажка_колич_блоков!F97*Осн._характ_ки_малоэт_кварт!$F$8</f>
        <v>0</v>
      </c>
    </row>
    <row r="98" spans="1:6" x14ac:dyDescent="0.25">
      <c r="A98" s="17"/>
      <c r="B98" s="9" t="s">
        <v>146</v>
      </c>
      <c r="C98" s="1">
        <f>Малоэтажка_колич_блоков!C98*Осн._характ_ки_малоэт_кварт!$C$8</f>
        <v>12</v>
      </c>
      <c r="D98" s="1">
        <f>Малоэтажка_колич_блоков!D98*Осн._характ_ки_малоэт_кварт!$D$8</f>
        <v>32</v>
      </c>
      <c r="E98" s="1">
        <f>Малоэтажка_колич_блоков!E98*Осн._характ_ки_малоэт_кварт!$E$8</f>
        <v>0</v>
      </c>
      <c r="F98" s="1">
        <f>Малоэтажка_колич_блоков!F98*Осн._характ_ки_малоэт_кварт!$F$8</f>
        <v>0</v>
      </c>
    </row>
    <row r="99" spans="1:6" x14ac:dyDescent="0.25">
      <c r="A99" s="17"/>
      <c r="B99" s="9" t="s">
        <v>147</v>
      </c>
      <c r="C99" s="1">
        <f>Малоэтажка_колич_блоков!C99*Осн._характ_ки_малоэт_кварт!$C$8</f>
        <v>12</v>
      </c>
      <c r="D99" s="1">
        <f>Малоэтажка_колич_блоков!D99*Осн._характ_ки_малоэт_кварт!$D$8</f>
        <v>32</v>
      </c>
      <c r="E99" s="1">
        <f>Малоэтажка_колич_блоков!E99*Осн._характ_ки_малоэт_кварт!$E$8</f>
        <v>0</v>
      </c>
      <c r="F99" s="1">
        <f>Малоэтажка_колич_блоков!F99*Осн._характ_ки_малоэт_кварт!$F$8</f>
        <v>0</v>
      </c>
    </row>
    <row r="100" spans="1:6" x14ac:dyDescent="0.25">
      <c r="A100" s="17"/>
      <c r="B100" s="9" t="s">
        <v>148</v>
      </c>
      <c r="C100" s="1">
        <f>Малоэтажка_колич_блоков!C100*Осн._характ_ки_малоэт_кварт!$C$8</f>
        <v>12</v>
      </c>
      <c r="D100" s="1">
        <f>Малоэтажка_колич_блоков!D100*Осн._характ_ки_малоэт_кварт!$D$8</f>
        <v>32</v>
      </c>
      <c r="E100" s="1">
        <f>Малоэтажка_колич_блоков!E100*Осн._характ_ки_малоэт_кварт!$E$8</f>
        <v>0</v>
      </c>
      <c r="F100" s="1">
        <f>Малоэтажка_колич_блоков!F100*Осн._характ_ки_малоэт_кварт!$F$8</f>
        <v>0</v>
      </c>
    </row>
    <row r="101" spans="1:6" x14ac:dyDescent="0.25">
      <c r="A101" s="17"/>
      <c r="B101" s="9" t="s">
        <v>149</v>
      </c>
      <c r="C101" s="1">
        <f>Малоэтажка_колич_блоков!C101*Осн._характ_ки_малоэт_кварт!$C$8</f>
        <v>12</v>
      </c>
      <c r="D101" s="1">
        <f>Малоэтажка_колич_блоков!D101*Осн._характ_ки_малоэт_кварт!$D$8</f>
        <v>32</v>
      </c>
      <c r="E101" s="1">
        <f>Малоэтажка_колич_блоков!E101*Осн._характ_ки_малоэт_кварт!$E$8</f>
        <v>0</v>
      </c>
      <c r="F101" s="1">
        <f>Малоэтажка_колич_блоков!F101*Осн._характ_ки_малоэт_кварт!$F$8</f>
        <v>0</v>
      </c>
    </row>
    <row r="102" spans="1:6" x14ac:dyDescent="0.25">
      <c r="A102" s="17"/>
      <c r="B102" s="9" t="s">
        <v>150</v>
      </c>
      <c r="C102" s="1">
        <f>Малоэтажка_колич_блоков!C102*Осн._характ_ки_малоэт_кварт!$C$8</f>
        <v>12</v>
      </c>
      <c r="D102" s="1">
        <f>Малоэтажка_колич_блоков!D102*Осн._характ_ки_малоэт_кварт!$D$8</f>
        <v>32</v>
      </c>
      <c r="E102" s="1">
        <f>Малоэтажка_колич_блоков!E102*Осн._характ_ки_малоэт_кварт!$E$8</f>
        <v>0</v>
      </c>
      <c r="F102" s="1">
        <f>Малоэтажка_колич_блоков!F102*Осн._характ_ки_малоэт_кварт!$F$8</f>
        <v>0</v>
      </c>
    </row>
    <row r="103" spans="1:6" x14ac:dyDescent="0.25">
      <c r="A103" s="17"/>
      <c r="B103" s="9" t="s">
        <v>151</v>
      </c>
      <c r="C103" s="1">
        <f>Малоэтажка_колич_блоков!C103*Осн._характ_ки_малоэт_кварт!$C$8</f>
        <v>12</v>
      </c>
      <c r="D103" s="1">
        <f>Малоэтажка_колич_блоков!D103*Осн._характ_ки_малоэт_кварт!$D$8</f>
        <v>32</v>
      </c>
      <c r="E103" s="1">
        <f>Малоэтажка_колич_блоков!E103*Осн._характ_ки_малоэт_кварт!$E$8</f>
        <v>0</v>
      </c>
      <c r="F103" s="1">
        <f>Малоэтажка_колич_блоков!F103*Осн._характ_ки_малоэт_кварт!$F$8</f>
        <v>0</v>
      </c>
    </row>
    <row r="104" spans="1:6" x14ac:dyDescent="0.25">
      <c r="A104" s="17"/>
      <c r="B104" s="9" t="s">
        <v>152</v>
      </c>
      <c r="C104" s="1">
        <f>Малоэтажка_колич_блоков!C104*Осн._характ_ки_малоэт_кварт!$C$8</f>
        <v>12</v>
      </c>
      <c r="D104" s="1">
        <f>Малоэтажка_колич_блоков!D104*Осн._характ_ки_малоэт_кварт!$D$8</f>
        <v>32</v>
      </c>
      <c r="E104" s="1">
        <f>Малоэтажка_колич_блоков!E104*Осн._характ_ки_малоэт_кварт!$E$8</f>
        <v>0</v>
      </c>
      <c r="F104" s="1">
        <f>Малоэтажка_колич_блоков!F104*Осн._характ_ки_малоэт_кварт!$F$8</f>
        <v>0</v>
      </c>
    </row>
    <row r="105" spans="1:6" x14ac:dyDescent="0.25">
      <c r="A105" s="17"/>
      <c r="B105" s="9" t="s">
        <v>153</v>
      </c>
      <c r="C105" s="1">
        <f>Малоэтажка_колич_блоков!C105*Осн._характ_ки_малоэт_кварт!$C$8</f>
        <v>12</v>
      </c>
      <c r="D105" s="1">
        <f>Малоэтажка_колич_блоков!D105*Осн._характ_ки_малоэт_кварт!$D$8</f>
        <v>32</v>
      </c>
      <c r="E105" s="1">
        <f>Малоэтажка_колич_блоков!E105*Осн._характ_ки_малоэт_кварт!$E$8</f>
        <v>0</v>
      </c>
      <c r="F105" s="1">
        <f>Малоэтажка_колич_блоков!F105*Осн._характ_ки_малоэт_кварт!$F$8</f>
        <v>0</v>
      </c>
    </row>
    <row r="106" spans="1:6" x14ac:dyDescent="0.25">
      <c r="A106" s="17"/>
      <c r="B106" s="9" t="s">
        <v>154</v>
      </c>
      <c r="C106" s="1">
        <f>Малоэтажка_колич_блоков!C106*Осн._характ_ки_малоэт_кварт!$C$8</f>
        <v>12</v>
      </c>
      <c r="D106" s="1">
        <f>Малоэтажка_колич_блоков!D106*Осн._характ_ки_малоэт_кварт!$D$8</f>
        <v>32</v>
      </c>
      <c r="E106" s="1">
        <f>Малоэтажка_колич_блоков!E106*Осн._характ_ки_малоэт_кварт!$E$8</f>
        <v>0</v>
      </c>
      <c r="F106" s="1">
        <f>Малоэтажка_колич_блоков!F106*Осн._характ_ки_малоэт_кварт!$F$8</f>
        <v>0</v>
      </c>
    </row>
    <row r="107" spans="1:6" x14ac:dyDescent="0.25">
      <c r="A107" s="17"/>
      <c r="B107" s="9" t="s">
        <v>155</v>
      </c>
      <c r="C107" s="1">
        <f>Малоэтажка_колич_блоков!C107*Осн._характ_ки_малоэт_кварт!$C$8</f>
        <v>12</v>
      </c>
      <c r="D107" s="1">
        <f>Малоэтажка_колич_блоков!D107*Осн._характ_ки_малоэт_кварт!$D$8</f>
        <v>32</v>
      </c>
      <c r="E107" s="1">
        <f>Малоэтажка_колич_блоков!E107*Осн._характ_ки_малоэт_кварт!$E$8</f>
        <v>0</v>
      </c>
      <c r="F107" s="1">
        <f>Малоэтажка_колич_блоков!F107*Осн._характ_ки_малоэт_кварт!$F$8</f>
        <v>0</v>
      </c>
    </row>
    <row r="108" spans="1:6" x14ac:dyDescent="0.25">
      <c r="A108" s="17"/>
      <c r="B108" s="9" t="s">
        <v>156</v>
      </c>
      <c r="C108" s="1">
        <f>Малоэтажка_колич_блоков!C108*Осн._характ_ки_малоэт_кварт!$C$8</f>
        <v>12</v>
      </c>
      <c r="D108" s="1">
        <f>Малоэтажка_колич_блоков!D108*Осн._характ_ки_малоэт_кварт!$D$8</f>
        <v>32</v>
      </c>
      <c r="E108" s="1">
        <f>Малоэтажка_колич_блоков!E108*Осн._характ_ки_малоэт_кварт!$E$8</f>
        <v>0</v>
      </c>
      <c r="F108" s="1">
        <f>Малоэтажка_колич_блоков!F108*Осн._характ_ки_малоэт_кварт!$F$8</f>
        <v>0</v>
      </c>
    </row>
    <row r="109" spans="1:6" x14ac:dyDescent="0.25">
      <c r="A109" s="17"/>
      <c r="B109" s="9" t="s">
        <v>157</v>
      </c>
      <c r="C109" s="1">
        <f>Малоэтажка_колич_блоков!C109*Осн._характ_ки_малоэт_кварт!$C$8</f>
        <v>12</v>
      </c>
      <c r="D109" s="1">
        <f>Малоэтажка_колич_блоков!D109*Осн._характ_ки_малоэт_кварт!$D$8</f>
        <v>32</v>
      </c>
      <c r="E109" s="1">
        <f>Малоэтажка_колич_блоков!E109*Осн._характ_ки_малоэт_кварт!$E$8</f>
        <v>0</v>
      </c>
      <c r="F109" s="1">
        <f>Малоэтажка_колич_блоков!F109*Осн._характ_ки_малоэт_кварт!$F$8</f>
        <v>0</v>
      </c>
    </row>
    <row r="110" spans="1:6" x14ac:dyDescent="0.25">
      <c r="A110" s="17"/>
      <c r="B110" s="9" t="s">
        <v>158</v>
      </c>
      <c r="C110" s="1">
        <f>Малоэтажка_колич_блоков!C110*Осн._характ_ки_малоэт_кварт!$C$8</f>
        <v>12</v>
      </c>
      <c r="D110" s="1">
        <f>Малоэтажка_колич_блоков!D110*Осн._характ_ки_малоэт_кварт!$D$8</f>
        <v>32</v>
      </c>
      <c r="E110" s="1">
        <f>Малоэтажка_колич_блоков!E110*Осн._характ_ки_малоэт_кварт!$E$8</f>
        <v>0</v>
      </c>
      <c r="F110" s="1">
        <f>Малоэтажка_колич_блоков!F110*Осн._характ_ки_малоэт_кварт!$F$8</f>
        <v>0</v>
      </c>
    </row>
    <row r="111" spans="1:6" x14ac:dyDescent="0.25">
      <c r="A111" s="18"/>
      <c r="B111" s="9" t="s">
        <v>159</v>
      </c>
      <c r="C111" s="1">
        <f>Малоэтажка_колич_блоков!C111*Осн._характ_ки_малоэт_кварт!$C$8</f>
        <v>12</v>
      </c>
      <c r="D111" s="1">
        <f>Малоэтажка_колич_блоков!D111*Осн._характ_ки_малоэт_кварт!$D$8</f>
        <v>32</v>
      </c>
      <c r="E111" s="1">
        <f>Малоэтажка_колич_блоков!E111*Осн._характ_ки_малоэт_кварт!$E$8</f>
        <v>0</v>
      </c>
      <c r="F111" s="1">
        <f>Малоэтажка_колич_блоков!F111*Осн._характ_ки_малоэт_кварт!$F$8</f>
        <v>0</v>
      </c>
    </row>
    <row r="112" spans="1:6" x14ac:dyDescent="0.25">
      <c r="A112" s="16">
        <v>9</v>
      </c>
      <c r="B112" s="9" t="s">
        <v>160</v>
      </c>
      <c r="C112" s="1">
        <f>Малоэтажка_колич_блоков!C112*Осн._характ_ки_малоэт_кварт!$C$8</f>
        <v>12</v>
      </c>
      <c r="D112" s="1">
        <f>Малоэтажка_колич_блоков!D112*Осн._характ_ки_малоэт_кварт!$D$8</f>
        <v>32</v>
      </c>
      <c r="E112" s="1">
        <f>Малоэтажка_колич_блоков!E112*Осн._характ_ки_малоэт_кварт!$E$8</f>
        <v>0</v>
      </c>
      <c r="F112" s="1">
        <f>Малоэтажка_колич_блоков!F112*Осн._характ_ки_малоэт_кварт!$F$8</f>
        <v>0</v>
      </c>
    </row>
    <row r="113" spans="1:6" x14ac:dyDescent="0.25">
      <c r="A113" s="17"/>
      <c r="B113" s="9" t="s">
        <v>161</v>
      </c>
      <c r="C113" s="1">
        <f>Малоэтажка_колич_блоков!C113*Осн._характ_ки_малоэт_кварт!$C$8</f>
        <v>12</v>
      </c>
      <c r="D113" s="1">
        <f>Малоэтажка_колич_блоков!D113*Осн._характ_ки_малоэт_кварт!$D$8</f>
        <v>32</v>
      </c>
      <c r="E113" s="1">
        <f>Малоэтажка_колич_блоков!E113*Осн._характ_ки_малоэт_кварт!$E$8</f>
        <v>0</v>
      </c>
      <c r="F113" s="1">
        <f>Малоэтажка_колич_блоков!F113*Осн._характ_ки_малоэт_кварт!$F$8</f>
        <v>0</v>
      </c>
    </row>
    <row r="114" spans="1:6" x14ac:dyDescent="0.25">
      <c r="A114" s="17"/>
      <c r="B114" s="9" t="s">
        <v>162</v>
      </c>
      <c r="C114" s="1">
        <f>Малоэтажка_колич_блоков!C114*Осн._характ_ки_малоэт_кварт!$C$8</f>
        <v>12</v>
      </c>
      <c r="D114" s="1">
        <f>Малоэтажка_колич_блоков!D114*Осн._характ_ки_малоэт_кварт!$D$8</f>
        <v>32</v>
      </c>
      <c r="E114" s="1">
        <f>Малоэтажка_колич_блоков!E114*Осн._характ_ки_малоэт_кварт!$E$8</f>
        <v>0</v>
      </c>
      <c r="F114" s="1">
        <f>Малоэтажка_колич_блоков!F114*Осн._характ_ки_малоэт_кварт!$F$8</f>
        <v>0</v>
      </c>
    </row>
    <row r="115" spans="1:6" x14ac:dyDescent="0.25">
      <c r="A115" s="17"/>
      <c r="B115" s="9" t="s">
        <v>163</v>
      </c>
      <c r="C115" s="1">
        <f>Малоэтажка_колич_блоков!C115*Осн._характ_ки_малоэт_кварт!$C$8</f>
        <v>12</v>
      </c>
      <c r="D115" s="1">
        <f>Малоэтажка_колич_блоков!D115*Осн._характ_ки_малоэт_кварт!$D$8</f>
        <v>32</v>
      </c>
      <c r="E115" s="1">
        <f>Малоэтажка_колич_блоков!E115*Осн._характ_ки_малоэт_кварт!$E$8</f>
        <v>0</v>
      </c>
      <c r="F115" s="1">
        <f>Малоэтажка_колич_блоков!F115*Осн._характ_ки_малоэт_кварт!$F$8</f>
        <v>0</v>
      </c>
    </row>
    <row r="116" spans="1:6" x14ac:dyDescent="0.25">
      <c r="A116" s="17"/>
      <c r="B116" s="9" t="s">
        <v>164</v>
      </c>
      <c r="C116" s="1">
        <f>Малоэтажка_колич_блоков!C116*Осн._характ_ки_малоэт_кварт!$C$8</f>
        <v>12</v>
      </c>
      <c r="D116" s="1">
        <f>Малоэтажка_колич_блоков!D116*Осн._характ_ки_малоэт_кварт!$D$8</f>
        <v>32</v>
      </c>
      <c r="E116" s="1">
        <f>Малоэтажка_колич_блоков!E116*Осн._характ_ки_малоэт_кварт!$E$8</f>
        <v>0</v>
      </c>
      <c r="F116" s="1">
        <f>Малоэтажка_колич_блоков!F116*Осн._характ_ки_малоэт_кварт!$F$8</f>
        <v>0</v>
      </c>
    </row>
    <row r="117" spans="1:6" x14ac:dyDescent="0.25">
      <c r="A117" s="17"/>
      <c r="B117" s="9" t="s">
        <v>165</v>
      </c>
      <c r="C117" s="1">
        <f>Малоэтажка_колич_блоков!C117*Осн._характ_ки_малоэт_кварт!$C$8</f>
        <v>12</v>
      </c>
      <c r="D117" s="1">
        <f>Малоэтажка_колич_блоков!D117*Осн._характ_ки_малоэт_кварт!$D$8</f>
        <v>32</v>
      </c>
      <c r="E117" s="1">
        <f>Малоэтажка_колич_блоков!E117*Осн._характ_ки_малоэт_кварт!$E$8</f>
        <v>0</v>
      </c>
      <c r="F117" s="1">
        <f>Малоэтажка_колич_блоков!F117*Осн._характ_ки_малоэт_кварт!$F$8</f>
        <v>0</v>
      </c>
    </row>
    <row r="118" spans="1:6" x14ac:dyDescent="0.25">
      <c r="A118" s="17"/>
      <c r="B118" s="9" t="s">
        <v>166</v>
      </c>
      <c r="C118" s="1">
        <f>Малоэтажка_колич_блоков!C118*Осн._характ_ки_малоэт_кварт!$C$8</f>
        <v>12</v>
      </c>
      <c r="D118" s="1">
        <f>Малоэтажка_колич_блоков!D118*Осн._характ_ки_малоэт_кварт!$D$8</f>
        <v>32</v>
      </c>
      <c r="E118" s="1">
        <f>Малоэтажка_колич_блоков!E118*Осн._характ_ки_малоэт_кварт!$E$8</f>
        <v>0</v>
      </c>
      <c r="F118" s="1">
        <f>Малоэтажка_колич_блоков!F118*Осн._характ_ки_малоэт_кварт!$F$8</f>
        <v>0</v>
      </c>
    </row>
    <row r="119" spans="1:6" x14ac:dyDescent="0.25">
      <c r="A119" s="17"/>
      <c r="B119" s="9" t="s">
        <v>167</v>
      </c>
      <c r="C119" s="1">
        <f>Малоэтажка_колич_блоков!C119*Осн._характ_ки_малоэт_кварт!$C$8</f>
        <v>12</v>
      </c>
      <c r="D119" s="1">
        <f>Малоэтажка_колич_блоков!D119*Осн._характ_ки_малоэт_кварт!$D$8</f>
        <v>32</v>
      </c>
      <c r="E119" s="1">
        <f>Малоэтажка_колич_блоков!E119*Осн._характ_ки_малоэт_кварт!$E$8</f>
        <v>0</v>
      </c>
      <c r="F119" s="1">
        <f>Малоэтажка_колич_блоков!F119*Осн._характ_ки_малоэт_кварт!$F$8</f>
        <v>0</v>
      </c>
    </row>
    <row r="120" spans="1:6" x14ac:dyDescent="0.25">
      <c r="A120" s="17"/>
      <c r="B120" s="9" t="s">
        <v>168</v>
      </c>
      <c r="C120" s="1">
        <f>Малоэтажка_колич_блоков!C120*Осн._характ_ки_малоэт_кварт!$C$8</f>
        <v>12</v>
      </c>
      <c r="D120" s="1">
        <f>Малоэтажка_колич_блоков!D120*Осн._характ_ки_малоэт_кварт!$D$8</f>
        <v>32</v>
      </c>
      <c r="E120" s="1">
        <f>Малоэтажка_колич_блоков!E120*Осн._характ_ки_малоэт_кварт!$E$8</f>
        <v>0</v>
      </c>
      <c r="F120" s="1">
        <f>Малоэтажка_колич_блоков!F120*Осн._характ_ки_малоэт_кварт!$F$8</f>
        <v>0</v>
      </c>
    </row>
    <row r="121" spans="1:6" x14ac:dyDescent="0.25">
      <c r="A121" s="17"/>
      <c r="B121" s="9" t="s">
        <v>169</v>
      </c>
      <c r="C121" s="1">
        <f>Малоэтажка_колич_блоков!C121*Осн._характ_ки_малоэт_кварт!$C$8</f>
        <v>12</v>
      </c>
      <c r="D121" s="1">
        <f>Малоэтажка_колич_блоков!D121*Осн._характ_ки_малоэт_кварт!$D$8</f>
        <v>32</v>
      </c>
      <c r="E121" s="1">
        <f>Малоэтажка_колич_блоков!E121*Осн._характ_ки_малоэт_кварт!$E$8</f>
        <v>0</v>
      </c>
      <c r="F121" s="1">
        <f>Малоэтажка_колич_блоков!F121*Осн._характ_ки_малоэт_кварт!$F$8</f>
        <v>0</v>
      </c>
    </row>
    <row r="122" spans="1:6" x14ac:dyDescent="0.25">
      <c r="A122" s="18"/>
      <c r="B122" s="9" t="s">
        <v>170</v>
      </c>
      <c r="C122" s="1">
        <f>Малоэтажка_колич_блоков!C122*Осн._характ_ки_малоэт_кварт!$C$8</f>
        <v>12</v>
      </c>
      <c r="D122" s="1">
        <f>Малоэтажка_колич_блоков!D122*Осн._характ_ки_малоэт_кварт!$D$8</f>
        <v>32</v>
      </c>
      <c r="E122" s="1">
        <f>Малоэтажка_колич_блоков!E122*Осн._характ_ки_малоэт_кварт!$E$8</f>
        <v>0</v>
      </c>
      <c r="F122" s="1">
        <f>Малоэтажка_колич_блоков!F122*Осн._характ_ки_малоэт_кварт!$F$8</f>
        <v>0</v>
      </c>
    </row>
  </sheetData>
  <mergeCells count="12">
    <mergeCell ref="A112:A122"/>
    <mergeCell ref="A1:A2"/>
    <mergeCell ref="C1:F1"/>
    <mergeCell ref="B1:B2"/>
    <mergeCell ref="A3:A11"/>
    <mergeCell ref="A12:A25"/>
    <mergeCell ref="A38:A56"/>
    <mergeCell ref="A57:A67"/>
    <mergeCell ref="A68:A89"/>
    <mergeCell ref="A90:A111"/>
    <mergeCell ref="A26:A30"/>
    <mergeCell ref="A31:A37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E42C4-AB44-4F9F-B8D7-A2871A502653}">
  <dimension ref="A1:H123"/>
  <sheetViews>
    <sheetView tabSelected="1" topLeftCell="A100" workbookViewId="0">
      <selection activeCell="H123" sqref="H123"/>
    </sheetView>
  </sheetViews>
  <sheetFormatPr defaultRowHeight="15" x14ac:dyDescent="0.25"/>
  <cols>
    <col min="1" max="1" width="20.85546875" bestFit="1" customWidth="1"/>
    <col min="2" max="2" width="20.85546875" customWidth="1"/>
    <col min="3" max="3" width="12.85546875" customWidth="1"/>
    <col min="4" max="4" width="12.28515625" customWidth="1"/>
    <col min="5" max="5" width="12.85546875" bestFit="1" customWidth="1"/>
    <col min="6" max="6" width="11.85546875" bestFit="1" customWidth="1"/>
  </cols>
  <sheetData>
    <row r="1" spans="1:8" x14ac:dyDescent="0.25">
      <c r="A1" s="19" t="s">
        <v>0</v>
      </c>
      <c r="B1" s="19" t="s">
        <v>36</v>
      </c>
      <c r="C1" s="20" t="s">
        <v>27</v>
      </c>
      <c r="D1" s="20"/>
      <c r="E1" s="20"/>
      <c r="F1" s="20"/>
      <c r="G1" s="21" t="s">
        <v>25</v>
      </c>
    </row>
    <row r="2" spans="1:8" x14ac:dyDescent="0.25">
      <c r="A2" s="19"/>
      <c r="B2" s="19"/>
      <c r="C2" s="1" t="s">
        <v>1</v>
      </c>
      <c r="D2" s="1" t="s">
        <v>2</v>
      </c>
      <c r="E2" s="1" t="s">
        <v>3</v>
      </c>
      <c r="F2" s="1" t="s">
        <v>4</v>
      </c>
      <c r="G2" s="22"/>
    </row>
    <row r="3" spans="1:8" x14ac:dyDescent="0.25">
      <c r="A3" s="16">
        <v>1</v>
      </c>
      <c r="B3" s="9" t="s">
        <v>37</v>
      </c>
      <c r="C3" s="1">
        <f>Малоэтажка_колич_квартир!C3*3</f>
        <v>36</v>
      </c>
      <c r="D3" s="1">
        <f>Малоэтажка_колич_квартир!D3*3</f>
        <v>96</v>
      </c>
      <c r="E3" s="1">
        <f>Малоэтажка_колич_квартир!E3*3</f>
        <v>0</v>
      </c>
      <c r="F3" s="1">
        <f>Малоэтажка_колич_квартир!F3*3</f>
        <v>0</v>
      </c>
      <c r="G3" s="1">
        <f>SUM(C3:F3)</f>
        <v>132</v>
      </c>
    </row>
    <row r="4" spans="1:8" x14ac:dyDescent="0.25">
      <c r="A4" s="17"/>
      <c r="B4" s="9" t="s">
        <v>38</v>
      </c>
      <c r="C4" s="1">
        <f>Малоэтажка_колич_квартир!C4*3</f>
        <v>36</v>
      </c>
      <c r="D4" s="1">
        <f>Малоэтажка_колич_квартир!D4*3</f>
        <v>96</v>
      </c>
      <c r="E4" s="1">
        <f>Малоэтажка_колич_квартир!E4*3</f>
        <v>0</v>
      </c>
      <c r="F4" s="1">
        <f>Малоэтажка_колич_квартир!F4*3</f>
        <v>0</v>
      </c>
      <c r="G4" s="1">
        <f t="shared" ref="G4:G67" si="0">SUM(C4:F4)</f>
        <v>132</v>
      </c>
    </row>
    <row r="5" spans="1:8" x14ac:dyDescent="0.25">
      <c r="A5" s="17"/>
      <c r="B5" s="9" t="s">
        <v>39</v>
      </c>
      <c r="C5" s="1">
        <f>Малоэтажка_колич_квартир!C5*3</f>
        <v>36</v>
      </c>
      <c r="D5" s="1">
        <f>Малоэтажка_колич_квартир!D5*3</f>
        <v>96</v>
      </c>
      <c r="E5" s="1">
        <f>Малоэтажка_колич_квартир!E5*3</f>
        <v>0</v>
      </c>
      <c r="F5" s="1">
        <f>Малоэтажка_колич_квартир!F5*3</f>
        <v>0</v>
      </c>
      <c r="G5" s="1">
        <f t="shared" si="0"/>
        <v>132</v>
      </c>
    </row>
    <row r="6" spans="1:8" x14ac:dyDescent="0.25">
      <c r="A6" s="17"/>
      <c r="B6" s="9" t="s">
        <v>40</v>
      </c>
      <c r="C6" s="1">
        <f>Малоэтажка_колич_квартир!C6*3</f>
        <v>36</v>
      </c>
      <c r="D6" s="1">
        <f>Малоэтажка_колич_квартир!D6*3</f>
        <v>96</v>
      </c>
      <c r="E6" s="1">
        <f>Малоэтажка_колич_квартир!E6*3</f>
        <v>0</v>
      </c>
      <c r="F6" s="1">
        <f>Малоэтажка_колич_квартир!F6*3</f>
        <v>0</v>
      </c>
      <c r="G6" s="1">
        <f t="shared" si="0"/>
        <v>132</v>
      </c>
    </row>
    <row r="7" spans="1:8" x14ac:dyDescent="0.25">
      <c r="A7" s="17"/>
      <c r="B7" s="9" t="s">
        <v>41</v>
      </c>
      <c r="C7" s="1">
        <f>Малоэтажка_колич_квартир!C7*3</f>
        <v>36</v>
      </c>
      <c r="D7" s="1">
        <f>Малоэтажка_колич_квартир!D7*3</f>
        <v>48</v>
      </c>
      <c r="E7" s="1">
        <f>Малоэтажка_колич_квартир!E7*3</f>
        <v>36</v>
      </c>
      <c r="F7" s="1">
        <f>Малоэтажка_колич_квартир!F7*3</f>
        <v>0</v>
      </c>
      <c r="G7" s="1">
        <f t="shared" si="0"/>
        <v>120</v>
      </c>
    </row>
    <row r="8" spans="1:8" x14ac:dyDescent="0.25">
      <c r="A8" s="17"/>
      <c r="B8" s="9" t="s">
        <v>54</v>
      </c>
      <c r="C8" s="1">
        <f>Малоэтажка_колич_квартир!C8*3</f>
        <v>36</v>
      </c>
      <c r="D8" s="1">
        <f>Малоэтажка_колич_квартир!D8*3</f>
        <v>96</v>
      </c>
      <c r="E8" s="1">
        <f>Малоэтажка_колич_квартир!E8*3</f>
        <v>0</v>
      </c>
      <c r="F8" s="1">
        <f>Малоэтажка_колич_квартир!F8*3</f>
        <v>0</v>
      </c>
      <c r="G8" s="1">
        <f t="shared" si="0"/>
        <v>132</v>
      </c>
    </row>
    <row r="9" spans="1:8" x14ac:dyDescent="0.25">
      <c r="A9" s="17"/>
      <c r="B9" s="9" t="s">
        <v>55</v>
      </c>
      <c r="C9" s="1">
        <f>Малоэтажка_колич_квартир!C9*3</f>
        <v>36</v>
      </c>
      <c r="D9" s="1">
        <f>Малоэтажка_колич_квартир!D9*3</f>
        <v>96</v>
      </c>
      <c r="E9" s="1">
        <f>Малоэтажка_колич_квартир!E9*3</f>
        <v>0</v>
      </c>
      <c r="F9" s="1">
        <f>Малоэтажка_колич_квартир!F9*3</f>
        <v>0</v>
      </c>
      <c r="G9" s="1">
        <f t="shared" si="0"/>
        <v>132</v>
      </c>
    </row>
    <row r="10" spans="1:8" x14ac:dyDescent="0.25">
      <c r="A10" s="17"/>
      <c r="B10" s="9" t="s">
        <v>56</v>
      </c>
      <c r="C10" s="1">
        <f>Малоэтажка_колич_квартир!C10*3</f>
        <v>36</v>
      </c>
      <c r="D10" s="1">
        <f>Малоэтажка_колич_квартир!D10*3</f>
        <v>96</v>
      </c>
      <c r="E10" s="1">
        <f>Малоэтажка_колич_квартир!E10*3</f>
        <v>0</v>
      </c>
      <c r="F10" s="1">
        <f>Малоэтажка_колич_квартир!F10*3</f>
        <v>0</v>
      </c>
      <c r="G10" s="1">
        <f t="shared" si="0"/>
        <v>132</v>
      </c>
    </row>
    <row r="11" spans="1:8" x14ac:dyDescent="0.25">
      <c r="A11" s="18"/>
      <c r="B11" s="9" t="s">
        <v>57</v>
      </c>
      <c r="C11" s="1">
        <f>Малоэтажка_колич_квартир!C11*3</f>
        <v>36</v>
      </c>
      <c r="D11" s="1">
        <f>Малоэтажка_колич_квартир!D11*3</f>
        <v>96</v>
      </c>
      <c r="E11" s="1">
        <f>Малоэтажка_колич_квартир!E11*3</f>
        <v>0</v>
      </c>
      <c r="F11" s="1">
        <f>Малоэтажка_колич_квартир!F11*3</f>
        <v>0</v>
      </c>
      <c r="G11" s="1">
        <f t="shared" si="0"/>
        <v>132</v>
      </c>
      <c r="H11">
        <f>SUM(G3:G11)</f>
        <v>1176</v>
      </c>
    </row>
    <row r="12" spans="1:8" x14ac:dyDescent="0.25">
      <c r="A12" s="16">
        <v>2</v>
      </c>
      <c r="B12" s="9" t="s">
        <v>58</v>
      </c>
      <c r="C12" s="1">
        <f>Малоэтажка_колич_квартир!C12*3</f>
        <v>36</v>
      </c>
      <c r="D12" s="1">
        <f>Малоэтажка_колич_квартир!D12*3</f>
        <v>96</v>
      </c>
      <c r="E12" s="1">
        <f>Малоэтажка_колич_квартир!E12*3</f>
        <v>0</v>
      </c>
      <c r="F12" s="1">
        <f>Малоэтажка_колич_квартир!F12*3</f>
        <v>0</v>
      </c>
      <c r="G12" s="1">
        <f t="shared" si="0"/>
        <v>132</v>
      </c>
    </row>
    <row r="13" spans="1:8" x14ac:dyDescent="0.25">
      <c r="A13" s="17"/>
      <c r="B13" s="9" t="s">
        <v>59</v>
      </c>
      <c r="C13" s="1">
        <f>Малоэтажка_колич_квартир!C13*3</f>
        <v>36</v>
      </c>
      <c r="D13" s="1">
        <f>Малоэтажка_колич_квартир!D13*3</f>
        <v>96</v>
      </c>
      <c r="E13" s="1">
        <f>Малоэтажка_колич_квартир!E13*3</f>
        <v>0</v>
      </c>
      <c r="F13" s="1">
        <f>Малоэтажка_колич_квартир!F13*3</f>
        <v>0</v>
      </c>
      <c r="G13" s="1">
        <f t="shared" si="0"/>
        <v>132</v>
      </c>
    </row>
    <row r="14" spans="1:8" x14ac:dyDescent="0.25">
      <c r="A14" s="17"/>
      <c r="B14" s="9" t="s">
        <v>60</v>
      </c>
      <c r="C14" s="1">
        <f>Малоэтажка_колич_квартир!C14*3</f>
        <v>36</v>
      </c>
      <c r="D14" s="1">
        <f>Малоэтажка_колич_квартир!D14*3</f>
        <v>96</v>
      </c>
      <c r="E14" s="1">
        <f>Малоэтажка_колич_квартир!E14*3</f>
        <v>0</v>
      </c>
      <c r="F14" s="1">
        <f>Малоэтажка_колич_квартир!F14*3</f>
        <v>0</v>
      </c>
      <c r="G14" s="1">
        <f t="shared" si="0"/>
        <v>132</v>
      </c>
    </row>
    <row r="15" spans="1:8" x14ac:dyDescent="0.25">
      <c r="A15" s="17"/>
      <c r="B15" s="9" t="s">
        <v>61</v>
      </c>
      <c r="C15" s="1">
        <f>Малоэтажка_колич_квартир!C15*3</f>
        <v>36</v>
      </c>
      <c r="D15" s="1">
        <f>Малоэтажка_колич_квартир!D15*3</f>
        <v>96</v>
      </c>
      <c r="E15" s="1">
        <f>Малоэтажка_колич_квартир!E15*3</f>
        <v>0</v>
      </c>
      <c r="F15" s="1">
        <f>Малоэтажка_колич_квартир!F15*3</f>
        <v>0</v>
      </c>
      <c r="G15" s="1">
        <f t="shared" si="0"/>
        <v>132</v>
      </c>
    </row>
    <row r="16" spans="1:8" x14ac:dyDescent="0.25">
      <c r="A16" s="17"/>
      <c r="B16" s="9" t="s">
        <v>62</v>
      </c>
      <c r="C16" s="1">
        <f>Малоэтажка_колич_квартир!C16*3</f>
        <v>36</v>
      </c>
      <c r="D16" s="1">
        <f>Малоэтажка_колич_квартир!D16*3</f>
        <v>96</v>
      </c>
      <c r="E16" s="1">
        <f>Малоэтажка_колич_квартир!E16*3</f>
        <v>0</v>
      </c>
      <c r="F16" s="1">
        <f>Малоэтажка_колич_квартир!F16*3</f>
        <v>0</v>
      </c>
      <c r="G16" s="1">
        <f t="shared" si="0"/>
        <v>132</v>
      </c>
    </row>
    <row r="17" spans="1:8" x14ac:dyDescent="0.25">
      <c r="A17" s="17"/>
      <c r="B17" s="9" t="s">
        <v>63</v>
      </c>
      <c r="C17" s="1">
        <f>Малоэтажка_колич_квартир!C17*3</f>
        <v>36</v>
      </c>
      <c r="D17" s="1">
        <f>Малоэтажка_колич_квартир!D17*3</f>
        <v>96</v>
      </c>
      <c r="E17" s="1">
        <f>Малоэтажка_колич_квартир!E17*3</f>
        <v>0</v>
      </c>
      <c r="F17" s="1">
        <f>Малоэтажка_колич_квартир!F17*3</f>
        <v>0</v>
      </c>
      <c r="G17" s="1">
        <f t="shared" si="0"/>
        <v>132</v>
      </c>
    </row>
    <row r="18" spans="1:8" x14ac:dyDescent="0.25">
      <c r="A18" s="17"/>
      <c r="B18" s="9" t="s">
        <v>64</v>
      </c>
      <c r="C18" s="1">
        <f>Малоэтажка_колич_квартир!C18*3</f>
        <v>36</v>
      </c>
      <c r="D18" s="1">
        <f>Малоэтажка_колич_квартир!D18*3</f>
        <v>96</v>
      </c>
      <c r="E18" s="1">
        <f>Малоэтажка_колич_квартир!E18*3</f>
        <v>0</v>
      </c>
      <c r="F18" s="1">
        <f>Малоэтажка_колич_квартир!F18*3</f>
        <v>0</v>
      </c>
      <c r="G18" s="1">
        <f t="shared" si="0"/>
        <v>132</v>
      </c>
    </row>
    <row r="19" spans="1:8" x14ac:dyDescent="0.25">
      <c r="A19" s="17"/>
      <c r="B19" s="9" t="s">
        <v>65</v>
      </c>
      <c r="C19" s="1">
        <f>Малоэтажка_колич_квартир!C19*3</f>
        <v>36</v>
      </c>
      <c r="D19" s="1">
        <f>Малоэтажка_колич_квартир!D19*3</f>
        <v>96</v>
      </c>
      <c r="E19" s="1">
        <f>Малоэтажка_колич_квартир!E19*3</f>
        <v>0</v>
      </c>
      <c r="F19" s="1">
        <f>Малоэтажка_колич_квартир!F19*3</f>
        <v>0</v>
      </c>
      <c r="G19" s="1">
        <f t="shared" si="0"/>
        <v>132</v>
      </c>
    </row>
    <row r="20" spans="1:8" x14ac:dyDescent="0.25">
      <c r="A20" s="17"/>
      <c r="B20" s="9" t="s">
        <v>66</v>
      </c>
      <c r="C20" s="1">
        <f>Малоэтажка_колич_квартир!C20*3</f>
        <v>36</v>
      </c>
      <c r="D20" s="1">
        <f>Малоэтажка_колич_квартир!D20*3</f>
        <v>96</v>
      </c>
      <c r="E20" s="1">
        <f>Малоэтажка_колич_квартир!E20*3</f>
        <v>0</v>
      </c>
      <c r="F20" s="1">
        <f>Малоэтажка_колич_квартир!F20*3</f>
        <v>0</v>
      </c>
      <c r="G20" s="1">
        <f t="shared" si="0"/>
        <v>132</v>
      </c>
    </row>
    <row r="21" spans="1:8" x14ac:dyDescent="0.25">
      <c r="A21" s="17"/>
      <c r="B21" s="9" t="s">
        <v>68</v>
      </c>
      <c r="C21" s="1">
        <f>Малоэтажка_колич_квартир!C21*3</f>
        <v>36</v>
      </c>
      <c r="D21" s="1">
        <f>Малоэтажка_колич_квартир!D21*3</f>
        <v>96</v>
      </c>
      <c r="E21" s="1">
        <f>Малоэтажка_колич_квартир!E21*3</f>
        <v>0</v>
      </c>
      <c r="F21" s="1">
        <f>Малоэтажка_колич_квартир!F21*3</f>
        <v>0</v>
      </c>
      <c r="G21" s="1">
        <f t="shared" si="0"/>
        <v>132</v>
      </c>
    </row>
    <row r="22" spans="1:8" x14ac:dyDescent="0.25">
      <c r="A22" s="17"/>
      <c r="B22" s="9" t="s">
        <v>69</v>
      </c>
      <c r="C22" s="1">
        <f>Малоэтажка_колич_квартир!C22*3</f>
        <v>36</v>
      </c>
      <c r="D22" s="1">
        <f>Малоэтажка_колич_квартир!D22*3</f>
        <v>96</v>
      </c>
      <c r="E22" s="1">
        <f>Малоэтажка_колич_квартир!E22*3</f>
        <v>0</v>
      </c>
      <c r="F22" s="1">
        <f>Малоэтажка_колич_квартир!F22*3</f>
        <v>0</v>
      </c>
      <c r="G22" s="1">
        <f t="shared" si="0"/>
        <v>132</v>
      </c>
    </row>
    <row r="23" spans="1:8" x14ac:dyDescent="0.25">
      <c r="A23" s="17"/>
      <c r="B23" s="9" t="s">
        <v>70</v>
      </c>
      <c r="C23" s="1">
        <f>Малоэтажка_колич_квартир!C23*3</f>
        <v>36</v>
      </c>
      <c r="D23" s="1">
        <f>Малоэтажка_колич_квартир!D23*3</f>
        <v>96</v>
      </c>
      <c r="E23" s="1">
        <f>Малоэтажка_колич_квартир!E23*3</f>
        <v>0</v>
      </c>
      <c r="F23" s="1">
        <f>Малоэтажка_колич_квартир!F23*3</f>
        <v>0</v>
      </c>
      <c r="G23" s="1">
        <f t="shared" si="0"/>
        <v>132</v>
      </c>
    </row>
    <row r="24" spans="1:8" x14ac:dyDescent="0.25">
      <c r="A24" s="17"/>
      <c r="B24" s="9" t="s">
        <v>71</v>
      </c>
      <c r="C24" s="1">
        <f>Малоэтажка_колич_квартир!C24*3</f>
        <v>36</v>
      </c>
      <c r="D24" s="1">
        <f>Малоэтажка_колич_квартир!D24*3</f>
        <v>96</v>
      </c>
      <c r="E24" s="1">
        <f>Малоэтажка_колич_квартир!E24*3</f>
        <v>0</v>
      </c>
      <c r="F24" s="1">
        <f>Малоэтажка_колич_квартир!F24*3</f>
        <v>0</v>
      </c>
      <c r="G24" s="1">
        <f t="shared" si="0"/>
        <v>132</v>
      </c>
    </row>
    <row r="25" spans="1:8" x14ac:dyDescent="0.25">
      <c r="A25" s="18"/>
      <c r="B25" s="9" t="s">
        <v>72</v>
      </c>
      <c r="C25" s="1">
        <f>Малоэтажка_колич_квартир!C25*3</f>
        <v>36</v>
      </c>
      <c r="D25" s="1">
        <f>Малоэтажка_колич_квартир!D25*3</f>
        <v>96</v>
      </c>
      <c r="E25" s="1">
        <f>Малоэтажка_колич_квартир!E25*3</f>
        <v>0</v>
      </c>
      <c r="F25" s="1">
        <f>Малоэтажка_колич_квартир!F25*3</f>
        <v>0</v>
      </c>
      <c r="G25" s="1">
        <f t="shared" si="0"/>
        <v>132</v>
      </c>
      <c r="H25">
        <f>SUM(G12:G25)</f>
        <v>1848</v>
      </c>
    </row>
    <row r="26" spans="1:8" x14ac:dyDescent="0.25">
      <c r="A26" s="16">
        <v>3</v>
      </c>
      <c r="B26" s="9" t="s">
        <v>73</v>
      </c>
      <c r="C26" s="1">
        <f>Малоэтажка_колич_квартир!C26*3</f>
        <v>36</v>
      </c>
      <c r="D26" s="1">
        <f>Малоэтажка_колич_квартир!D26*3</f>
        <v>96</v>
      </c>
      <c r="E26" s="1">
        <f>Малоэтажка_колич_квартир!E26*3</f>
        <v>0</v>
      </c>
      <c r="F26" s="1">
        <f>Малоэтажка_колич_квартир!F26*3</f>
        <v>0</v>
      </c>
      <c r="G26" s="1">
        <f t="shared" si="0"/>
        <v>132</v>
      </c>
    </row>
    <row r="27" spans="1:8" x14ac:dyDescent="0.25">
      <c r="A27" s="17"/>
      <c r="B27" s="9" t="s">
        <v>74</v>
      </c>
      <c r="C27" s="1">
        <f>Малоэтажка_колич_квартир!C27*3</f>
        <v>36</v>
      </c>
      <c r="D27" s="1">
        <f>Малоэтажка_колич_квартир!D27*3</f>
        <v>96</v>
      </c>
      <c r="E27" s="1">
        <f>Малоэтажка_колич_квартир!E27*3</f>
        <v>0</v>
      </c>
      <c r="F27" s="1">
        <f>Малоэтажка_колич_квартир!F27*3</f>
        <v>0</v>
      </c>
      <c r="G27" s="1">
        <f t="shared" si="0"/>
        <v>132</v>
      </c>
    </row>
    <row r="28" spans="1:8" x14ac:dyDescent="0.25">
      <c r="A28" s="17"/>
      <c r="B28" s="9" t="s">
        <v>75</v>
      </c>
      <c r="C28" s="1">
        <f>Малоэтажка_колич_квартир!C28*3</f>
        <v>36</v>
      </c>
      <c r="D28" s="1">
        <f>Малоэтажка_колич_квартир!D28*3</f>
        <v>96</v>
      </c>
      <c r="E28" s="1">
        <f>Малоэтажка_колич_квартир!E28*3</f>
        <v>0</v>
      </c>
      <c r="F28" s="1">
        <f>Малоэтажка_колич_квартир!F28*3</f>
        <v>0</v>
      </c>
      <c r="G28" s="1">
        <f t="shared" si="0"/>
        <v>132</v>
      </c>
    </row>
    <row r="29" spans="1:8" x14ac:dyDescent="0.25">
      <c r="A29" s="17"/>
      <c r="B29" s="9" t="s">
        <v>76</v>
      </c>
      <c r="C29" s="1">
        <f>Малоэтажка_колич_квартир!C29*3</f>
        <v>36</v>
      </c>
      <c r="D29" s="1">
        <f>Малоэтажка_колич_квартир!D29*3</f>
        <v>96</v>
      </c>
      <c r="E29" s="1">
        <f>Малоэтажка_колич_квартир!E29*3</f>
        <v>0</v>
      </c>
      <c r="F29" s="1">
        <f>Малоэтажка_колич_квартир!F29*3</f>
        <v>0</v>
      </c>
      <c r="G29" s="1">
        <f t="shared" si="0"/>
        <v>132</v>
      </c>
    </row>
    <row r="30" spans="1:8" x14ac:dyDescent="0.25">
      <c r="A30" s="18"/>
      <c r="B30" s="9" t="s">
        <v>77</v>
      </c>
      <c r="C30" s="1">
        <f>Малоэтажка_колич_квартир!C30*3</f>
        <v>36</v>
      </c>
      <c r="D30" s="1">
        <f>Малоэтажка_колич_квартир!D30*3</f>
        <v>96</v>
      </c>
      <c r="E30" s="1">
        <f>Малоэтажка_колич_квартир!E30*3</f>
        <v>0</v>
      </c>
      <c r="F30" s="1">
        <f>Малоэтажка_колич_квартир!F30*3</f>
        <v>0</v>
      </c>
      <c r="G30" s="1">
        <f t="shared" si="0"/>
        <v>132</v>
      </c>
      <c r="H30">
        <f>SUM(G26:G30)</f>
        <v>660</v>
      </c>
    </row>
    <row r="31" spans="1:8" x14ac:dyDescent="0.25">
      <c r="A31" s="16">
        <v>4</v>
      </c>
      <c r="B31" s="9" t="s">
        <v>78</v>
      </c>
      <c r="C31" s="1">
        <f>Малоэтажка_колич_квартир!C31*3</f>
        <v>36</v>
      </c>
      <c r="D31" s="1">
        <f>Малоэтажка_колич_квартир!D31*3</f>
        <v>96</v>
      </c>
      <c r="E31" s="1">
        <f>Малоэтажка_колич_квартир!E31*3</f>
        <v>0</v>
      </c>
      <c r="F31" s="1">
        <f>Малоэтажка_колич_квартир!F31*3</f>
        <v>0</v>
      </c>
      <c r="G31" s="1">
        <f t="shared" si="0"/>
        <v>132</v>
      </c>
    </row>
    <row r="32" spans="1:8" x14ac:dyDescent="0.25">
      <c r="A32" s="17"/>
      <c r="B32" s="9" t="s">
        <v>79</v>
      </c>
      <c r="C32" s="1">
        <f>Малоэтажка_колич_квартир!C32*3</f>
        <v>36</v>
      </c>
      <c r="D32" s="1">
        <f>Малоэтажка_колич_квартир!D32*3</f>
        <v>96</v>
      </c>
      <c r="E32" s="1">
        <f>Малоэтажка_колич_квартир!E32*3</f>
        <v>0</v>
      </c>
      <c r="F32" s="1">
        <f>Малоэтажка_колич_квартир!F32*3</f>
        <v>0</v>
      </c>
      <c r="G32" s="1">
        <f t="shared" si="0"/>
        <v>132</v>
      </c>
    </row>
    <row r="33" spans="1:8" x14ac:dyDescent="0.25">
      <c r="A33" s="17"/>
      <c r="B33" s="9" t="s">
        <v>80</v>
      </c>
      <c r="C33" s="1">
        <f>Малоэтажка_колич_квартир!C33*3</f>
        <v>36</v>
      </c>
      <c r="D33" s="1">
        <f>Малоэтажка_колич_квартир!D33*3</f>
        <v>96</v>
      </c>
      <c r="E33" s="1">
        <f>Малоэтажка_колич_квартир!E33*3</f>
        <v>0</v>
      </c>
      <c r="F33" s="1">
        <f>Малоэтажка_колич_квартир!F33*3</f>
        <v>0</v>
      </c>
      <c r="G33" s="1">
        <f t="shared" si="0"/>
        <v>132</v>
      </c>
    </row>
    <row r="34" spans="1:8" x14ac:dyDescent="0.25">
      <c r="A34" s="17"/>
      <c r="B34" s="9" t="s">
        <v>81</v>
      </c>
      <c r="C34" s="1">
        <f>Малоэтажка_колич_квартир!C34*3</f>
        <v>36</v>
      </c>
      <c r="D34" s="1">
        <f>Малоэтажка_колич_квартир!D34*3</f>
        <v>96</v>
      </c>
      <c r="E34" s="1">
        <f>Малоэтажка_колич_квартир!E34*3</f>
        <v>0</v>
      </c>
      <c r="F34" s="1">
        <f>Малоэтажка_колич_квартир!F34*3</f>
        <v>0</v>
      </c>
      <c r="G34" s="1">
        <f t="shared" si="0"/>
        <v>132</v>
      </c>
    </row>
    <row r="35" spans="1:8" x14ac:dyDescent="0.25">
      <c r="A35" s="17"/>
      <c r="B35" s="9" t="s">
        <v>82</v>
      </c>
      <c r="C35" s="1">
        <f>Малоэтажка_колич_квартир!C35*3</f>
        <v>0</v>
      </c>
      <c r="D35" s="1">
        <f>Малоэтажка_колич_квартир!D35*3</f>
        <v>96</v>
      </c>
      <c r="E35" s="1">
        <f>Малоэтажка_колич_квартир!E35*3</f>
        <v>0</v>
      </c>
      <c r="F35" s="1">
        <f>Малоэтажка_колич_квартир!F35*3</f>
        <v>0</v>
      </c>
      <c r="G35" s="1">
        <f t="shared" si="0"/>
        <v>96</v>
      </c>
    </row>
    <row r="36" spans="1:8" x14ac:dyDescent="0.25">
      <c r="A36" s="17"/>
      <c r="B36" s="9" t="s">
        <v>83</v>
      </c>
      <c r="C36" s="1">
        <f>Малоэтажка_колич_квартир!C36*3</f>
        <v>0</v>
      </c>
      <c r="D36" s="1">
        <f>Малоэтажка_колич_квартир!D36*3</f>
        <v>96</v>
      </c>
      <c r="E36" s="1">
        <f>Малоэтажка_колич_квартир!E36*3</f>
        <v>0</v>
      </c>
      <c r="F36" s="1">
        <f>Малоэтажка_колич_квартир!F36*3</f>
        <v>0</v>
      </c>
      <c r="G36" s="1">
        <f t="shared" si="0"/>
        <v>96</v>
      </c>
    </row>
    <row r="37" spans="1:8" x14ac:dyDescent="0.25">
      <c r="A37" s="18"/>
      <c r="B37" s="9" t="s">
        <v>84</v>
      </c>
      <c r="C37" s="1">
        <f>Малоэтажка_колич_квартир!C37*3</f>
        <v>0</v>
      </c>
      <c r="D37" s="1">
        <f>Малоэтажка_колич_квартир!D37*3</f>
        <v>96</v>
      </c>
      <c r="E37" s="1">
        <f>Малоэтажка_колич_квартир!E37*3</f>
        <v>0</v>
      </c>
      <c r="F37" s="1">
        <f>Малоэтажка_колич_квартир!F37*3</f>
        <v>0</v>
      </c>
      <c r="G37" s="1">
        <f t="shared" si="0"/>
        <v>96</v>
      </c>
      <c r="H37">
        <f>SUM(G31:G37)</f>
        <v>816</v>
      </c>
    </row>
    <row r="38" spans="1:8" x14ac:dyDescent="0.25">
      <c r="A38" s="16">
        <v>5</v>
      </c>
      <c r="B38" s="9" t="s">
        <v>85</v>
      </c>
      <c r="C38" s="1">
        <f>Малоэтажка_колич_квартир!C38*3</f>
        <v>36</v>
      </c>
      <c r="D38" s="1">
        <f>Малоэтажка_колич_квартир!D38*3</f>
        <v>96</v>
      </c>
      <c r="E38" s="1">
        <f>Малоэтажка_колич_квартир!E38*3</f>
        <v>0</v>
      </c>
      <c r="F38" s="1">
        <f>Малоэтажка_колич_квартир!F38*3</f>
        <v>0</v>
      </c>
      <c r="G38" s="1">
        <f t="shared" si="0"/>
        <v>132</v>
      </c>
    </row>
    <row r="39" spans="1:8" x14ac:dyDescent="0.25">
      <c r="A39" s="17"/>
      <c r="B39" s="9" t="s">
        <v>86</v>
      </c>
      <c r="C39" s="1">
        <f>Малоэтажка_колич_квартир!C39*3</f>
        <v>36</v>
      </c>
      <c r="D39" s="1">
        <f>Малоэтажка_колич_квартир!D39*3</f>
        <v>96</v>
      </c>
      <c r="E39" s="1">
        <f>Малоэтажка_колич_квартир!E39*3</f>
        <v>0</v>
      </c>
      <c r="F39" s="1">
        <f>Малоэтажка_колич_квартир!F39*3</f>
        <v>0</v>
      </c>
      <c r="G39" s="1">
        <f t="shared" si="0"/>
        <v>132</v>
      </c>
    </row>
    <row r="40" spans="1:8" x14ac:dyDescent="0.25">
      <c r="A40" s="17"/>
      <c r="B40" s="9" t="s">
        <v>87</v>
      </c>
      <c r="C40" s="1">
        <f>Малоэтажка_колич_квартир!C40*3</f>
        <v>36</v>
      </c>
      <c r="D40" s="1">
        <f>Малоэтажка_колич_квартир!D40*3</f>
        <v>96</v>
      </c>
      <c r="E40" s="1">
        <f>Малоэтажка_колич_квартир!E40*3</f>
        <v>0</v>
      </c>
      <c r="F40" s="1">
        <f>Малоэтажка_колич_квартир!F40*3</f>
        <v>0</v>
      </c>
      <c r="G40" s="1">
        <f t="shared" si="0"/>
        <v>132</v>
      </c>
    </row>
    <row r="41" spans="1:8" x14ac:dyDescent="0.25">
      <c r="A41" s="17"/>
      <c r="B41" s="9" t="s">
        <v>88</v>
      </c>
      <c r="C41" s="1">
        <f>Малоэтажка_колич_квартир!C41*3</f>
        <v>36</v>
      </c>
      <c r="D41" s="1">
        <f>Малоэтажка_колич_квартир!D41*3</f>
        <v>96</v>
      </c>
      <c r="E41" s="1">
        <f>Малоэтажка_колич_квартир!E41*3</f>
        <v>0</v>
      </c>
      <c r="F41" s="1">
        <f>Малоэтажка_колич_квартир!F41*3</f>
        <v>0</v>
      </c>
      <c r="G41" s="1">
        <f t="shared" si="0"/>
        <v>132</v>
      </c>
    </row>
    <row r="42" spans="1:8" x14ac:dyDescent="0.25">
      <c r="A42" s="17"/>
      <c r="B42" s="9" t="s">
        <v>89</v>
      </c>
      <c r="C42" s="1">
        <f>Малоэтажка_колич_квартир!C42*3</f>
        <v>36</v>
      </c>
      <c r="D42" s="1">
        <f>Малоэтажка_колич_квартир!D42*3</f>
        <v>96</v>
      </c>
      <c r="E42" s="1">
        <f>Малоэтажка_колич_квартир!E42*3</f>
        <v>0</v>
      </c>
      <c r="F42" s="1">
        <f>Малоэтажка_колич_квартир!F42*3</f>
        <v>0</v>
      </c>
      <c r="G42" s="1">
        <f t="shared" si="0"/>
        <v>132</v>
      </c>
    </row>
    <row r="43" spans="1:8" x14ac:dyDescent="0.25">
      <c r="A43" s="17"/>
      <c r="B43" s="9" t="s">
        <v>90</v>
      </c>
      <c r="C43" s="1">
        <f>Малоэтажка_колич_квартир!C43*3</f>
        <v>36</v>
      </c>
      <c r="D43" s="1">
        <f>Малоэтажка_колич_квартир!D43*3</f>
        <v>96</v>
      </c>
      <c r="E43" s="1">
        <f>Малоэтажка_колич_квартир!E43*3</f>
        <v>0</v>
      </c>
      <c r="F43" s="1">
        <f>Малоэтажка_колич_квартир!F43*3</f>
        <v>0</v>
      </c>
      <c r="G43" s="1">
        <f t="shared" si="0"/>
        <v>132</v>
      </c>
    </row>
    <row r="44" spans="1:8" x14ac:dyDescent="0.25">
      <c r="A44" s="17"/>
      <c r="B44" s="9" t="s">
        <v>91</v>
      </c>
      <c r="C44" s="1">
        <f>Малоэтажка_колич_квартир!C44*3</f>
        <v>36</v>
      </c>
      <c r="D44" s="1">
        <f>Малоэтажка_колич_квартир!D44*3</f>
        <v>96</v>
      </c>
      <c r="E44" s="1">
        <f>Малоэтажка_колич_квартир!E44*3</f>
        <v>0</v>
      </c>
      <c r="F44" s="1">
        <f>Малоэтажка_колич_квартир!F44*3</f>
        <v>0</v>
      </c>
      <c r="G44" s="1">
        <f t="shared" si="0"/>
        <v>132</v>
      </c>
    </row>
    <row r="45" spans="1:8" x14ac:dyDescent="0.25">
      <c r="A45" s="17"/>
      <c r="B45" s="9" t="s">
        <v>92</v>
      </c>
      <c r="C45" s="1">
        <f>Малоэтажка_колич_квартир!C45*3</f>
        <v>36</v>
      </c>
      <c r="D45" s="1">
        <f>Малоэтажка_колич_квартир!D45*3</f>
        <v>96</v>
      </c>
      <c r="E45" s="1">
        <f>Малоэтажка_колич_квартир!E45*3</f>
        <v>0</v>
      </c>
      <c r="F45" s="1">
        <f>Малоэтажка_колич_квартир!F45*3</f>
        <v>0</v>
      </c>
      <c r="G45" s="1">
        <f t="shared" si="0"/>
        <v>132</v>
      </c>
    </row>
    <row r="46" spans="1:8" x14ac:dyDescent="0.25">
      <c r="A46" s="17"/>
      <c r="B46" s="9" t="s">
        <v>93</v>
      </c>
      <c r="C46" s="1">
        <f>Малоэтажка_колич_квартир!C46*3</f>
        <v>36</v>
      </c>
      <c r="D46" s="1">
        <f>Малоэтажка_колич_квартир!D46*3</f>
        <v>96</v>
      </c>
      <c r="E46" s="1">
        <f>Малоэтажка_колич_квартир!E46*3</f>
        <v>0</v>
      </c>
      <c r="F46" s="1">
        <f>Малоэтажка_колич_квартир!F46*3</f>
        <v>0</v>
      </c>
      <c r="G46" s="1">
        <f t="shared" si="0"/>
        <v>132</v>
      </c>
    </row>
    <row r="47" spans="1:8" x14ac:dyDescent="0.25">
      <c r="A47" s="17"/>
      <c r="B47" s="9" t="s">
        <v>94</v>
      </c>
      <c r="C47" s="1">
        <f>Малоэтажка_колич_квартир!C47*3</f>
        <v>36</v>
      </c>
      <c r="D47" s="1">
        <f>Малоэтажка_колич_квартир!D47*3</f>
        <v>96</v>
      </c>
      <c r="E47" s="1">
        <f>Малоэтажка_колич_квартир!E47*3</f>
        <v>0</v>
      </c>
      <c r="F47" s="1">
        <f>Малоэтажка_колич_квартир!F47*3</f>
        <v>0</v>
      </c>
      <c r="G47" s="1">
        <f t="shared" si="0"/>
        <v>132</v>
      </c>
    </row>
    <row r="48" spans="1:8" x14ac:dyDescent="0.25">
      <c r="A48" s="17"/>
      <c r="B48" s="9" t="s">
        <v>95</v>
      </c>
      <c r="C48" s="1">
        <f>Малоэтажка_колич_квартир!C48*3</f>
        <v>36</v>
      </c>
      <c r="D48" s="1">
        <f>Малоэтажка_колич_квартир!D48*3</f>
        <v>96</v>
      </c>
      <c r="E48" s="1">
        <f>Малоэтажка_колич_квартир!E48*3</f>
        <v>0</v>
      </c>
      <c r="F48" s="1">
        <f>Малоэтажка_колич_квартир!F48*3</f>
        <v>0</v>
      </c>
      <c r="G48" s="1">
        <f t="shared" si="0"/>
        <v>132</v>
      </c>
    </row>
    <row r="49" spans="1:8" x14ac:dyDescent="0.25">
      <c r="A49" s="17"/>
      <c r="B49" s="9" t="s">
        <v>96</v>
      </c>
      <c r="C49" s="1">
        <f>Малоэтажка_колич_квартир!C49*3</f>
        <v>36</v>
      </c>
      <c r="D49" s="1">
        <f>Малоэтажка_колич_квартир!D49*3</f>
        <v>96</v>
      </c>
      <c r="E49" s="1">
        <f>Малоэтажка_колич_квартир!E49*3</f>
        <v>0</v>
      </c>
      <c r="F49" s="1">
        <f>Малоэтажка_колич_квартир!F49*3</f>
        <v>0</v>
      </c>
      <c r="G49" s="1">
        <f t="shared" si="0"/>
        <v>132</v>
      </c>
    </row>
    <row r="50" spans="1:8" x14ac:dyDescent="0.25">
      <c r="A50" s="17"/>
      <c r="B50" s="9" t="s">
        <v>97</v>
      </c>
      <c r="C50" s="1">
        <f>Малоэтажка_колич_квартир!C50*3</f>
        <v>36</v>
      </c>
      <c r="D50" s="1">
        <f>Малоэтажка_колич_квартир!D50*3</f>
        <v>96</v>
      </c>
      <c r="E50" s="1">
        <f>Малоэтажка_колич_квартир!E50*3</f>
        <v>0</v>
      </c>
      <c r="F50" s="1">
        <f>Малоэтажка_колич_квартир!F50*3</f>
        <v>0</v>
      </c>
      <c r="G50" s="1">
        <f t="shared" si="0"/>
        <v>132</v>
      </c>
    </row>
    <row r="51" spans="1:8" x14ac:dyDescent="0.25">
      <c r="A51" s="17"/>
      <c r="B51" s="9" t="s">
        <v>98</v>
      </c>
      <c r="C51" s="1">
        <f>Малоэтажка_колич_квартир!C51*3</f>
        <v>36</v>
      </c>
      <c r="D51" s="1">
        <f>Малоэтажка_колич_квартир!D51*3</f>
        <v>96</v>
      </c>
      <c r="E51" s="1">
        <f>Малоэтажка_колич_квартир!E51*3</f>
        <v>0</v>
      </c>
      <c r="F51" s="1">
        <f>Малоэтажка_колич_квартир!F51*3</f>
        <v>0</v>
      </c>
      <c r="G51" s="1">
        <f t="shared" si="0"/>
        <v>132</v>
      </c>
    </row>
    <row r="52" spans="1:8" x14ac:dyDescent="0.25">
      <c r="A52" s="17"/>
      <c r="B52" s="9" t="s">
        <v>99</v>
      </c>
      <c r="C52" s="1">
        <f>Малоэтажка_колич_квартир!C52*3</f>
        <v>36</v>
      </c>
      <c r="D52" s="1">
        <f>Малоэтажка_колич_квартир!D52*3</f>
        <v>96</v>
      </c>
      <c r="E52" s="1">
        <f>Малоэтажка_колич_квартир!E52*3</f>
        <v>0</v>
      </c>
      <c r="F52" s="1">
        <f>Малоэтажка_колич_квартир!F52*3</f>
        <v>0</v>
      </c>
      <c r="G52" s="1">
        <f t="shared" si="0"/>
        <v>132</v>
      </c>
    </row>
    <row r="53" spans="1:8" x14ac:dyDescent="0.25">
      <c r="A53" s="17"/>
      <c r="B53" s="9" t="s">
        <v>100</v>
      </c>
      <c r="C53" s="1">
        <f>Малоэтажка_колич_квартир!C53*3</f>
        <v>36</v>
      </c>
      <c r="D53" s="1">
        <f>Малоэтажка_колич_квартир!D53*3</f>
        <v>96</v>
      </c>
      <c r="E53" s="1">
        <f>Малоэтажка_колич_квартир!E53*3</f>
        <v>0</v>
      </c>
      <c r="F53" s="1">
        <f>Малоэтажка_колич_квартир!F53*3</f>
        <v>0</v>
      </c>
      <c r="G53" s="1">
        <f t="shared" si="0"/>
        <v>132</v>
      </c>
    </row>
    <row r="54" spans="1:8" x14ac:dyDescent="0.25">
      <c r="A54" s="17"/>
      <c r="B54" s="9" t="s">
        <v>101</v>
      </c>
      <c r="C54" s="1">
        <f>Малоэтажка_колич_квартир!C54*3</f>
        <v>36</v>
      </c>
      <c r="D54" s="1">
        <f>Малоэтажка_колич_квартир!D54*3</f>
        <v>96</v>
      </c>
      <c r="E54" s="1">
        <f>Малоэтажка_колич_квартир!E54*3</f>
        <v>0</v>
      </c>
      <c r="F54" s="1">
        <f>Малоэтажка_колич_квартир!F54*3</f>
        <v>0</v>
      </c>
      <c r="G54" s="1">
        <f t="shared" si="0"/>
        <v>132</v>
      </c>
    </row>
    <row r="55" spans="1:8" x14ac:dyDescent="0.25">
      <c r="A55" s="17"/>
      <c r="B55" s="9" t="s">
        <v>102</v>
      </c>
      <c r="C55" s="1">
        <f>Малоэтажка_колич_квартир!C55*3</f>
        <v>36</v>
      </c>
      <c r="D55" s="1">
        <f>Малоэтажка_колич_квартир!D55*3</f>
        <v>96</v>
      </c>
      <c r="E55" s="1">
        <f>Малоэтажка_колич_квартир!E55*3</f>
        <v>0</v>
      </c>
      <c r="F55" s="1">
        <f>Малоэтажка_колич_квартир!F55*3</f>
        <v>0</v>
      </c>
      <c r="G55" s="1">
        <f t="shared" si="0"/>
        <v>132</v>
      </c>
    </row>
    <row r="56" spans="1:8" x14ac:dyDescent="0.25">
      <c r="A56" s="18"/>
      <c r="B56" s="9" t="s">
        <v>103</v>
      </c>
      <c r="C56" s="1">
        <f>Малоэтажка_колич_квартир!C56*3</f>
        <v>36</v>
      </c>
      <c r="D56" s="1">
        <f>Малоэтажка_колич_квартир!D56*3</f>
        <v>96</v>
      </c>
      <c r="E56" s="1">
        <f>Малоэтажка_колич_квартир!E56*3</f>
        <v>0</v>
      </c>
      <c r="F56" s="1">
        <f>Малоэтажка_колич_квартир!F56*3</f>
        <v>0</v>
      </c>
      <c r="G56" s="1">
        <f t="shared" si="0"/>
        <v>132</v>
      </c>
      <c r="H56">
        <f>SUM(G38:G56)</f>
        <v>2508</v>
      </c>
    </row>
    <row r="57" spans="1:8" x14ac:dyDescent="0.25">
      <c r="A57" s="16">
        <v>6</v>
      </c>
      <c r="B57" s="9" t="s">
        <v>104</v>
      </c>
      <c r="C57" s="1">
        <f>Малоэтажка_колич_квартир!C57*3</f>
        <v>36</v>
      </c>
      <c r="D57" s="1">
        <f>Малоэтажка_колич_квартир!D57*3</f>
        <v>96</v>
      </c>
      <c r="E57" s="1">
        <f>Малоэтажка_колич_квартир!E57*3</f>
        <v>0</v>
      </c>
      <c r="F57" s="1">
        <f>Малоэтажка_колич_квартир!F57*3</f>
        <v>0</v>
      </c>
      <c r="G57" s="1">
        <f t="shared" si="0"/>
        <v>132</v>
      </c>
    </row>
    <row r="58" spans="1:8" x14ac:dyDescent="0.25">
      <c r="A58" s="17"/>
      <c r="B58" s="9" t="s">
        <v>105</v>
      </c>
      <c r="C58" s="1">
        <f>Малоэтажка_колич_квартир!C58*3</f>
        <v>36</v>
      </c>
      <c r="D58" s="1">
        <f>Малоэтажка_колич_квартир!D58*3</f>
        <v>96</v>
      </c>
      <c r="E58" s="1">
        <f>Малоэтажка_колич_квартир!E58*3</f>
        <v>0</v>
      </c>
      <c r="F58" s="1">
        <f>Малоэтажка_колич_квартир!F58*3</f>
        <v>0</v>
      </c>
      <c r="G58" s="1">
        <f t="shared" si="0"/>
        <v>132</v>
      </c>
    </row>
    <row r="59" spans="1:8" x14ac:dyDescent="0.25">
      <c r="A59" s="17"/>
      <c r="B59" s="9" t="s">
        <v>106</v>
      </c>
      <c r="C59" s="1">
        <f>Малоэтажка_колич_квартир!C59*3</f>
        <v>36</v>
      </c>
      <c r="D59" s="1">
        <f>Малоэтажка_колич_квартир!D59*3</f>
        <v>96</v>
      </c>
      <c r="E59" s="1">
        <f>Малоэтажка_колич_квартир!E59*3</f>
        <v>0</v>
      </c>
      <c r="F59" s="1">
        <f>Малоэтажка_колич_квартир!F59*3</f>
        <v>0</v>
      </c>
      <c r="G59" s="1">
        <f t="shared" si="0"/>
        <v>132</v>
      </c>
    </row>
    <row r="60" spans="1:8" x14ac:dyDescent="0.25">
      <c r="A60" s="17"/>
      <c r="B60" s="9" t="s">
        <v>107</v>
      </c>
      <c r="C60" s="1">
        <f>Малоэтажка_колич_квартир!C60*3</f>
        <v>36</v>
      </c>
      <c r="D60" s="1">
        <f>Малоэтажка_колич_квартир!D60*3</f>
        <v>96</v>
      </c>
      <c r="E60" s="1">
        <f>Малоэтажка_колич_квартир!E60*3</f>
        <v>0</v>
      </c>
      <c r="F60" s="1">
        <f>Малоэтажка_колич_квартир!F60*3</f>
        <v>0</v>
      </c>
      <c r="G60" s="1">
        <f t="shared" si="0"/>
        <v>132</v>
      </c>
    </row>
    <row r="61" spans="1:8" x14ac:dyDescent="0.25">
      <c r="A61" s="17"/>
      <c r="B61" s="9" t="s">
        <v>108</v>
      </c>
      <c r="C61" s="1">
        <f>Малоэтажка_колич_квартир!C61*3</f>
        <v>36</v>
      </c>
      <c r="D61" s="1">
        <f>Малоэтажка_колич_квартир!D61*3</f>
        <v>96</v>
      </c>
      <c r="E61" s="1">
        <f>Малоэтажка_колич_квартир!E61*3</f>
        <v>0</v>
      </c>
      <c r="F61" s="1">
        <f>Малоэтажка_колич_квартир!F61*3</f>
        <v>0</v>
      </c>
      <c r="G61" s="1">
        <f t="shared" si="0"/>
        <v>132</v>
      </c>
    </row>
    <row r="62" spans="1:8" x14ac:dyDescent="0.25">
      <c r="A62" s="17"/>
      <c r="B62" s="9" t="s">
        <v>109</v>
      </c>
      <c r="C62" s="1">
        <f>Малоэтажка_колич_квартир!C62*3</f>
        <v>36</v>
      </c>
      <c r="D62" s="1">
        <f>Малоэтажка_колич_квартир!D62*3</f>
        <v>96</v>
      </c>
      <c r="E62" s="1">
        <f>Малоэтажка_колич_квартир!E62*3</f>
        <v>0</v>
      </c>
      <c r="F62" s="1">
        <f>Малоэтажка_колич_квартир!F62*3</f>
        <v>0</v>
      </c>
      <c r="G62" s="1">
        <f t="shared" si="0"/>
        <v>132</v>
      </c>
    </row>
    <row r="63" spans="1:8" x14ac:dyDescent="0.25">
      <c r="A63" s="17"/>
      <c r="B63" s="9" t="s">
        <v>110</v>
      </c>
      <c r="C63" s="1">
        <f>Малоэтажка_колич_квартир!C63*3</f>
        <v>36</v>
      </c>
      <c r="D63" s="1">
        <f>Малоэтажка_колич_квартир!D63*3</f>
        <v>96</v>
      </c>
      <c r="E63" s="1">
        <f>Малоэтажка_колич_квартир!E63*3</f>
        <v>0</v>
      </c>
      <c r="F63" s="1">
        <f>Малоэтажка_колич_квартир!F63*3</f>
        <v>0</v>
      </c>
      <c r="G63" s="1">
        <f t="shared" si="0"/>
        <v>132</v>
      </c>
    </row>
    <row r="64" spans="1:8" x14ac:dyDescent="0.25">
      <c r="A64" s="17"/>
      <c r="B64" s="9" t="s">
        <v>111</v>
      </c>
      <c r="C64" s="1">
        <f>Малоэтажка_колич_квартир!C64*3</f>
        <v>36</v>
      </c>
      <c r="D64" s="1">
        <f>Малоэтажка_колич_квартир!D64*3</f>
        <v>96</v>
      </c>
      <c r="E64" s="1">
        <f>Малоэтажка_колич_квартир!E64*3</f>
        <v>0</v>
      </c>
      <c r="F64" s="1">
        <f>Малоэтажка_колич_квартир!F64*3</f>
        <v>0</v>
      </c>
      <c r="G64" s="1">
        <f t="shared" si="0"/>
        <v>132</v>
      </c>
    </row>
    <row r="65" spans="1:8" x14ac:dyDescent="0.25">
      <c r="A65" s="17"/>
      <c r="B65" s="9" t="s">
        <v>112</v>
      </c>
      <c r="C65" s="1">
        <f>Малоэтажка_колич_квартир!C65*3</f>
        <v>36</v>
      </c>
      <c r="D65" s="1">
        <f>Малоэтажка_колич_квартир!D65*3</f>
        <v>96</v>
      </c>
      <c r="E65" s="1">
        <f>Малоэтажка_колич_квартир!E65*3</f>
        <v>0</v>
      </c>
      <c r="F65" s="1">
        <f>Малоэтажка_колич_квартир!F65*3</f>
        <v>0</v>
      </c>
      <c r="G65" s="1">
        <f t="shared" si="0"/>
        <v>132</v>
      </c>
    </row>
    <row r="66" spans="1:8" x14ac:dyDescent="0.25">
      <c r="A66" s="17"/>
      <c r="B66" s="9" t="s">
        <v>113</v>
      </c>
      <c r="C66" s="1">
        <f>Малоэтажка_колич_квартир!C66*3</f>
        <v>36</v>
      </c>
      <c r="D66" s="1">
        <f>Малоэтажка_колич_квартир!D66*3</f>
        <v>96</v>
      </c>
      <c r="E66" s="1">
        <f>Малоэтажка_колич_квартир!E66*3</f>
        <v>0</v>
      </c>
      <c r="F66" s="1">
        <f>Малоэтажка_колич_квартир!F66*3</f>
        <v>0</v>
      </c>
      <c r="G66" s="1">
        <f t="shared" si="0"/>
        <v>132</v>
      </c>
    </row>
    <row r="67" spans="1:8" x14ac:dyDescent="0.25">
      <c r="A67" s="18"/>
      <c r="B67" s="9" t="s">
        <v>114</v>
      </c>
      <c r="C67" s="1">
        <f>Малоэтажка_колич_квартир!C67*3</f>
        <v>36</v>
      </c>
      <c r="D67" s="1">
        <f>Малоэтажка_колич_квартир!D67*3</f>
        <v>96</v>
      </c>
      <c r="E67" s="1">
        <f>Малоэтажка_колич_квартир!E67*3</f>
        <v>0</v>
      </c>
      <c r="F67" s="1">
        <f>Малоэтажка_колич_квартир!F67*3</f>
        <v>0</v>
      </c>
      <c r="G67" s="1">
        <f t="shared" si="0"/>
        <v>132</v>
      </c>
      <c r="H67">
        <f>SUM(G57:G67)</f>
        <v>1452</v>
      </c>
    </row>
    <row r="68" spans="1:8" x14ac:dyDescent="0.25">
      <c r="A68" s="16">
        <v>7</v>
      </c>
      <c r="B68" s="9" t="s">
        <v>116</v>
      </c>
      <c r="C68" s="1">
        <f>Малоэтажка_колич_квартир!C68*3</f>
        <v>36</v>
      </c>
      <c r="D68" s="1">
        <f>Малоэтажка_колич_квартир!D68*3</f>
        <v>96</v>
      </c>
      <c r="E68" s="1">
        <f>Малоэтажка_колич_квартир!E68*3</f>
        <v>0</v>
      </c>
      <c r="F68" s="1">
        <f>Малоэтажка_колич_квартир!F68*3</f>
        <v>0</v>
      </c>
      <c r="G68" s="1">
        <f t="shared" ref="G68:G75" si="1">SUM(C68:F68)</f>
        <v>132</v>
      </c>
    </row>
    <row r="69" spans="1:8" x14ac:dyDescent="0.25">
      <c r="A69" s="17"/>
      <c r="B69" s="9" t="s">
        <v>117</v>
      </c>
      <c r="C69" s="1">
        <f>Малоэтажка_колич_квартир!C69*3</f>
        <v>36</v>
      </c>
      <c r="D69" s="1">
        <f>Малоэтажка_колич_квартир!D69*3</f>
        <v>96</v>
      </c>
      <c r="E69" s="1">
        <f>Малоэтажка_колич_квартир!E69*3</f>
        <v>0</v>
      </c>
      <c r="F69" s="1">
        <f>Малоэтажка_колич_квартир!F69*3</f>
        <v>0</v>
      </c>
      <c r="G69" s="1">
        <f t="shared" si="1"/>
        <v>132</v>
      </c>
    </row>
    <row r="70" spans="1:8" x14ac:dyDescent="0.25">
      <c r="A70" s="17"/>
      <c r="B70" s="9" t="s">
        <v>118</v>
      </c>
      <c r="C70" s="1">
        <f>Малоэтажка_колич_квартир!C70*3</f>
        <v>36</v>
      </c>
      <c r="D70" s="1">
        <f>Малоэтажка_колич_квартир!D70*3</f>
        <v>96</v>
      </c>
      <c r="E70" s="1">
        <f>Малоэтажка_колич_квартир!E70*3</f>
        <v>0</v>
      </c>
      <c r="F70" s="1">
        <f>Малоэтажка_колич_квартир!F70*3</f>
        <v>0</v>
      </c>
      <c r="G70" s="1">
        <f t="shared" si="1"/>
        <v>132</v>
      </c>
    </row>
    <row r="71" spans="1:8" x14ac:dyDescent="0.25">
      <c r="A71" s="17"/>
      <c r="B71" s="9" t="s">
        <v>119</v>
      </c>
      <c r="C71" s="1">
        <f>Малоэтажка_колич_квартир!C71*3</f>
        <v>36</v>
      </c>
      <c r="D71" s="1">
        <f>Малоэтажка_колич_квартир!D71*3</f>
        <v>96</v>
      </c>
      <c r="E71" s="1">
        <f>Малоэтажка_колич_квартир!E71*3</f>
        <v>0</v>
      </c>
      <c r="F71" s="1">
        <f>Малоэтажка_колич_квартир!F71*3</f>
        <v>0</v>
      </c>
      <c r="G71" s="1">
        <f t="shared" si="1"/>
        <v>132</v>
      </c>
    </row>
    <row r="72" spans="1:8" x14ac:dyDescent="0.25">
      <c r="A72" s="17"/>
      <c r="B72" s="9" t="s">
        <v>120</v>
      </c>
      <c r="C72" s="1">
        <f>Малоэтажка_колич_квартир!C72*3</f>
        <v>36</v>
      </c>
      <c r="D72" s="1">
        <f>Малоэтажка_колич_квартир!D72*3</f>
        <v>96</v>
      </c>
      <c r="E72" s="1">
        <f>Малоэтажка_колич_квартир!E72*3</f>
        <v>0</v>
      </c>
      <c r="F72" s="1">
        <f>Малоэтажка_колич_квартир!F72*3</f>
        <v>0</v>
      </c>
      <c r="G72" s="1">
        <f t="shared" si="1"/>
        <v>132</v>
      </c>
    </row>
    <row r="73" spans="1:8" x14ac:dyDescent="0.25">
      <c r="A73" s="17"/>
      <c r="B73" s="9" t="s">
        <v>121</v>
      </c>
      <c r="C73" s="1">
        <f>Малоэтажка_колич_квартир!C73*3</f>
        <v>36</v>
      </c>
      <c r="D73" s="1">
        <f>Малоэтажка_колич_квартир!D73*3</f>
        <v>96</v>
      </c>
      <c r="E73" s="1">
        <f>Малоэтажка_колич_квартир!E73*3</f>
        <v>0</v>
      </c>
      <c r="F73" s="1">
        <f>Малоэтажка_колич_квартир!F73*3</f>
        <v>0</v>
      </c>
      <c r="G73" s="1">
        <f t="shared" si="1"/>
        <v>132</v>
      </c>
    </row>
    <row r="74" spans="1:8" x14ac:dyDescent="0.25">
      <c r="A74" s="17"/>
      <c r="B74" s="9" t="s">
        <v>122</v>
      </c>
      <c r="C74" s="1">
        <f>Малоэтажка_колич_квартир!C74*3</f>
        <v>36</v>
      </c>
      <c r="D74" s="1">
        <f>Малоэтажка_колич_квартир!D74*3</f>
        <v>96</v>
      </c>
      <c r="E74" s="1">
        <f>Малоэтажка_колич_квартир!E74*3</f>
        <v>0</v>
      </c>
      <c r="F74" s="1">
        <f>Малоэтажка_колич_квартир!F74*3</f>
        <v>0</v>
      </c>
      <c r="G74" s="1">
        <f t="shared" si="1"/>
        <v>132</v>
      </c>
    </row>
    <row r="75" spans="1:8" x14ac:dyDescent="0.25">
      <c r="A75" s="17"/>
      <c r="B75" s="9" t="s">
        <v>123</v>
      </c>
      <c r="C75" s="1">
        <f>Малоэтажка_колич_квартир!C75*3</f>
        <v>36</v>
      </c>
      <c r="D75" s="1">
        <f>Малоэтажка_колич_квартир!D75*3</f>
        <v>96</v>
      </c>
      <c r="E75" s="1">
        <f>Малоэтажка_колич_квартир!E75*3</f>
        <v>0</v>
      </c>
      <c r="F75" s="1">
        <f>Малоэтажка_колич_квартир!F75*3</f>
        <v>0</v>
      </c>
      <c r="G75" s="1">
        <f t="shared" si="1"/>
        <v>132</v>
      </c>
    </row>
    <row r="76" spans="1:8" x14ac:dyDescent="0.25">
      <c r="A76" s="17"/>
      <c r="B76" s="9" t="s">
        <v>124</v>
      </c>
      <c r="C76" s="1">
        <f>Малоэтажка_колич_квартир!C76*3</f>
        <v>36</v>
      </c>
      <c r="D76" s="1">
        <f>Малоэтажка_колич_квартир!D76*3</f>
        <v>96</v>
      </c>
      <c r="E76" s="1">
        <f>Малоэтажка_колич_квартир!E76*3</f>
        <v>0</v>
      </c>
      <c r="F76" s="1">
        <f>Малоэтажка_колич_квартир!F76*3</f>
        <v>0</v>
      </c>
      <c r="G76" s="1">
        <f t="shared" ref="G76:G122" si="2">SUM(C76:F76)</f>
        <v>132</v>
      </c>
    </row>
    <row r="77" spans="1:8" x14ac:dyDescent="0.25">
      <c r="A77" s="17"/>
      <c r="B77" s="9" t="s">
        <v>125</v>
      </c>
      <c r="C77" s="1">
        <f>Малоэтажка_колич_квартир!C77*3</f>
        <v>36</v>
      </c>
      <c r="D77" s="1">
        <f>Малоэтажка_колич_квартир!D77*3</f>
        <v>96</v>
      </c>
      <c r="E77" s="1">
        <f>Малоэтажка_колич_квартир!E77*3</f>
        <v>0</v>
      </c>
      <c r="F77" s="1">
        <f>Малоэтажка_колич_квартир!F77*3</f>
        <v>0</v>
      </c>
      <c r="G77" s="1">
        <f t="shared" si="2"/>
        <v>132</v>
      </c>
    </row>
    <row r="78" spans="1:8" x14ac:dyDescent="0.25">
      <c r="A78" s="17"/>
      <c r="B78" s="9" t="s">
        <v>126</v>
      </c>
      <c r="C78" s="1">
        <f>Малоэтажка_колич_квартир!C78*3</f>
        <v>36</v>
      </c>
      <c r="D78" s="1">
        <f>Малоэтажка_колич_квартир!D78*3</f>
        <v>96</v>
      </c>
      <c r="E78" s="1">
        <f>Малоэтажка_колич_квартир!E78*3</f>
        <v>0</v>
      </c>
      <c r="F78" s="1">
        <f>Малоэтажка_колич_квартир!F78*3</f>
        <v>0</v>
      </c>
      <c r="G78" s="1">
        <f t="shared" si="2"/>
        <v>132</v>
      </c>
    </row>
    <row r="79" spans="1:8" x14ac:dyDescent="0.25">
      <c r="A79" s="17"/>
      <c r="B79" s="9" t="s">
        <v>127</v>
      </c>
      <c r="C79" s="1">
        <f>Малоэтажка_колич_квартир!C79*3</f>
        <v>36</v>
      </c>
      <c r="D79" s="1">
        <f>Малоэтажка_колич_квартир!D79*3</f>
        <v>96</v>
      </c>
      <c r="E79" s="1">
        <f>Малоэтажка_колич_квартир!E79*3</f>
        <v>0</v>
      </c>
      <c r="F79" s="1">
        <f>Малоэтажка_колич_квартир!F79*3</f>
        <v>0</v>
      </c>
      <c r="G79" s="1">
        <f t="shared" si="2"/>
        <v>132</v>
      </c>
    </row>
    <row r="80" spans="1:8" x14ac:dyDescent="0.25">
      <c r="A80" s="17"/>
      <c r="B80" s="9" t="s">
        <v>128</v>
      </c>
      <c r="C80" s="1">
        <f>Малоэтажка_колич_квартир!C80*3</f>
        <v>36</v>
      </c>
      <c r="D80" s="1">
        <f>Малоэтажка_колич_квартир!D80*3</f>
        <v>96</v>
      </c>
      <c r="E80" s="1">
        <f>Малоэтажка_колич_квартир!E80*3</f>
        <v>0</v>
      </c>
      <c r="F80" s="1">
        <f>Малоэтажка_колич_квартир!F80*3</f>
        <v>0</v>
      </c>
      <c r="G80" s="1">
        <f t="shared" si="2"/>
        <v>132</v>
      </c>
    </row>
    <row r="81" spans="1:8" x14ac:dyDescent="0.25">
      <c r="A81" s="17"/>
      <c r="B81" s="9" t="s">
        <v>129</v>
      </c>
      <c r="C81" s="1">
        <f>Малоэтажка_колич_квартир!C81*3</f>
        <v>36</v>
      </c>
      <c r="D81" s="1">
        <f>Малоэтажка_колич_квартир!D81*3</f>
        <v>96</v>
      </c>
      <c r="E81" s="1">
        <f>Малоэтажка_колич_квартир!E81*3</f>
        <v>0</v>
      </c>
      <c r="F81" s="1">
        <f>Малоэтажка_колич_квартир!F81*3</f>
        <v>0</v>
      </c>
      <c r="G81" s="1">
        <f t="shared" si="2"/>
        <v>132</v>
      </c>
    </row>
    <row r="82" spans="1:8" x14ac:dyDescent="0.25">
      <c r="A82" s="17"/>
      <c r="B82" s="9" t="s">
        <v>130</v>
      </c>
      <c r="C82" s="1">
        <f>Малоэтажка_колич_квартир!C82*3</f>
        <v>36</v>
      </c>
      <c r="D82" s="1">
        <f>Малоэтажка_колич_квартир!D82*3</f>
        <v>96</v>
      </c>
      <c r="E82" s="1">
        <f>Малоэтажка_колич_квартир!E82*3</f>
        <v>0</v>
      </c>
      <c r="F82" s="1">
        <f>Малоэтажка_колич_квартир!F82*3</f>
        <v>0</v>
      </c>
      <c r="G82" s="1">
        <f t="shared" si="2"/>
        <v>132</v>
      </c>
    </row>
    <row r="83" spans="1:8" x14ac:dyDescent="0.25">
      <c r="A83" s="17"/>
      <c r="B83" s="9" t="s">
        <v>131</v>
      </c>
      <c r="C83" s="1">
        <f>Малоэтажка_колич_квартир!C83*3</f>
        <v>36</v>
      </c>
      <c r="D83" s="1">
        <f>Малоэтажка_колич_квартир!D83*3</f>
        <v>96</v>
      </c>
      <c r="E83" s="1">
        <f>Малоэтажка_колич_квартир!E83*3</f>
        <v>0</v>
      </c>
      <c r="F83" s="1">
        <f>Малоэтажка_колич_квартир!F83*3</f>
        <v>0</v>
      </c>
      <c r="G83" s="1">
        <f t="shared" si="2"/>
        <v>132</v>
      </c>
    </row>
    <row r="84" spans="1:8" x14ac:dyDescent="0.25">
      <c r="A84" s="17"/>
      <c r="B84" s="9" t="s">
        <v>132</v>
      </c>
      <c r="C84" s="1">
        <f>Малоэтажка_колич_квартир!C84*3</f>
        <v>36</v>
      </c>
      <c r="D84" s="1">
        <f>Малоэтажка_колич_квартир!D84*3</f>
        <v>96</v>
      </c>
      <c r="E84" s="1">
        <f>Малоэтажка_колич_квартир!E84*3</f>
        <v>0</v>
      </c>
      <c r="F84" s="1">
        <f>Малоэтажка_колич_квартир!F84*3</f>
        <v>0</v>
      </c>
      <c r="G84" s="1">
        <f t="shared" si="2"/>
        <v>132</v>
      </c>
    </row>
    <row r="85" spans="1:8" x14ac:dyDescent="0.25">
      <c r="A85" s="17"/>
      <c r="B85" s="9" t="s">
        <v>133</v>
      </c>
      <c r="C85" s="1">
        <f>Малоэтажка_колич_квартир!C85*3</f>
        <v>36</v>
      </c>
      <c r="D85" s="1">
        <f>Малоэтажка_колич_квартир!D85*3</f>
        <v>96</v>
      </c>
      <c r="E85" s="1">
        <f>Малоэтажка_колич_квартир!E85*3</f>
        <v>0</v>
      </c>
      <c r="F85" s="1">
        <f>Малоэтажка_колич_квартир!F85*3</f>
        <v>0</v>
      </c>
      <c r="G85" s="1">
        <f t="shared" si="2"/>
        <v>132</v>
      </c>
    </row>
    <row r="86" spans="1:8" x14ac:dyDescent="0.25">
      <c r="A86" s="17"/>
      <c r="B86" s="9" t="s">
        <v>134</v>
      </c>
      <c r="C86" s="1">
        <f>Малоэтажка_колич_квартир!C86*3</f>
        <v>36</v>
      </c>
      <c r="D86" s="1">
        <f>Малоэтажка_колич_квартир!D86*3</f>
        <v>96</v>
      </c>
      <c r="E86" s="1">
        <f>Малоэтажка_колич_квартир!E86*3</f>
        <v>0</v>
      </c>
      <c r="F86" s="1">
        <f>Малоэтажка_колич_квартир!F86*3</f>
        <v>0</v>
      </c>
      <c r="G86" s="1">
        <f t="shared" si="2"/>
        <v>132</v>
      </c>
    </row>
    <row r="87" spans="1:8" x14ac:dyDescent="0.25">
      <c r="A87" s="17"/>
      <c r="B87" s="9" t="s">
        <v>135</v>
      </c>
      <c r="C87" s="1">
        <f>Малоэтажка_колич_квартир!C87*3</f>
        <v>36</v>
      </c>
      <c r="D87" s="1">
        <f>Малоэтажка_колич_квартир!D87*3</f>
        <v>96</v>
      </c>
      <c r="E87" s="1">
        <f>Малоэтажка_колич_квартир!E87*3</f>
        <v>0</v>
      </c>
      <c r="F87" s="1">
        <f>Малоэтажка_колич_квартир!F87*3</f>
        <v>0</v>
      </c>
      <c r="G87" s="1">
        <f t="shared" si="2"/>
        <v>132</v>
      </c>
    </row>
    <row r="88" spans="1:8" x14ac:dyDescent="0.25">
      <c r="A88" s="17"/>
      <c r="B88" s="9" t="s">
        <v>136</v>
      </c>
      <c r="C88" s="1">
        <f>Малоэтажка_колич_квартир!C88*3</f>
        <v>36</v>
      </c>
      <c r="D88" s="1">
        <f>Малоэтажка_колич_квартир!D88*3</f>
        <v>96</v>
      </c>
      <c r="E88" s="1">
        <f>Малоэтажка_колич_квартир!E88*3</f>
        <v>0</v>
      </c>
      <c r="F88" s="1">
        <f>Малоэтажка_колич_квартир!F88*3</f>
        <v>0</v>
      </c>
      <c r="G88" s="1">
        <f t="shared" si="2"/>
        <v>132</v>
      </c>
    </row>
    <row r="89" spans="1:8" x14ac:dyDescent="0.25">
      <c r="A89" s="18"/>
      <c r="B89" s="9" t="s">
        <v>137</v>
      </c>
      <c r="C89" s="1">
        <f>Малоэтажка_колич_квартир!C89*3</f>
        <v>36</v>
      </c>
      <c r="D89" s="1">
        <f>Малоэтажка_колич_квартир!D89*3</f>
        <v>96</v>
      </c>
      <c r="E89" s="1">
        <f>Малоэтажка_колич_квартир!E89*3</f>
        <v>0</v>
      </c>
      <c r="F89" s="1">
        <f>Малоэтажка_колич_квартир!F89*3</f>
        <v>0</v>
      </c>
      <c r="G89" s="1">
        <f t="shared" si="2"/>
        <v>132</v>
      </c>
      <c r="H89">
        <f>SUM(G68:G89)</f>
        <v>2904</v>
      </c>
    </row>
    <row r="90" spans="1:8" x14ac:dyDescent="0.25">
      <c r="A90" s="16">
        <v>8</v>
      </c>
      <c r="B90" s="9" t="s">
        <v>138</v>
      </c>
      <c r="C90" s="1">
        <f>Малоэтажка_колич_квартир!C90*3</f>
        <v>36</v>
      </c>
      <c r="D90" s="1">
        <f>Малоэтажка_колич_квартир!D90*3</f>
        <v>96</v>
      </c>
      <c r="E90" s="1">
        <f>Малоэтажка_колич_квартир!E90*3</f>
        <v>0</v>
      </c>
      <c r="F90" s="1">
        <f>Малоэтажка_колич_квартир!F90*3</f>
        <v>0</v>
      </c>
      <c r="G90" s="1">
        <f t="shared" si="2"/>
        <v>132</v>
      </c>
    </row>
    <row r="91" spans="1:8" x14ac:dyDescent="0.25">
      <c r="A91" s="17"/>
      <c r="B91" s="9" t="s">
        <v>139</v>
      </c>
      <c r="C91" s="1">
        <f>Малоэтажка_колич_квартир!C91*3</f>
        <v>36</v>
      </c>
      <c r="D91" s="1">
        <f>Малоэтажка_колич_квартир!D91*3</f>
        <v>96</v>
      </c>
      <c r="E91" s="1">
        <f>Малоэтажка_колич_квартир!E91*3</f>
        <v>0</v>
      </c>
      <c r="F91" s="1">
        <f>Малоэтажка_колич_квартир!F91*3</f>
        <v>0</v>
      </c>
      <c r="G91" s="1">
        <f t="shared" si="2"/>
        <v>132</v>
      </c>
    </row>
    <row r="92" spans="1:8" x14ac:dyDescent="0.25">
      <c r="A92" s="17"/>
      <c r="B92" s="9" t="s">
        <v>140</v>
      </c>
      <c r="C92" s="1">
        <f>Малоэтажка_колич_квартир!C92*3</f>
        <v>36</v>
      </c>
      <c r="D92" s="1">
        <f>Малоэтажка_колич_квартир!D92*3</f>
        <v>96</v>
      </c>
      <c r="E92" s="1">
        <f>Малоэтажка_колич_квартир!E92*3</f>
        <v>0</v>
      </c>
      <c r="F92" s="1">
        <f>Малоэтажка_колич_квартир!F92*3</f>
        <v>0</v>
      </c>
      <c r="G92" s="1">
        <f t="shared" si="2"/>
        <v>132</v>
      </c>
    </row>
    <row r="93" spans="1:8" x14ac:dyDescent="0.25">
      <c r="A93" s="17"/>
      <c r="B93" s="9" t="s">
        <v>141</v>
      </c>
      <c r="C93" s="1">
        <f>Малоэтажка_колич_квартир!C93*3</f>
        <v>36</v>
      </c>
      <c r="D93" s="1">
        <f>Малоэтажка_колич_квартир!D93*3</f>
        <v>96</v>
      </c>
      <c r="E93" s="1">
        <f>Малоэтажка_колич_квартир!E93*3</f>
        <v>0</v>
      </c>
      <c r="F93" s="1">
        <f>Малоэтажка_колич_квартир!F93*3</f>
        <v>0</v>
      </c>
      <c r="G93" s="1">
        <f t="shared" si="2"/>
        <v>132</v>
      </c>
    </row>
    <row r="94" spans="1:8" x14ac:dyDescent="0.25">
      <c r="A94" s="17"/>
      <c r="B94" s="9" t="s">
        <v>142</v>
      </c>
      <c r="C94" s="1">
        <f>Малоэтажка_колич_квартир!C94*3</f>
        <v>36</v>
      </c>
      <c r="D94" s="1">
        <f>Малоэтажка_колич_квартир!D94*3</f>
        <v>96</v>
      </c>
      <c r="E94" s="1">
        <f>Малоэтажка_колич_квартир!E94*3</f>
        <v>0</v>
      </c>
      <c r="F94" s="1">
        <f>Малоэтажка_колич_квартир!F94*3</f>
        <v>0</v>
      </c>
      <c r="G94" s="1">
        <f t="shared" si="2"/>
        <v>132</v>
      </c>
    </row>
    <row r="95" spans="1:8" x14ac:dyDescent="0.25">
      <c r="A95" s="17"/>
      <c r="B95" s="9" t="s">
        <v>143</v>
      </c>
      <c r="C95" s="1">
        <f>Малоэтажка_колич_квартир!C95*3</f>
        <v>36</v>
      </c>
      <c r="D95" s="1">
        <f>Малоэтажка_колич_квартир!D95*3</f>
        <v>96</v>
      </c>
      <c r="E95" s="1">
        <f>Малоэтажка_колич_квартир!E95*3</f>
        <v>0</v>
      </c>
      <c r="F95" s="1">
        <f>Малоэтажка_колич_квартир!F95*3</f>
        <v>0</v>
      </c>
      <c r="G95" s="1">
        <f t="shared" si="2"/>
        <v>132</v>
      </c>
    </row>
    <row r="96" spans="1:8" x14ac:dyDescent="0.25">
      <c r="A96" s="17"/>
      <c r="B96" s="9" t="s">
        <v>144</v>
      </c>
      <c r="C96" s="1">
        <f>Малоэтажка_колич_квартир!C96*3</f>
        <v>36</v>
      </c>
      <c r="D96" s="1">
        <f>Малоэтажка_колич_квартир!D96*3</f>
        <v>96</v>
      </c>
      <c r="E96" s="1">
        <f>Малоэтажка_колич_квартир!E96*3</f>
        <v>0</v>
      </c>
      <c r="F96" s="1">
        <f>Малоэтажка_колич_квартир!F96*3</f>
        <v>0</v>
      </c>
      <c r="G96" s="1">
        <f t="shared" si="2"/>
        <v>132</v>
      </c>
    </row>
    <row r="97" spans="1:8" x14ac:dyDescent="0.25">
      <c r="A97" s="17"/>
      <c r="B97" s="9" t="s">
        <v>145</v>
      </c>
      <c r="C97" s="1">
        <f>Малоэтажка_колич_квартир!C97*3</f>
        <v>36</v>
      </c>
      <c r="D97" s="1">
        <f>Малоэтажка_колич_квартир!D97*3</f>
        <v>96</v>
      </c>
      <c r="E97" s="1">
        <f>Малоэтажка_колич_квартир!E97*3</f>
        <v>0</v>
      </c>
      <c r="F97" s="1">
        <f>Малоэтажка_колич_квартир!F97*3</f>
        <v>0</v>
      </c>
      <c r="G97" s="1">
        <f t="shared" si="2"/>
        <v>132</v>
      </c>
    </row>
    <row r="98" spans="1:8" x14ac:dyDescent="0.25">
      <c r="A98" s="17"/>
      <c r="B98" s="9" t="s">
        <v>146</v>
      </c>
      <c r="C98" s="1">
        <f>Малоэтажка_колич_квартир!C98*3</f>
        <v>36</v>
      </c>
      <c r="D98" s="1">
        <f>Малоэтажка_колич_квартир!D98*3</f>
        <v>96</v>
      </c>
      <c r="E98" s="1">
        <f>Малоэтажка_колич_квартир!E98*3</f>
        <v>0</v>
      </c>
      <c r="F98" s="1">
        <f>Малоэтажка_колич_квартир!F98*3</f>
        <v>0</v>
      </c>
      <c r="G98" s="1">
        <f t="shared" si="2"/>
        <v>132</v>
      </c>
    </row>
    <row r="99" spans="1:8" x14ac:dyDescent="0.25">
      <c r="A99" s="17"/>
      <c r="B99" s="9" t="s">
        <v>147</v>
      </c>
      <c r="C99" s="1">
        <f>Малоэтажка_колич_квартир!C99*3</f>
        <v>36</v>
      </c>
      <c r="D99" s="1">
        <f>Малоэтажка_колич_квартир!D99*3</f>
        <v>96</v>
      </c>
      <c r="E99" s="1">
        <f>Малоэтажка_колич_квартир!E99*3</f>
        <v>0</v>
      </c>
      <c r="F99" s="1">
        <f>Малоэтажка_колич_квартир!F99*3</f>
        <v>0</v>
      </c>
      <c r="G99" s="1">
        <f t="shared" si="2"/>
        <v>132</v>
      </c>
    </row>
    <row r="100" spans="1:8" x14ac:dyDescent="0.25">
      <c r="A100" s="17"/>
      <c r="B100" s="9" t="s">
        <v>148</v>
      </c>
      <c r="C100" s="1">
        <f>Малоэтажка_колич_квартир!C100*3</f>
        <v>36</v>
      </c>
      <c r="D100" s="1">
        <f>Малоэтажка_колич_квартир!D100*3</f>
        <v>96</v>
      </c>
      <c r="E100" s="1">
        <f>Малоэтажка_колич_квартир!E100*3</f>
        <v>0</v>
      </c>
      <c r="F100" s="1">
        <f>Малоэтажка_колич_квартир!F100*3</f>
        <v>0</v>
      </c>
      <c r="G100" s="1">
        <f t="shared" si="2"/>
        <v>132</v>
      </c>
    </row>
    <row r="101" spans="1:8" x14ac:dyDescent="0.25">
      <c r="A101" s="17"/>
      <c r="B101" s="9" t="s">
        <v>149</v>
      </c>
      <c r="C101" s="1">
        <f>Малоэтажка_колич_квартир!C101*3</f>
        <v>36</v>
      </c>
      <c r="D101" s="1">
        <f>Малоэтажка_колич_квартир!D101*3</f>
        <v>96</v>
      </c>
      <c r="E101" s="1">
        <f>Малоэтажка_колич_квартир!E101*3</f>
        <v>0</v>
      </c>
      <c r="F101" s="1">
        <f>Малоэтажка_колич_квартир!F101*3</f>
        <v>0</v>
      </c>
      <c r="G101" s="1">
        <f t="shared" si="2"/>
        <v>132</v>
      </c>
    </row>
    <row r="102" spans="1:8" x14ac:dyDescent="0.25">
      <c r="A102" s="17"/>
      <c r="B102" s="9" t="s">
        <v>150</v>
      </c>
      <c r="C102" s="1">
        <f>Малоэтажка_колич_квартир!C102*3</f>
        <v>36</v>
      </c>
      <c r="D102" s="1">
        <f>Малоэтажка_колич_квартир!D102*3</f>
        <v>96</v>
      </c>
      <c r="E102" s="1">
        <f>Малоэтажка_колич_квартир!E102*3</f>
        <v>0</v>
      </c>
      <c r="F102" s="1">
        <f>Малоэтажка_колич_квартир!F102*3</f>
        <v>0</v>
      </c>
      <c r="G102" s="1">
        <f t="shared" si="2"/>
        <v>132</v>
      </c>
    </row>
    <row r="103" spans="1:8" x14ac:dyDescent="0.25">
      <c r="A103" s="17"/>
      <c r="B103" s="9" t="s">
        <v>151</v>
      </c>
      <c r="C103" s="1">
        <f>Малоэтажка_колич_квартир!C103*3</f>
        <v>36</v>
      </c>
      <c r="D103" s="1">
        <f>Малоэтажка_колич_квартир!D103*3</f>
        <v>96</v>
      </c>
      <c r="E103" s="1">
        <f>Малоэтажка_колич_квартир!E103*3</f>
        <v>0</v>
      </c>
      <c r="F103" s="1">
        <f>Малоэтажка_колич_квартир!F103*3</f>
        <v>0</v>
      </c>
      <c r="G103" s="1">
        <f t="shared" si="2"/>
        <v>132</v>
      </c>
    </row>
    <row r="104" spans="1:8" x14ac:dyDescent="0.25">
      <c r="A104" s="17"/>
      <c r="B104" s="9" t="s">
        <v>152</v>
      </c>
      <c r="C104" s="1">
        <f>Малоэтажка_колич_квартир!C104*3</f>
        <v>36</v>
      </c>
      <c r="D104" s="1">
        <f>Малоэтажка_колич_квартир!D104*3</f>
        <v>96</v>
      </c>
      <c r="E104" s="1">
        <f>Малоэтажка_колич_квартир!E104*3</f>
        <v>0</v>
      </c>
      <c r="F104" s="1">
        <f>Малоэтажка_колич_квартир!F104*3</f>
        <v>0</v>
      </c>
      <c r="G104" s="1">
        <f t="shared" si="2"/>
        <v>132</v>
      </c>
    </row>
    <row r="105" spans="1:8" x14ac:dyDescent="0.25">
      <c r="A105" s="17"/>
      <c r="B105" s="9" t="s">
        <v>153</v>
      </c>
      <c r="C105" s="1">
        <f>Малоэтажка_колич_квартир!C105*3</f>
        <v>36</v>
      </c>
      <c r="D105" s="1">
        <f>Малоэтажка_колич_квартир!D105*3</f>
        <v>96</v>
      </c>
      <c r="E105" s="1">
        <f>Малоэтажка_колич_квартир!E105*3</f>
        <v>0</v>
      </c>
      <c r="F105" s="1">
        <f>Малоэтажка_колич_квартир!F105*3</f>
        <v>0</v>
      </c>
      <c r="G105" s="1">
        <f t="shared" si="2"/>
        <v>132</v>
      </c>
    </row>
    <row r="106" spans="1:8" x14ac:dyDescent="0.25">
      <c r="A106" s="17"/>
      <c r="B106" s="9" t="s">
        <v>154</v>
      </c>
      <c r="C106" s="1">
        <f>Малоэтажка_колич_квартир!C106*3</f>
        <v>36</v>
      </c>
      <c r="D106" s="1">
        <f>Малоэтажка_колич_квартир!D106*3</f>
        <v>96</v>
      </c>
      <c r="E106" s="1">
        <f>Малоэтажка_колич_квартир!E106*3</f>
        <v>0</v>
      </c>
      <c r="F106" s="1">
        <f>Малоэтажка_колич_квартир!F106*3</f>
        <v>0</v>
      </c>
      <c r="G106" s="1">
        <f t="shared" si="2"/>
        <v>132</v>
      </c>
    </row>
    <row r="107" spans="1:8" x14ac:dyDescent="0.25">
      <c r="A107" s="17"/>
      <c r="B107" s="9" t="s">
        <v>155</v>
      </c>
      <c r="C107" s="1">
        <f>Малоэтажка_колич_квартир!C107*3</f>
        <v>36</v>
      </c>
      <c r="D107" s="1">
        <f>Малоэтажка_колич_квартир!D107*3</f>
        <v>96</v>
      </c>
      <c r="E107" s="1">
        <f>Малоэтажка_колич_квартир!E107*3</f>
        <v>0</v>
      </c>
      <c r="F107" s="1">
        <f>Малоэтажка_колич_квартир!F107*3</f>
        <v>0</v>
      </c>
      <c r="G107" s="1">
        <f t="shared" si="2"/>
        <v>132</v>
      </c>
    </row>
    <row r="108" spans="1:8" x14ac:dyDescent="0.25">
      <c r="A108" s="17"/>
      <c r="B108" s="9" t="s">
        <v>156</v>
      </c>
      <c r="C108" s="1">
        <f>Малоэтажка_колич_квартир!C108*3</f>
        <v>36</v>
      </c>
      <c r="D108" s="1">
        <f>Малоэтажка_колич_квартир!D108*3</f>
        <v>96</v>
      </c>
      <c r="E108" s="1">
        <f>Малоэтажка_колич_квартир!E108*3</f>
        <v>0</v>
      </c>
      <c r="F108" s="1">
        <f>Малоэтажка_колич_квартир!F108*3</f>
        <v>0</v>
      </c>
      <c r="G108" s="1">
        <f t="shared" si="2"/>
        <v>132</v>
      </c>
    </row>
    <row r="109" spans="1:8" x14ac:dyDescent="0.25">
      <c r="A109" s="17"/>
      <c r="B109" s="9" t="s">
        <v>157</v>
      </c>
      <c r="C109" s="1">
        <f>Малоэтажка_колич_квартир!C109*3</f>
        <v>36</v>
      </c>
      <c r="D109" s="1">
        <f>Малоэтажка_колич_квартир!D109*3</f>
        <v>96</v>
      </c>
      <c r="E109" s="1">
        <f>Малоэтажка_колич_квартир!E109*3</f>
        <v>0</v>
      </c>
      <c r="F109" s="1">
        <f>Малоэтажка_колич_квартир!F109*3</f>
        <v>0</v>
      </c>
      <c r="G109" s="1">
        <f t="shared" si="2"/>
        <v>132</v>
      </c>
    </row>
    <row r="110" spans="1:8" x14ac:dyDescent="0.25">
      <c r="A110" s="17"/>
      <c r="B110" s="9" t="s">
        <v>158</v>
      </c>
      <c r="C110" s="1">
        <f>Малоэтажка_колич_квартир!C110*3</f>
        <v>36</v>
      </c>
      <c r="D110" s="1">
        <f>Малоэтажка_колич_квартир!D110*3</f>
        <v>96</v>
      </c>
      <c r="E110" s="1">
        <f>Малоэтажка_колич_квартир!E110*3</f>
        <v>0</v>
      </c>
      <c r="F110" s="1">
        <f>Малоэтажка_колич_квартир!F110*3</f>
        <v>0</v>
      </c>
      <c r="G110" s="1">
        <f t="shared" si="2"/>
        <v>132</v>
      </c>
    </row>
    <row r="111" spans="1:8" x14ac:dyDescent="0.25">
      <c r="A111" s="18"/>
      <c r="B111" s="9" t="s">
        <v>159</v>
      </c>
      <c r="C111" s="1">
        <f>Малоэтажка_колич_квартир!C111*3</f>
        <v>36</v>
      </c>
      <c r="D111" s="1">
        <f>Малоэтажка_колич_квартир!D111*3</f>
        <v>96</v>
      </c>
      <c r="E111" s="1">
        <f>Малоэтажка_колич_квартир!E111*3</f>
        <v>0</v>
      </c>
      <c r="F111" s="1">
        <f>Малоэтажка_колич_квартир!F111*3</f>
        <v>0</v>
      </c>
      <c r="G111" s="1">
        <f t="shared" si="2"/>
        <v>132</v>
      </c>
      <c r="H111">
        <f>SUM(G90:G111)</f>
        <v>2904</v>
      </c>
    </row>
    <row r="112" spans="1:8" x14ac:dyDescent="0.25">
      <c r="A112" s="16">
        <v>9</v>
      </c>
      <c r="B112" s="9" t="s">
        <v>160</v>
      </c>
      <c r="C112" s="1">
        <f>Малоэтажка_колич_квартир!C112*3</f>
        <v>36</v>
      </c>
      <c r="D112" s="1">
        <f>Малоэтажка_колич_квартир!D112*3</f>
        <v>96</v>
      </c>
      <c r="E112" s="1">
        <f>Малоэтажка_колич_квартир!E112*3</f>
        <v>0</v>
      </c>
      <c r="F112" s="1">
        <f>Малоэтажка_колич_квартир!F112*3</f>
        <v>0</v>
      </c>
      <c r="G112" s="1">
        <f t="shared" si="2"/>
        <v>132</v>
      </c>
    </row>
    <row r="113" spans="1:8" x14ac:dyDescent="0.25">
      <c r="A113" s="17"/>
      <c r="B113" s="9" t="s">
        <v>161</v>
      </c>
      <c r="C113" s="1">
        <f>Малоэтажка_колич_квартир!C113*3</f>
        <v>36</v>
      </c>
      <c r="D113" s="1">
        <f>Малоэтажка_колич_квартир!D113*3</f>
        <v>96</v>
      </c>
      <c r="E113" s="1">
        <f>Малоэтажка_колич_квартир!E113*3</f>
        <v>0</v>
      </c>
      <c r="F113" s="1">
        <f>Малоэтажка_колич_квартир!F113*3</f>
        <v>0</v>
      </c>
      <c r="G113" s="1">
        <f t="shared" si="2"/>
        <v>132</v>
      </c>
    </row>
    <row r="114" spans="1:8" x14ac:dyDescent="0.25">
      <c r="A114" s="17"/>
      <c r="B114" s="9" t="s">
        <v>162</v>
      </c>
      <c r="C114" s="1">
        <f>Малоэтажка_колич_квартир!C114*3</f>
        <v>36</v>
      </c>
      <c r="D114" s="1">
        <f>Малоэтажка_колич_квартир!D114*3</f>
        <v>96</v>
      </c>
      <c r="E114" s="1">
        <f>Малоэтажка_колич_квартир!E114*3</f>
        <v>0</v>
      </c>
      <c r="F114" s="1">
        <f>Малоэтажка_колич_квартир!F114*3</f>
        <v>0</v>
      </c>
      <c r="G114" s="1">
        <f t="shared" si="2"/>
        <v>132</v>
      </c>
    </row>
    <row r="115" spans="1:8" x14ac:dyDescent="0.25">
      <c r="A115" s="17"/>
      <c r="B115" s="9" t="s">
        <v>163</v>
      </c>
      <c r="C115" s="1">
        <f>Малоэтажка_колич_квартир!C115*3</f>
        <v>36</v>
      </c>
      <c r="D115" s="1">
        <f>Малоэтажка_колич_квартир!D115*3</f>
        <v>96</v>
      </c>
      <c r="E115" s="1">
        <f>Малоэтажка_колич_квартир!E115*3</f>
        <v>0</v>
      </c>
      <c r="F115" s="1">
        <f>Малоэтажка_колич_квартир!F115*3</f>
        <v>0</v>
      </c>
      <c r="G115" s="1">
        <f t="shared" si="2"/>
        <v>132</v>
      </c>
    </row>
    <row r="116" spans="1:8" x14ac:dyDescent="0.25">
      <c r="A116" s="17"/>
      <c r="B116" s="9" t="s">
        <v>164</v>
      </c>
      <c r="C116" s="1">
        <f>Малоэтажка_колич_квартир!C116*3</f>
        <v>36</v>
      </c>
      <c r="D116" s="1">
        <f>Малоэтажка_колич_квартир!D116*3</f>
        <v>96</v>
      </c>
      <c r="E116" s="1">
        <f>Малоэтажка_колич_квартир!E116*3</f>
        <v>0</v>
      </c>
      <c r="F116" s="1">
        <f>Малоэтажка_колич_квартир!F116*3</f>
        <v>0</v>
      </c>
      <c r="G116" s="1">
        <f t="shared" si="2"/>
        <v>132</v>
      </c>
    </row>
    <row r="117" spans="1:8" x14ac:dyDescent="0.25">
      <c r="A117" s="17"/>
      <c r="B117" s="9" t="s">
        <v>165</v>
      </c>
      <c r="C117" s="1">
        <f>Малоэтажка_колич_квартир!C117*3</f>
        <v>36</v>
      </c>
      <c r="D117" s="1">
        <f>Малоэтажка_колич_квартир!D117*3</f>
        <v>96</v>
      </c>
      <c r="E117" s="1">
        <f>Малоэтажка_колич_квартир!E117*3</f>
        <v>0</v>
      </c>
      <c r="F117" s="1">
        <f>Малоэтажка_колич_квартир!F117*3</f>
        <v>0</v>
      </c>
      <c r="G117" s="1">
        <f t="shared" si="2"/>
        <v>132</v>
      </c>
    </row>
    <row r="118" spans="1:8" x14ac:dyDescent="0.25">
      <c r="A118" s="17"/>
      <c r="B118" s="9" t="s">
        <v>166</v>
      </c>
      <c r="C118" s="1">
        <f>Малоэтажка_колич_квартир!C118*3</f>
        <v>36</v>
      </c>
      <c r="D118" s="1">
        <f>Малоэтажка_колич_квартир!D118*3</f>
        <v>96</v>
      </c>
      <c r="E118" s="1">
        <f>Малоэтажка_колич_квартир!E118*3</f>
        <v>0</v>
      </c>
      <c r="F118" s="1">
        <f>Малоэтажка_колич_квартир!F118*3</f>
        <v>0</v>
      </c>
      <c r="G118" s="1">
        <f t="shared" si="2"/>
        <v>132</v>
      </c>
    </row>
    <row r="119" spans="1:8" x14ac:dyDescent="0.25">
      <c r="A119" s="17"/>
      <c r="B119" s="9" t="s">
        <v>167</v>
      </c>
      <c r="C119" s="1">
        <f>Малоэтажка_колич_квартир!C119*3</f>
        <v>36</v>
      </c>
      <c r="D119" s="1">
        <f>Малоэтажка_колич_квартир!D119*3</f>
        <v>96</v>
      </c>
      <c r="E119" s="1">
        <f>Малоэтажка_колич_квартир!E119*3</f>
        <v>0</v>
      </c>
      <c r="F119" s="1">
        <f>Малоэтажка_колич_квартир!F119*3</f>
        <v>0</v>
      </c>
      <c r="G119" s="1">
        <f t="shared" ref="G119:G120" si="3">SUM(C119:F119)</f>
        <v>132</v>
      </c>
    </row>
    <row r="120" spans="1:8" x14ac:dyDescent="0.25">
      <c r="A120" s="17"/>
      <c r="B120" s="9" t="s">
        <v>168</v>
      </c>
      <c r="C120" s="1">
        <f>Малоэтажка_колич_квартир!C120*3</f>
        <v>36</v>
      </c>
      <c r="D120" s="1">
        <f>Малоэтажка_колич_квартир!D120*3</f>
        <v>96</v>
      </c>
      <c r="E120" s="1">
        <f>Малоэтажка_колич_квартир!E120*3</f>
        <v>0</v>
      </c>
      <c r="F120" s="1">
        <f>Малоэтажка_колич_квартир!F120*3</f>
        <v>0</v>
      </c>
      <c r="G120" s="1">
        <f t="shared" si="3"/>
        <v>132</v>
      </c>
    </row>
    <row r="121" spans="1:8" x14ac:dyDescent="0.25">
      <c r="A121" s="17"/>
      <c r="B121" s="9" t="s">
        <v>169</v>
      </c>
      <c r="C121" s="1">
        <f>Малоэтажка_колич_квартир!C121*3</f>
        <v>36</v>
      </c>
      <c r="D121" s="1">
        <f>Малоэтажка_колич_квартир!D121*3</f>
        <v>96</v>
      </c>
      <c r="E121" s="1">
        <f>Малоэтажка_колич_квартир!E121*3</f>
        <v>0</v>
      </c>
      <c r="F121" s="1">
        <f>Малоэтажка_колич_квартир!F121*3</f>
        <v>0</v>
      </c>
      <c r="G121" s="1">
        <f t="shared" si="2"/>
        <v>132</v>
      </c>
    </row>
    <row r="122" spans="1:8" x14ac:dyDescent="0.25">
      <c r="A122" s="18"/>
      <c r="B122" s="9" t="s">
        <v>170</v>
      </c>
      <c r="C122" s="1">
        <f>Малоэтажка_колич_квартир!C122*3</f>
        <v>36</v>
      </c>
      <c r="D122" s="1">
        <f>Малоэтажка_колич_квартир!D122*3</f>
        <v>96</v>
      </c>
      <c r="E122" s="1">
        <f>Малоэтажка_колич_квартир!E122*3</f>
        <v>0</v>
      </c>
      <c r="F122" s="1">
        <f>Малоэтажка_колич_квартир!F122*3</f>
        <v>0</v>
      </c>
      <c r="G122" s="1">
        <f t="shared" si="2"/>
        <v>132</v>
      </c>
      <c r="H122">
        <f>SUM(G112:G122)</f>
        <v>1452</v>
      </c>
    </row>
    <row r="123" spans="1:8" x14ac:dyDescent="0.25">
      <c r="G123" s="15">
        <f>SUM(G3:G122)</f>
        <v>15720</v>
      </c>
    </row>
  </sheetData>
  <mergeCells count="13">
    <mergeCell ref="A112:A122"/>
    <mergeCell ref="G1:G2"/>
    <mergeCell ref="B1:B2"/>
    <mergeCell ref="A3:A11"/>
    <mergeCell ref="A12:A25"/>
    <mergeCell ref="A26:A30"/>
    <mergeCell ref="A68:A89"/>
    <mergeCell ref="A90:A111"/>
    <mergeCell ref="A31:A37"/>
    <mergeCell ref="A1:A2"/>
    <mergeCell ref="C1:F1"/>
    <mergeCell ref="A38:A56"/>
    <mergeCell ref="A57:A67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42556-26A9-49C3-811A-9ADAE1FEF860}">
  <dimension ref="A1:R123"/>
  <sheetViews>
    <sheetView topLeftCell="A109" workbookViewId="0">
      <selection activeCell="A113" sqref="A113:B123"/>
    </sheetView>
  </sheetViews>
  <sheetFormatPr defaultRowHeight="15" x14ac:dyDescent="0.25"/>
  <cols>
    <col min="1" max="1" width="20.85546875" style="4" bestFit="1" customWidth="1"/>
    <col min="2" max="2" width="20.85546875" style="4" customWidth="1"/>
    <col min="3" max="3" width="9.85546875" style="4" bestFit="1" customWidth="1"/>
    <col min="4" max="4" width="12.5703125" style="4" bestFit="1" customWidth="1"/>
    <col min="5" max="5" width="12.5703125" style="4" customWidth="1"/>
    <col min="6" max="6" width="9.85546875" style="4" bestFit="1" customWidth="1"/>
    <col min="7" max="7" width="12.5703125" style="4" bestFit="1" customWidth="1"/>
    <col min="8" max="8" width="12.5703125" style="4" customWidth="1"/>
    <col min="9" max="9" width="9.85546875" style="4" bestFit="1" customWidth="1"/>
    <col min="10" max="10" width="12.5703125" style="4" bestFit="1" customWidth="1"/>
    <col min="11" max="11" width="12.5703125" style="4" customWidth="1"/>
    <col min="12" max="12" width="9.85546875" style="4" bestFit="1" customWidth="1"/>
    <col min="13" max="13" width="12.5703125" style="4" bestFit="1" customWidth="1"/>
    <col min="14" max="14" width="12.5703125" style="4" customWidth="1"/>
    <col min="15" max="15" width="10.5703125" style="4" customWidth="1"/>
    <col min="16" max="16" width="9.85546875" style="4" bestFit="1" customWidth="1"/>
    <col min="17" max="17" width="9.140625" style="4"/>
    <col min="18" max="18" width="12.42578125" style="4" bestFit="1" customWidth="1"/>
    <col min="19" max="16384" width="9.140625" style="4"/>
  </cols>
  <sheetData>
    <row r="1" spans="1:18" x14ac:dyDescent="0.25">
      <c r="A1" s="19" t="s">
        <v>0</v>
      </c>
      <c r="B1" s="19" t="s">
        <v>42</v>
      </c>
      <c r="C1" s="24" t="s">
        <v>34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8" ht="48" customHeight="1" x14ac:dyDescent="0.25">
      <c r="A2" s="19"/>
      <c r="B2" s="19"/>
      <c r="C2" s="26" t="s">
        <v>30</v>
      </c>
      <c r="D2" s="27"/>
      <c r="E2" s="28"/>
      <c r="F2" s="26" t="s">
        <v>31</v>
      </c>
      <c r="G2" s="27"/>
      <c r="H2" s="28"/>
      <c r="I2" s="26" t="s">
        <v>32</v>
      </c>
      <c r="J2" s="27"/>
      <c r="K2" s="28"/>
      <c r="L2" s="26" t="s">
        <v>33</v>
      </c>
      <c r="M2" s="27"/>
      <c r="N2" s="28"/>
      <c r="O2" s="23" t="s">
        <v>44</v>
      </c>
      <c r="P2" s="23" t="s">
        <v>45</v>
      </c>
      <c r="R2" s="4" t="s">
        <v>67</v>
      </c>
    </row>
    <row r="3" spans="1:18" x14ac:dyDescent="0.25">
      <c r="A3" s="19"/>
      <c r="B3" s="19"/>
      <c r="C3" s="2" t="s">
        <v>28</v>
      </c>
      <c r="D3" s="2" t="s">
        <v>29</v>
      </c>
      <c r="E3" s="2" t="s">
        <v>43</v>
      </c>
      <c r="F3" s="2" t="s">
        <v>28</v>
      </c>
      <c r="G3" s="2" t="s">
        <v>29</v>
      </c>
      <c r="H3" s="2" t="s">
        <v>43</v>
      </c>
      <c r="I3" s="2" t="s">
        <v>28</v>
      </c>
      <c r="J3" s="2" t="s">
        <v>29</v>
      </c>
      <c r="K3" s="2" t="s">
        <v>43</v>
      </c>
      <c r="L3" s="2" t="s">
        <v>28</v>
      </c>
      <c r="M3" s="2" t="s">
        <v>29</v>
      </c>
      <c r="N3" s="2" t="s">
        <v>43</v>
      </c>
      <c r="O3" s="23"/>
      <c r="P3" s="23"/>
    </row>
    <row r="4" spans="1:18" x14ac:dyDescent="0.25">
      <c r="A4" s="16">
        <v>1</v>
      </c>
      <c r="B4" s="9" t="s">
        <v>37</v>
      </c>
      <c r="C4" s="2">
        <v>0.7</v>
      </c>
      <c r="D4" s="2">
        <f>C4*Малоэтажка_колич_жителей!G3</f>
        <v>92.399999999999991</v>
      </c>
      <c r="E4" s="13">
        <v>117</v>
      </c>
      <c r="F4" s="2">
        <v>2</v>
      </c>
      <c r="G4" s="2">
        <f>F4*Малоэтажка_колич_жителей!G3</f>
        <v>264</v>
      </c>
      <c r="H4" s="13">
        <v>333</v>
      </c>
      <c r="I4" s="2">
        <v>0.3</v>
      </c>
      <c r="J4" s="2">
        <f>I4*Малоэтажка_колич_жителей!G3</f>
        <v>39.6</v>
      </c>
      <c r="K4" s="13">
        <v>120</v>
      </c>
      <c r="L4" s="2">
        <v>1.4</v>
      </c>
      <c r="M4" s="2">
        <f>L4*Малоэтажка_колич_жителей!G3</f>
        <v>184.79999999999998</v>
      </c>
      <c r="N4" s="13">
        <v>441</v>
      </c>
      <c r="O4" s="6">
        <f t="shared" ref="O4:P12" si="0">M4+J4+G4+D4</f>
        <v>580.79999999999995</v>
      </c>
      <c r="P4" s="6">
        <f t="shared" si="0"/>
        <v>1011</v>
      </c>
      <c r="Q4" s="11">
        <f>P4-O4</f>
        <v>430.20000000000005</v>
      </c>
    </row>
    <row r="5" spans="1:18" x14ac:dyDescent="0.25">
      <c r="A5" s="17"/>
      <c r="B5" s="9" t="s">
        <v>38</v>
      </c>
      <c r="C5" s="2">
        <v>0.7</v>
      </c>
      <c r="D5" s="2">
        <f>C5*Малоэтажка_колич_жителей!G4</f>
        <v>92.399999999999991</v>
      </c>
      <c r="E5" s="13">
        <v>117</v>
      </c>
      <c r="F5" s="2">
        <v>2</v>
      </c>
      <c r="G5" s="2">
        <f>F5*Малоэтажка_колич_жителей!G4</f>
        <v>264</v>
      </c>
      <c r="H5" s="13">
        <v>333</v>
      </c>
      <c r="I5" s="2">
        <v>0.3</v>
      </c>
      <c r="J5" s="2">
        <f>I5*Малоэтажка_колич_жителей!G4</f>
        <v>39.6</v>
      </c>
      <c r="K5" s="13">
        <v>120</v>
      </c>
      <c r="L5" s="2">
        <v>1.4</v>
      </c>
      <c r="M5" s="2">
        <f>L5*Малоэтажка_колич_жителей!G4</f>
        <v>184.79999999999998</v>
      </c>
      <c r="N5" s="13">
        <v>422</v>
      </c>
      <c r="O5" s="6">
        <f t="shared" si="0"/>
        <v>580.79999999999995</v>
      </c>
      <c r="P5" s="6">
        <f t="shared" si="0"/>
        <v>992</v>
      </c>
      <c r="Q5" s="11">
        <f>P5-O5</f>
        <v>411.20000000000005</v>
      </c>
    </row>
    <row r="6" spans="1:18" x14ac:dyDescent="0.25">
      <c r="A6" s="17"/>
      <c r="B6" s="9" t="s">
        <v>39</v>
      </c>
      <c r="C6" s="2">
        <v>0.7</v>
      </c>
      <c r="D6" s="2">
        <f>C6*Малоэтажка_колич_жителей!G5</f>
        <v>92.399999999999991</v>
      </c>
      <c r="E6" s="13">
        <v>117</v>
      </c>
      <c r="F6" s="2">
        <v>2</v>
      </c>
      <c r="G6" s="2">
        <f>F6*Малоэтажка_колич_жителей!G5</f>
        <v>264</v>
      </c>
      <c r="H6" s="13">
        <v>333</v>
      </c>
      <c r="I6" s="2">
        <v>0.3</v>
      </c>
      <c r="J6" s="2">
        <f>I6*Малоэтажка_колич_жителей!G5</f>
        <v>39.6</v>
      </c>
      <c r="K6" s="13">
        <v>117</v>
      </c>
      <c r="L6" s="2">
        <v>1.4</v>
      </c>
      <c r="M6" s="2">
        <f>L6*Малоэтажка_колич_жителей!G5</f>
        <v>184.79999999999998</v>
      </c>
      <c r="N6" s="13">
        <v>476</v>
      </c>
      <c r="O6" s="6">
        <f t="shared" si="0"/>
        <v>580.79999999999995</v>
      </c>
      <c r="P6" s="6">
        <f t="shared" si="0"/>
        <v>1043</v>
      </c>
      <c r="Q6" s="11">
        <f t="shared" ref="Q6:Q76" si="1">P6-O6</f>
        <v>462.20000000000005</v>
      </c>
    </row>
    <row r="7" spans="1:18" x14ac:dyDescent="0.25">
      <c r="A7" s="17"/>
      <c r="B7" s="9" t="s">
        <v>40</v>
      </c>
      <c r="C7" s="2">
        <v>0.7</v>
      </c>
      <c r="D7" s="2">
        <f>C7*Малоэтажка_колич_жителей!G6</f>
        <v>92.399999999999991</v>
      </c>
      <c r="E7" s="13">
        <v>117</v>
      </c>
      <c r="F7" s="2">
        <v>2</v>
      </c>
      <c r="G7" s="2">
        <f>F7*Малоэтажка_колич_жителей!G6</f>
        <v>264</v>
      </c>
      <c r="H7" s="13">
        <v>333</v>
      </c>
      <c r="I7" s="2">
        <v>0.3</v>
      </c>
      <c r="J7" s="2">
        <f>I7*Малоэтажка_колич_жителей!G6</f>
        <v>39.6</v>
      </c>
      <c r="K7" s="13">
        <v>118</v>
      </c>
      <c r="L7" s="2">
        <v>1.4</v>
      </c>
      <c r="M7" s="2">
        <f>L7*Малоэтажка_колич_жителей!G6</f>
        <v>184.79999999999998</v>
      </c>
      <c r="N7" s="13">
        <v>476</v>
      </c>
      <c r="O7" s="6">
        <f t="shared" si="0"/>
        <v>580.79999999999995</v>
      </c>
      <c r="P7" s="6">
        <f t="shared" si="0"/>
        <v>1044</v>
      </c>
      <c r="Q7" s="11">
        <f t="shared" si="1"/>
        <v>463.20000000000005</v>
      </c>
    </row>
    <row r="8" spans="1:18" x14ac:dyDescent="0.25">
      <c r="A8" s="17"/>
      <c r="B8" s="9" t="s">
        <v>41</v>
      </c>
      <c r="C8" s="2">
        <v>0.7</v>
      </c>
      <c r="D8" s="2">
        <f>C8*Малоэтажка_колич_жителей!G7</f>
        <v>84</v>
      </c>
      <c r="E8" s="13">
        <v>98</v>
      </c>
      <c r="F8" s="2">
        <v>2</v>
      </c>
      <c r="G8" s="2">
        <f>F8*Малоэтажка_колич_жителей!G7</f>
        <v>240</v>
      </c>
      <c r="H8" s="13">
        <v>280</v>
      </c>
      <c r="I8" s="2">
        <v>0.3</v>
      </c>
      <c r="J8" s="2">
        <f>I8*Малоэтажка_колич_жителей!G7</f>
        <v>36</v>
      </c>
      <c r="K8" s="13">
        <v>110</v>
      </c>
      <c r="L8" s="2">
        <v>1.4</v>
      </c>
      <c r="M8" s="2">
        <f>L8*Малоэтажка_колич_жителей!G7</f>
        <v>168</v>
      </c>
      <c r="N8" s="13">
        <v>418</v>
      </c>
      <c r="O8" s="6">
        <f t="shared" si="0"/>
        <v>528</v>
      </c>
      <c r="P8" s="6">
        <f t="shared" si="0"/>
        <v>906</v>
      </c>
      <c r="Q8" s="11">
        <f t="shared" si="1"/>
        <v>378</v>
      </c>
    </row>
    <row r="9" spans="1:18" x14ac:dyDescent="0.25">
      <c r="A9" s="17"/>
      <c r="B9" s="9" t="s">
        <v>54</v>
      </c>
      <c r="C9" s="2">
        <v>0.7</v>
      </c>
      <c r="D9" s="2">
        <f>C9*Малоэтажка_колич_жителей!G8</f>
        <v>92.399999999999991</v>
      </c>
      <c r="E9" s="13">
        <v>125</v>
      </c>
      <c r="F9" s="2">
        <v>2</v>
      </c>
      <c r="G9" s="2">
        <f>F9*Малоэтажка_колич_жителей!G8</f>
        <v>264</v>
      </c>
      <c r="H9" s="13">
        <v>354</v>
      </c>
      <c r="I9" s="2">
        <v>0.3</v>
      </c>
      <c r="J9" s="2">
        <f>I9*Малоэтажка_колич_жителей!G8</f>
        <v>39.6</v>
      </c>
      <c r="K9" s="13">
        <v>120</v>
      </c>
      <c r="L9" s="2">
        <v>1.4</v>
      </c>
      <c r="M9" s="2">
        <f>L9*Малоэтажка_колич_жителей!G8</f>
        <v>184.79999999999998</v>
      </c>
      <c r="N9" s="13">
        <v>418</v>
      </c>
      <c r="O9" s="6">
        <f t="shared" si="0"/>
        <v>580.79999999999995</v>
      </c>
      <c r="P9" s="6">
        <f t="shared" si="0"/>
        <v>1017</v>
      </c>
      <c r="Q9" s="11">
        <f t="shared" si="1"/>
        <v>436.20000000000005</v>
      </c>
    </row>
    <row r="10" spans="1:18" x14ac:dyDescent="0.25">
      <c r="A10" s="17"/>
      <c r="B10" s="9" t="s">
        <v>55</v>
      </c>
      <c r="C10" s="2">
        <v>0.7</v>
      </c>
      <c r="D10" s="2">
        <f>C10*Малоэтажка_колич_жителей!G9</f>
        <v>92.399999999999991</v>
      </c>
      <c r="E10" s="13">
        <v>141</v>
      </c>
      <c r="F10" s="2">
        <v>2</v>
      </c>
      <c r="G10" s="2">
        <f>F10*Малоэтажка_колич_жителей!G9</f>
        <v>264</v>
      </c>
      <c r="H10" s="13">
        <v>400</v>
      </c>
      <c r="I10" s="2">
        <v>0.3</v>
      </c>
      <c r="J10" s="2">
        <f>I10*Малоэтажка_колич_жителей!G9</f>
        <v>39.6</v>
      </c>
      <c r="K10" s="13">
        <v>120</v>
      </c>
      <c r="L10" s="2">
        <v>1.4</v>
      </c>
      <c r="M10" s="2">
        <f>L10*Малоэтажка_колич_жителей!G9</f>
        <v>184.79999999999998</v>
      </c>
      <c r="N10" s="13">
        <v>436</v>
      </c>
      <c r="O10" s="6">
        <f t="shared" si="0"/>
        <v>580.79999999999995</v>
      </c>
      <c r="P10" s="6">
        <f t="shared" si="0"/>
        <v>1097</v>
      </c>
      <c r="Q10" s="11">
        <f t="shared" si="1"/>
        <v>516.20000000000005</v>
      </c>
    </row>
    <row r="11" spans="1:18" x14ac:dyDescent="0.25">
      <c r="A11" s="17"/>
      <c r="B11" s="9" t="s">
        <v>56</v>
      </c>
      <c r="C11" s="2">
        <v>0.7</v>
      </c>
      <c r="D11" s="2">
        <f>C11*Малоэтажка_колич_жителей!G10</f>
        <v>92.399999999999991</v>
      </c>
      <c r="E11" s="13">
        <v>154</v>
      </c>
      <c r="F11" s="2">
        <v>2</v>
      </c>
      <c r="G11" s="2">
        <f>F11*Малоэтажка_колич_жителей!G10</f>
        <v>264</v>
      </c>
      <c r="H11" s="13">
        <v>437</v>
      </c>
      <c r="I11" s="2">
        <v>0.3</v>
      </c>
      <c r="J11" s="2">
        <f>I11*Малоэтажка_колич_жителей!G10</f>
        <v>39.6</v>
      </c>
      <c r="K11" s="13">
        <v>120</v>
      </c>
      <c r="L11" s="2">
        <v>1.4</v>
      </c>
      <c r="M11" s="2">
        <f>L11*Малоэтажка_колич_жителей!G10</f>
        <v>184.79999999999998</v>
      </c>
      <c r="N11" s="13">
        <v>448</v>
      </c>
      <c r="O11" s="6">
        <f t="shared" si="0"/>
        <v>580.79999999999995</v>
      </c>
      <c r="P11" s="6">
        <f t="shared" si="0"/>
        <v>1159</v>
      </c>
      <c r="Q11" s="11">
        <f t="shared" si="1"/>
        <v>578.20000000000005</v>
      </c>
    </row>
    <row r="12" spans="1:18" x14ac:dyDescent="0.25">
      <c r="A12" s="18"/>
      <c r="B12" s="9" t="s">
        <v>57</v>
      </c>
      <c r="C12" s="2">
        <v>0.7</v>
      </c>
      <c r="D12" s="2">
        <f>C12*Малоэтажка_колич_жителей!G11</f>
        <v>92.399999999999991</v>
      </c>
      <c r="E12" s="13">
        <v>154</v>
      </c>
      <c r="F12" s="2">
        <v>2</v>
      </c>
      <c r="G12" s="2">
        <f>F12*Малоэтажка_колич_жителей!G11</f>
        <v>264</v>
      </c>
      <c r="H12" s="13">
        <v>437</v>
      </c>
      <c r="I12" s="2">
        <v>0.3</v>
      </c>
      <c r="J12" s="2">
        <f>I12*Малоэтажка_колич_жителей!G11</f>
        <v>39.6</v>
      </c>
      <c r="K12" s="13">
        <v>106</v>
      </c>
      <c r="L12" s="2">
        <v>1.4</v>
      </c>
      <c r="M12" s="2">
        <f>L12*Малоэтажка_колич_жителей!G11</f>
        <v>184.79999999999998</v>
      </c>
      <c r="N12" s="13">
        <v>448</v>
      </c>
      <c r="O12" s="6">
        <f t="shared" si="0"/>
        <v>580.79999999999995</v>
      </c>
      <c r="P12" s="6">
        <f t="shared" si="0"/>
        <v>1145</v>
      </c>
      <c r="Q12" s="11">
        <f t="shared" si="1"/>
        <v>564.20000000000005</v>
      </c>
    </row>
    <row r="13" spans="1:18" x14ac:dyDescent="0.25">
      <c r="A13" s="16">
        <v>2</v>
      </c>
      <c r="B13" s="9" t="s">
        <v>58</v>
      </c>
      <c r="C13" s="2">
        <v>0.7</v>
      </c>
      <c r="D13" s="2">
        <f>C13*Малоэтажка_колич_жителей!G12</f>
        <v>92.399999999999991</v>
      </c>
      <c r="E13" s="13">
        <v>142</v>
      </c>
      <c r="F13" s="2">
        <v>2</v>
      </c>
      <c r="G13" s="2">
        <f>F13*Малоэтажка_колич_жителей!G12</f>
        <v>264</v>
      </c>
      <c r="H13" s="13">
        <v>405</v>
      </c>
      <c r="I13" s="2">
        <v>0.3</v>
      </c>
      <c r="J13" s="2">
        <f>I13*Малоэтажка_колич_жителей!G12</f>
        <v>39.6</v>
      </c>
      <c r="K13" s="13">
        <v>119</v>
      </c>
      <c r="L13" s="2">
        <v>1.4</v>
      </c>
      <c r="M13" s="2">
        <f>L13*Малоэтажка_колич_жителей!G12</f>
        <v>184.79999999999998</v>
      </c>
      <c r="N13" s="13">
        <v>442</v>
      </c>
      <c r="O13" s="6">
        <f t="shared" ref="O13:O76" si="2">M13+J13+G13+D13</f>
        <v>580.79999999999995</v>
      </c>
      <c r="P13" s="6">
        <f t="shared" ref="P13:P76" si="3">N13+K13+H13+E13</f>
        <v>1108</v>
      </c>
      <c r="Q13" s="11">
        <f t="shared" si="1"/>
        <v>527.20000000000005</v>
      </c>
    </row>
    <row r="14" spans="1:18" x14ac:dyDescent="0.25">
      <c r="A14" s="17"/>
      <c r="B14" s="9" t="s">
        <v>59</v>
      </c>
      <c r="C14" s="2">
        <v>0.7</v>
      </c>
      <c r="D14" s="2">
        <f>C14*Малоэтажка_колич_жителей!G13</f>
        <v>92.399999999999991</v>
      </c>
      <c r="E14" s="13">
        <v>157</v>
      </c>
      <c r="F14" s="2">
        <v>2</v>
      </c>
      <c r="G14" s="2">
        <f>F14*Малоэтажка_колич_жителей!G13</f>
        <v>264</v>
      </c>
      <c r="H14" s="13">
        <v>445</v>
      </c>
      <c r="I14" s="2">
        <v>0.3</v>
      </c>
      <c r="J14" s="2">
        <f>I14*Малоэтажка_колич_жителей!G13</f>
        <v>39.6</v>
      </c>
      <c r="K14" s="13">
        <v>116</v>
      </c>
      <c r="L14" s="2">
        <v>1.4</v>
      </c>
      <c r="M14" s="2">
        <f>L14*Малоэтажка_колич_жителей!G13</f>
        <v>184.79999999999998</v>
      </c>
      <c r="N14" s="13">
        <v>452</v>
      </c>
      <c r="O14" s="6">
        <f t="shared" si="2"/>
        <v>580.79999999999995</v>
      </c>
      <c r="P14" s="6">
        <f t="shared" si="3"/>
        <v>1170</v>
      </c>
      <c r="Q14" s="11">
        <f t="shared" si="1"/>
        <v>589.20000000000005</v>
      </c>
    </row>
    <row r="15" spans="1:18" x14ac:dyDescent="0.25">
      <c r="A15" s="17"/>
      <c r="B15" s="9" t="s">
        <v>60</v>
      </c>
      <c r="C15" s="2">
        <v>0.7</v>
      </c>
      <c r="D15" s="2">
        <f>C15*Малоэтажка_колич_жителей!G14</f>
        <v>92.399999999999991</v>
      </c>
      <c r="E15" s="13">
        <v>155</v>
      </c>
      <c r="F15" s="2">
        <v>2</v>
      </c>
      <c r="G15" s="2">
        <f>F15*Малоэтажка_колич_жителей!G14</f>
        <v>264</v>
      </c>
      <c r="H15" s="13">
        <v>441</v>
      </c>
      <c r="I15" s="2">
        <v>0.3</v>
      </c>
      <c r="J15" s="2">
        <f>I15*Малоэтажка_колич_жителей!G14</f>
        <v>39.6</v>
      </c>
      <c r="K15" s="13">
        <v>116</v>
      </c>
      <c r="L15" s="2">
        <v>1.4</v>
      </c>
      <c r="M15" s="2">
        <f>L15*Малоэтажка_колич_жителей!G14</f>
        <v>184.79999999999998</v>
      </c>
      <c r="N15" s="13">
        <v>452</v>
      </c>
      <c r="O15" s="6">
        <f t="shared" si="2"/>
        <v>580.79999999999995</v>
      </c>
      <c r="P15" s="6">
        <f t="shared" si="3"/>
        <v>1164</v>
      </c>
      <c r="Q15" s="11">
        <f t="shared" si="1"/>
        <v>583.20000000000005</v>
      </c>
    </row>
    <row r="16" spans="1:18" x14ac:dyDescent="0.25">
      <c r="A16" s="17"/>
      <c r="B16" s="9" t="s">
        <v>61</v>
      </c>
      <c r="C16" s="2">
        <v>0.7</v>
      </c>
      <c r="D16" s="2">
        <f>C16*Малоэтажка_колич_жителей!G15</f>
        <v>92.399999999999991</v>
      </c>
      <c r="E16" s="13">
        <v>158</v>
      </c>
      <c r="F16" s="2">
        <v>2</v>
      </c>
      <c r="G16" s="2">
        <f>F16*Малоэтажка_колич_жителей!G15</f>
        <v>264</v>
      </c>
      <c r="H16" s="13">
        <v>449</v>
      </c>
      <c r="I16" s="2">
        <v>0.3</v>
      </c>
      <c r="J16" s="2">
        <f>I16*Малоэтажка_колич_жителей!G15</f>
        <v>39.6</v>
      </c>
      <c r="K16" s="13">
        <v>115</v>
      </c>
      <c r="L16" s="2">
        <v>1.4</v>
      </c>
      <c r="M16" s="2">
        <f>L16*Малоэтажка_колич_жителей!G15</f>
        <v>184.79999999999998</v>
      </c>
      <c r="N16" s="13">
        <v>454</v>
      </c>
      <c r="O16" s="6">
        <f t="shared" si="2"/>
        <v>580.79999999999995</v>
      </c>
      <c r="P16" s="6">
        <f t="shared" si="3"/>
        <v>1176</v>
      </c>
      <c r="Q16" s="11">
        <f t="shared" si="1"/>
        <v>595.20000000000005</v>
      </c>
    </row>
    <row r="17" spans="1:18" x14ac:dyDescent="0.25">
      <c r="A17" s="17"/>
      <c r="B17" s="9" t="s">
        <v>62</v>
      </c>
      <c r="C17" s="2">
        <v>0.7</v>
      </c>
      <c r="D17" s="2">
        <f>C17*Малоэтажка_колич_жителей!G16</f>
        <v>92.399999999999991</v>
      </c>
      <c r="E17" s="13">
        <v>155</v>
      </c>
      <c r="F17" s="2">
        <v>2</v>
      </c>
      <c r="G17" s="2">
        <f>F17*Малоэтажка_колич_жителей!G16</f>
        <v>264</v>
      </c>
      <c r="H17" s="13">
        <v>439</v>
      </c>
      <c r="I17" s="2">
        <v>0.3</v>
      </c>
      <c r="J17" s="2">
        <f>I17*Малоэтажка_колич_жителей!G16</f>
        <v>39.6</v>
      </c>
      <c r="K17" s="13">
        <v>116</v>
      </c>
      <c r="L17" s="2">
        <v>1.4</v>
      </c>
      <c r="M17" s="2">
        <f>L17*Малоэтажка_колич_жителей!G16</f>
        <v>184.79999999999998</v>
      </c>
      <c r="N17" s="13">
        <v>451</v>
      </c>
      <c r="O17" s="6">
        <f t="shared" si="2"/>
        <v>580.79999999999995</v>
      </c>
      <c r="P17" s="6">
        <f t="shared" si="3"/>
        <v>1161</v>
      </c>
      <c r="Q17" s="11">
        <f t="shared" si="1"/>
        <v>580.20000000000005</v>
      </c>
    </row>
    <row r="18" spans="1:18" x14ac:dyDescent="0.25">
      <c r="A18" s="17"/>
      <c r="B18" s="9" t="s">
        <v>63</v>
      </c>
      <c r="C18" s="2">
        <v>0.7</v>
      </c>
      <c r="D18" s="2">
        <f>C18*Малоэтажка_колич_жителей!G17</f>
        <v>92.399999999999991</v>
      </c>
      <c r="E18" s="13">
        <v>158</v>
      </c>
      <c r="F18" s="2">
        <v>2</v>
      </c>
      <c r="G18" s="2">
        <f>F18*Малоэтажка_колич_жителей!G17</f>
        <v>264</v>
      </c>
      <c r="H18" s="13">
        <v>450</v>
      </c>
      <c r="I18" s="2">
        <v>0.3</v>
      </c>
      <c r="J18" s="2">
        <f>I18*Малоэтажка_колич_жителей!G17</f>
        <v>39.6</v>
      </c>
      <c r="K18" s="13">
        <v>115</v>
      </c>
      <c r="L18" s="2">
        <v>1.4</v>
      </c>
      <c r="M18" s="2">
        <f>L18*Малоэтажка_колич_жителей!G17</f>
        <v>184.79999999999998</v>
      </c>
      <c r="N18" s="13">
        <v>455</v>
      </c>
      <c r="O18" s="6">
        <f t="shared" si="2"/>
        <v>580.79999999999995</v>
      </c>
      <c r="P18" s="6">
        <f t="shared" si="3"/>
        <v>1178</v>
      </c>
      <c r="Q18" s="11">
        <f t="shared" si="1"/>
        <v>597.20000000000005</v>
      </c>
    </row>
    <row r="19" spans="1:18" x14ac:dyDescent="0.25">
      <c r="A19" s="17"/>
      <c r="B19" s="9" t="s">
        <v>64</v>
      </c>
      <c r="C19" s="2">
        <v>0.7</v>
      </c>
      <c r="D19" s="2">
        <f>C19*Малоэтажка_колич_жителей!G18</f>
        <v>92.399999999999991</v>
      </c>
      <c r="E19" s="13">
        <v>154</v>
      </c>
      <c r="F19" s="2">
        <v>2</v>
      </c>
      <c r="G19" s="2">
        <f>F19*Малоэтажка_колич_жителей!G18</f>
        <v>264</v>
      </c>
      <c r="H19" s="13">
        <v>440</v>
      </c>
      <c r="I19" s="2">
        <v>0.3</v>
      </c>
      <c r="J19" s="2">
        <f>I19*Малоэтажка_колич_жителей!G18</f>
        <v>39.6</v>
      </c>
      <c r="K19" s="13">
        <v>116</v>
      </c>
      <c r="L19" s="2">
        <v>1.4</v>
      </c>
      <c r="M19" s="2">
        <f>L19*Малоэтажка_колич_жителей!G18</f>
        <v>184.79999999999998</v>
      </c>
      <c r="N19" s="13">
        <v>451</v>
      </c>
      <c r="O19" s="6">
        <f t="shared" si="2"/>
        <v>580.79999999999995</v>
      </c>
      <c r="P19" s="6">
        <f t="shared" si="3"/>
        <v>1161</v>
      </c>
      <c r="Q19" s="11">
        <f t="shared" si="1"/>
        <v>580.20000000000005</v>
      </c>
    </row>
    <row r="20" spans="1:18" x14ac:dyDescent="0.25">
      <c r="A20" s="17"/>
      <c r="B20" s="9" t="s">
        <v>65</v>
      </c>
      <c r="C20" s="2">
        <v>0.7</v>
      </c>
      <c r="D20" s="2">
        <f>C20*Малоэтажка_колич_жителей!G19</f>
        <v>92.399999999999991</v>
      </c>
      <c r="E20" s="13">
        <v>158</v>
      </c>
      <c r="F20" s="2">
        <v>2</v>
      </c>
      <c r="G20" s="2">
        <f>F20*Малоэтажка_колич_жителей!G19</f>
        <v>264</v>
      </c>
      <c r="H20" s="13">
        <v>449</v>
      </c>
      <c r="I20" s="2">
        <v>0.3</v>
      </c>
      <c r="J20" s="2">
        <f>I20*Малоэтажка_колич_жителей!G19</f>
        <v>39.6</v>
      </c>
      <c r="K20" s="13">
        <v>115</v>
      </c>
      <c r="L20" s="2">
        <v>1.4</v>
      </c>
      <c r="M20" s="2">
        <f>L20*Малоэтажка_колич_жителей!G19</f>
        <v>184.79999999999998</v>
      </c>
      <c r="N20" s="13">
        <v>454</v>
      </c>
      <c r="O20" s="6">
        <f t="shared" si="2"/>
        <v>580.79999999999995</v>
      </c>
      <c r="P20" s="6">
        <f t="shared" si="3"/>
        <v>1176</v>
      </c>
      <c r="Q20" s="11">
        <f t="shared" si="1"/>
        <v>595.20000000000005</v>
      </c>
    </row>
    <row r="21" spans="1:18" x14ac:dyDescent="0.25">
      <c r="A21" s="17"/>
      <c r="B21" s="9" t="s">
        <v>66</v>
      </c>
      <c r="C21" s="2">
        <v>0.7</v>
      </c>
      <c r="D21" s="2">
        <f>C21*Малоэтажка_колич_жителей!G20</f>
        <v>92.399999999999991</v>
      </c>
      <c r="E21" s="14">
        <f>R21-H21</f>
        <v>167.18</v>
      </c>
      <c r="F21" s="2">
        <v>2</v>
      </c>
      <c r="G21" s="2">
        <f>F21*Малоэтажка_колич_жителей!G20</f>
        <v>264</v>
      </c>
      <c r="H21" s="14">
        <f>R21*0.74</f>
        <v>475.82</v>
      </c>
      <c r="I21" s="2">
        <v>0.3</v>
      </c>
      <c r="J21" s="2">
        <f>I21*Малоэтажка_колич_жителей!G20</f>
        <v>39.6</v>
      </c>
      <c r="K21" s="14">
        <v>155</v>
      </c>
      <c r="L21" s="2">
        <v>1.4</v>
      </c>
      <c r="M21" s="2">
        <f>L21*Малоэтажка_колич_жителей!G20</f>
        <v>184.79999999999998</v>
      </c>
      <c r="N21" s="14">
        <v>466</v>
      </c>
      <c r="O21" s="6">
        <f t="shared" si="2"/>
        <v>580.79999999999995</v>
      </c>
      <c r="P21" s="6">
        <f t="shared" si="3"/>
        <v>1264</v>
      </c>
      <c r="Q21" s="11">
        <f t="shared" si="1"/>
        <v>683.2</v>
      </c>
      <c r="R21" s="4">
        <v>643</v>
      </c>
    </row>
    <row r="22" spans="1:18" x14ac:dyDescent="0.25">
      <c r="A22" s="17"/>
      <c r="B22" s="9" t="s">
        <v>68</v>
      </c>
      <c r="C22" s="2">
        <v>0.7</v>
      </c>
      <c r="D22" s="2">
        <f>C22*Малоэтажка_колич_жителей!G21</f>
        <v>92.399999999999991</v>
      </c>
      <c r="E22" s="14">
        <f t="shared" ref="E22:E76" si="4">R22-H22</f>
        <v>221.26</v>
      </c>
      <c r="F22" s="2">
        <v>2</v>
      </c>
      <c r="G22" s="2">
        <f>F22*Малоэтажка_колич_жителей!G21</f>
        <v>264</v>
      </c>
      <c r="H22" s="14">
        <f>R22*0.74</f>
        <v>629.74</v>
      </c>
      <c r="I22" s="2">
        <v>0.3</v>
      </c>
      <c r="J22" s="2">
        <f>I22*Малоэтажка_колич_жителей!G21</f>
        <v>39.6</v>
      </c>
      <c r="K22" s="14">
        <v>121</v>
      </c>
      <c r="L22" s="2">
        <v>1.4</v>
      </c>
      <c r="M22" s="2">
        <f>L22*Малоэтажка_колич_жителей!G21</f>
        <v>184.79999999999998</v>
      </c>
      <c r="N22" s="14">
        <v>516</v>
      </c>
      <c r="O22" s="6">
        <f t="shared" si="2"/>
        <v>580.79999999999995</v>
      </c>
      <c r="P22" s="6">
        <f t="shared" si="3"/>
        <v>1488</v>
      </c>
      <c r="Q22" s="11">
        <f t="shared" si="1"/>
        <v>907.2</v>
      </c>
      <c r="R22" s="4">
        <v>851</v>
      </c>
    </row>
    <row r="23" spans="1:18" x14ac:dyDescent="0.25">
      <c r="A23" s="17"/>
      <c r="B23" s="9" t="s">
        <v>69</v>
      </c>
      <c r="C23" s="2">
        <v>0.7</v>
      </c>
      <c r="D23" s="2">
        <f>C23*Малоэтажка_колич_жителей!G22</f>
        <v>92.399999999999991</v>
      </c>
      <c r="E23" s="14">
        <f t="shared" si="4"/>
        <v>185.38</v>
      </c>
      <c r="F23" s="2">
        <v>2</v>
      </c>
      <c r="G23" s="2">
        <f>F23*Малоэтажка_колич_жителей!G22</f>
        <v>264</v>
      </c>
      <c r="H23" s="14">
        <f t="shared" ref="H23:H76" si="5">R23*0.74</f>
        <v>527.62</v>
      </c>
      <c r="I23" s="2">
        <v>0.3</v>
      </c>
      <c r="J23" s="2">
        <f>I23*Малоэтажка_колич_жителей!G22</f>
        <v>39.6</v>
      </c>
      <c r="K23" s="14">
        <v>121</v>
      </c>
      <c r="L23" s="2">
        <v>1.4</v>
      </c>
      <c r="M23" s="2">
        <f>L23*Малоэтажка_колич_жителей!G22</f>
        <v>184.79999999999998</v>
      </c>
      <c r="N23" s="14">
        <v>484</v>
      </c>
      <c r="O23" s="6">
        <f t="shared" si="2"/>
        <v>580.79999999999995</v>
      </c>
      <c r="P23" s="6">
        <f t="shared" si="3"/>
        <v>1318</v>
      </c>
      <c r="Q23" s="11">
        <f t="shared" si="1"/>
        <v>737.2</v>
      </c>
      <c r="R23" s="4">
        <v>713</v>
      </c>
    </row>
    <row r="24" spans="1:18" x14ac:dyDescent="0.25">
      <c r="A24" s="17"/>
      <c r="B24" s="9" t="s">
        <v>70</v>
      </c>
      <c r="C24" s="2">
        <v>0.7</v>
      </c>
      <c r="D24" s="2">
        <f>C24*Малоэтажка_колич_жителей!G23</f>
        <v>92.399999999999991</v>
      </c>
      <c r="E24" s="14">
        <f t="shared" si="4"/>
        <v>184.86</v>
      </c>
      <c r="F24" s="2">
        <v>2</v>
      </c>
      <c r="G24" s="2">
        <f>F24*Малоэтажка_колич_жителей!G23</f>
        <v>264</v>
      </c>
      <c r="H24" s="14">
        <f t="shared" si="5"/>
        <v>526.14</v>
      </c>
      <c r="I24" s="2">
        <v>0.3</v>
      </c>
      <c r="J24" s="2">
        <f>I24*Малоэтажка_колич_жителей!G23</f>
        <v>39.6</v>
      </c>
      <c r="K24" s="14">
        <v>123</v>
      </c>
      <c r="L24" s="2">
        <v>1.4</v>
      </c>
      <c r="M24" s="2">
        <f>L24*Малоэтажка_колич_жителей!G23</f>
        <v>184.79999999999998</v>
      </c>
      <c r="N24" s="14">
        <v>483</v>
      </c>
      <c r="O24" s="6">
        <f t="shared" si="2"/>
        <v>580.79999999999995</v>
      </c>
      <c r="P24" s="6">
        <f t="shared" si="3"/>
        <v>1317</v>
      </c>
      <c r="Q24" s="11">
        <f t="shared" si="1"/>
        <v>736.2</v>
      </c>
      <c r="R24" s="4">
        <v>711</v>
      </c>
    </row>
    <row r="25" spans="1:18" x14ac:dyDescent="0.25">
      <c r="A25" s="17"/>
      <c r="B25" s="9" t="s">
        <v>71</v>
      </c>
      <c r="C25" s="2">
        <v>0.7</v>
      </c>
      <c r="D25" s="2">
        <f>C25*Малоэтажка_колич_жителей!G24</f>
        <v>92.399999999999991</v>
      </c>
      <c r="E25" s="14">
        <f t="shared" si="4"/>
        <v>180.96000000000004</v>
      </c>
      <c r="F25" s="2">
        <v>2</v>
      </c>
      <c r="G25" s="2">
        <f>F25*Малоэтажка_колич_жителей!G24</f>
        <v>264</v>
      </c>
      <c r="H25" s="14">
        <f t="shared" si="5"/>
        <v>515.04</v>
      </c>
      <c r="I25" s="2">
        <v>0.3</v>
      </c>
      <c r="J25" s="2">
        <f>I25*Малоэтажка_колич_жителей!G24</f>
        <v>39.6</v>
      </c>
      <c r="K25" s="14">
        <v>122</v>
      </c>
      <c r="L25" s="2">
        <v>1.4</v>
      </c>
      <c r="M25" s="2">
        <f>L25*Малоэтажка_колич_жителей!G24</f>
        <v>184.79999999999998</v>
      </c>
      <c r="N25" s="14">
        <v>479</v>
      </c>
      <c r="O25" s="6">
        <f t="shared" si="2"/>
        <v>580.79999999999995</v>
      </c>
      <c r="P25" s="6">
        <f t="shared" si="3"/>
        <v>1297</v>
      </c>
      <c r="Q25" s="11">
        <f t="shared" si="1"/>
        <v>716.2</v>
      </c>
      <c r="R25" s="4">
        <v>696</v>
      </c>
    </row>
    <row r="26" spans="1:18" x14ac:dyDescent="0.25">
      <c r="A26" s="18"/>
      <c r="B26" s="9" t="s">
        <v>72</v>
      </c>
      <c r="C26" s="2">
        <v>0.7</v>
      </c>
      <c r="D26" s="2">
        <f>C26*Малоэтажка_колич_жителей!G25</f>
        <v>92.399999999999991</v>
      </c>
      <c r="E26" s="14">
        <f t="shared" si="4"/>
        <v>184.60000000000002</v>
      </c>
      <c r="F26" s="2">
        <v>2</v>
      </c>
      <c r="G26" s="2">
        <f>F26*Малоэтажка_колич_жителей!G25</f>
        <v>264</v>
      </c>
      <c r="H26" s="14">
        <f t="shared" si="5"/>
        <v>525.4</v>
      </c>
      <c r="I26" s="2">
        <v>0.3</v>
      </c>
      <c r="J26" s="2">
        <f>I26*Малоэтажка_колич_жителей!G25</f>
        <v>39.6</v>
      </c>
      <c r="K26" s="14">
        <v>121</v>
      </c>
      <c r="L26" s="2">
        <v>1.4</v>
      </c>
      <c r="M26" s="2">
        <f>L26*Малоэтажка_колич_жителей!G25</f>
        <v>184.79999999999998</v>
      </c>
      <c r="N26" s="14">
        <v>482</v>
      </c>
      <c r="O26" s="6">
        <f t="shared" si="2"/>
        <v>580.79999999999995</v>
      </c>
      <c r="P26" s="6">
        <f t="shared" si="3"/>
        <v>1313</v>
      </c>
      <c r="Q26" s="11">
        <f t="shared" si="1"/>
        <v>732.2</v>
      </c>
      <c r="R26" s="4">
        <v>710</v>
      </c>
    </row>
    <row r="27" spans="1:18" x14ac:dyDescent="0.25">
      <c r="A27" s="16">
        <v>3</v>
      </c>
      <c r="B27" s="9" t="s">
        <v>73</v>
      </c>
      <c r="C27" s="2">
        <v>0.7</v>
      </c>
      <c r="D27" s="2">
        <f>C27*Малоэтажка_колич_жителей!G26</f>
        <v>92.399999999999991</v>
      </c>
      <c r="E27" s="14">
        <f t="shared" si="4"/>
        <v>137.01999999999998</v>
      </c>
      <c r="F27" s="2">
        <v>2</v>
      </c>
      <c r="G27" s="2">
        <f>F27*Малоэтажка_колич_жителей!G26</f>
        <v>264</v>
      </c>
      <c r="H27" s="14">
        <f t="shared" si="5"/>
        <v>389.98</v>
      </c>
      <c r="I27" s="2">
        <v>0.3</v>
      </c>
      <c r="J27" s="2">
        <f>I27*Малоэтажка_колич_жителей!G26</f>
        <v>39.6</v>
      </c>
      <c r="K27" s="14">
        <v>120</v>
      </c>
      <c r="L27" s="2">
        <v>1.4</v>
      </c>
      <c r="M27" s="2">
        <f>L27*Малоэтажка_колич_жителей!G26</f>
        <v>184.79999999999998</v>
      </c>
      <c r="N27" s="14">
        <v>468</v>
      </c>
      <c r="O27" s="6">
        <f t="shared" si="2"/>
        <v>580.79999999999995</v>
      </c>
      <c r="P27" s="6">
        <f t="shared" si="3"/>
        <v>1115</v>
      </c>
      <c r="Q27" s="11">
        <f t="shared" si="1"/>
        <v>534.20000000000005</v>
      </c>
      <c r="R27" s="4">
        <v>527</v>
      </c>
    </row>
    <row r="28" spans="1:18" x14ac:dyDescent="0.25">
      <c r="A28" s="17"/>
      <c r="B28" s="9" t="s">
        <v>74</v>
      </c>
      <c r="C28" s="2">
        <v>0.7</v>
      </c>
      <c r="D28" s="2">
        <f>C28*Малоэтажка_колич_жителей!G27</f>
        <v>92.399999999999991</v>
      </c>
      <c r="E28" s="14">
        <f t="shared" si="4"/>
        <v>166.66000000000003</v>
      </c>
      <c r="F28" s="2">
        <v>2</v>
      </c>
      <c r="G28" s="2">
        <f>F28*Малоэтажка_колич_жителей!G27</f>
        <v>264</v>
      </c>
      <c r="H28" s="14">
        <f t="shared" si="5"/>
        <v>474.34</v>
      </c>
      <c r="I28" s="2">
        <v>0.3</v>
      </c>
      <c r="J28" s="2">
        <f>I28*Малоэтажка_колич_жителей!G27</f>
        <v>39.6</v>
      </c>
      <c r="K28" s="14">
        <v>120</v>
      </c>
      <c r="L28" s="2">
        <v>1.4</v>
      </c>
      <c r="M28" s="2">
        <f>L28*Малоэтажка_колич_жителей!G27</f>
        <v>184.79999999999998</v>
      </c>
      <c r="N28" s="14">
        <v>470</v>
      </c>
      <c r="O28" s="6">
        <f t="shared" si="2"/>
        <v>580.79999999999995</v>
      </c>
      <c r="P28" s="6">
        <f t="shared" si="3"/>
        <v>1231</v>
      </c>
      <c r="Q28" s="11">
        <f t="shared" si="1"/>
        <v>650.20000000000005</v>
      </c>
      <c r="R28" s="4">
        <v>641</v>
      </c>
    </row>
    <row r="29" spans="1:18" x14ac:dyDescent="0.25">
      <c r="A29" s="17"/>
      <c r="B29" s="9" t="s">
        <v>75</v>
      </c>
      <c r="C29" s="2">
        <v>0.7</v>
      </c>
      <c r="D29" s="2">
        <f>C29*Малоэтажка_колич_жителей!G28</f>
        <v>92.399999999999991</v>
      </c>
      <c r="E29" s="14">
        <f t="shared" si="4"/>
        <v>144.04000000000002</v>
      </c>
      <c r="F29" s="2">
        <v>2</v>
      </c>
      <c r="G29" s="2">
        <f>F29*Малоэтажка_колич_жителей!G28</f>
        <v>264</v>
      </c>
      <c r="H29" s="14">
        <f t="shared" si="5"/>
        <v>409.96</v>
      </c>
      <c r="I29" s="2">
        <v>0.3</v>
      </c>
      <c r="J29" s="2">
        <f>I29*Малоэтажка_колич_жителей!G28</f>
        <v>39.6</v>
      </c>
      <c r="K29" s="14">
        <v>120</v>
      </c>
      <c r="L29" s="2">
        <v>1.4</v>
      </c>
      <c r="M29" s="2">
        <f>L29*Малоэтажка_колич_жителей!G28</f>
        <v>184.79999999999998</v>
      </c>
      <c r="N29" s="14">
        <v>458</v>
      </c>
      <c r="O29" s="6">
        <f t="shared" si="2"/>
        <v>580.79999999999995</v>
      </c>
      <c r="P29" s="6">
        <f t="shared" si="3"/>
        <v>1132</v>
      </c>
      <c r="Q29" s="11">
        <f t="shared" si="1"/>
        <v>551.20000000000005</v>
      </c>
      <c r="R29" s="4">
        <v>554</v>
      </c>
    </row>
    <row r="30" spans="1:18" x14ac:dyDescent="0.25">
      <c r="A30" s="17"/>
      <c r="B30" s="9" t="s">
        <v>76</v>
      </c>
      <c r="C30" s="2">
        <v>0.7</v>
      </c>
      <c r="D30" s="2">
        <f>C30*Малоэтажка_колич_жителей!G29</f>
        <v>92.399999999999991</v>
      </c>
      <c r="E30" s="14">
        <f t="shared" si="4"/>
        <v>191.88</v>
      </c>
      <c r="F30" s="2">
        <v>2</v>
      </c>
      <c r="G30" s="2">
        <f>F30*Малоэтажка_колич_жителей!G29</f>
        <v>264</v>
      </c>
      <c r="H30" s="14">
        <f t="shared" si="5"/>
        <v>546.12</v>
      </c>
      <c r="I30" s="2">
        <v>0.3</v>
      </c>
      <c r="J30" s="2">
        <f>I30*Малоэтажка_колич_жителей!G29</f>
        <v>39.6</v>
      </c>
      <c r="K30" s="14">
        <v>119</v>
      </c>
      <c r="L30" s="2">
        <v>1.4</v>
      </c>
      <c r="M30" s="2">
        <f>L30*Малоэтажка_колич_жителей!G29</f>
        <v>184.79999999999998</v>
      </c>
      <c r="N30" s="14">
        <v>489</v>
      </c>
      <c r="O30" s="6">
        <f t="shared" si="2"/>
        <v>580.79999999999995</v>
      </c>
      <c r="P30" s="6">
        <f t="shared" si="3"/>
        <v>1346</v>
      </c>
      <c r="Q30" s="11">
        <f t="shared" si="1"/>
        <v>765.2</v>
      </c>
      <c r="R30" s="4">
        <v>738</v>
      </c>
    </row>
    <row r="31" spans="1:18" x14ac:dyDescent="0.25">
      <c r="A31" s="18"/>
      <c r="B31" s="9" t="s">
        <v>77</v>
      </c>
      <c r="C31" s="2">
        <v>0.7</v>
      </c>
      <c r="D31" s="2">
        <f>C31*Малоэтажка_колич_жителей!G30</f>
        <v>92.399999999999991</v>
      </c>
      <c r="E31" s="14">
        <f t="shared" si="4"/>
        <v>127.66000000000003</v>
      </c>
      <c r="F31" s="2">
        <v>2</v>
      </c>
      <c r="G31" s="2">
        <f>F31*Малоэтажка_колич_жителей!G30</f>
        <v>264</v>
      </c>
      <c r="H31" s="14">
        <f t="shared" si="5"/>
        <v>363.34</v>
      </c>
      <c r="I31" s="2">
        <v>0.3</v>
      </c>
      <c r="J31" s="2">
        <f>I31*Малоэтажка_колич_жителей!G30</f>
        <v>39.6</v>
      </c>
      <c r="K31" s="14">
        <v>119</v>
      </c>
      <c r="L31" s="2">
        <v>1.4</v>
      </c>
      <c r="M31" s="2">
        <f>L31*Малоэтажка_колич_жителей!G30</f>
        <v>184.79999999999998</v>
      </c>
      <c r="N31" s="14">
        <v>425</v>
      </c>
      <c r="O31" s="6">
        <f t="shared" si="2"/>
        <v>580.79999999999995</v>
      </c>
      <c r="P31" s="6">
        <f t="shared" si="3"/>
        <v>1035</v>
      </c>
      <c r="Q31" s="11">
        <f t="shared" si="1"/>
        <v>454.20000000000005</v>
      </c>
      <c r="R31" s="4">
        <v>491</v>
      </c>
    </row>
    <row r="32" spans="1:18" x14ac:dyDescent="0.25">
      <c r="A32" s="16">
        <v>4</v>
      </c>
      <c r="B32" s="9" t="s">
        <v>78</v>
      </c>
      <c r="C32" s="2">
        <v>0.7</v>
      </c>
      <c r="D32" s="2">
        <f>C32*Малоэтажка_колич_жителей!G31</f>
        <v>92.399999999999991</v>
      </c>
      <c r="E32" s="14">
        <f t="shared" si="4"/>
        <v>120.12</v>
      </c>
      <c r="F32" s="2">
        <v>2</v>
      </c>
      <c r="G32" s="2">
        <f>F32*Малоэтажка_колич_жителей!G31</f>
        <v>264</v>
      </c>
      <c r="H32" s="14">
        <f t="shared" si="5"/>
        <v>341.88</v>
      </c>
      <c r="I32" s="2">
        <v>0.3</v>
      </c>
      <c r="J32" s="2">
        <f>I32*Малоэтажка_колич_жителей!G31</f>
        <v>39.6</v>
      </c>
      <c r="K32" s="14">
        <v>126</v>
      </c>
      <c r="L32" s="2">
        <v>1.4</v>
      </c>
      <c r="M32" s="2">
        <f>L32*Малоэтажка_колич_жителей!G31</f>
        <v>184.79999999999998</v>
      </c>
      <c r="N32" s="14">
        <v>418</v>
      </c>
      <c r="O32" s="6">
        <f t="shared" si="2"/>
        <v>580.79999999999995</v>
      </c>
      <c r="P32" s="6">
        <f t="shared" si="3"/>
        <v>1006</v>
      </c>
      <c r="Q32" s="11">
        <f t="shared" si="1"/>
        <v>425.20000000000005</v>
      </c>
      <c r="R32" s="4">
        <v>462</v>
      </c>
    </row>
    <row r="33" spans="1:18" x14ac:dyDescent="0.25">
      <c r="A33" s="17"/>
      <c r="B33" s="9" t="s">
        <v>79</v>
      </c>
      <c r="C33" s="2">
        <v>0.7</v>
      </c>
      <c r="D33" s="2">
        <f>C33*Малоэтажка_колич_жителей!G32</f>
        <v>92.399999999999991</v>
      </c>
      <c r="E33" s="14">
        <f t="shared" si="4"/>
        <v>149.5</v>
      </c>
      <c r="F33" s="2">
        <v>2</v>
      </c>
      <c r="G33" s="2">
        <f>F33*Малоэтажка_колич_жителей!G32</f>
        <v>264</v>
      </c>
      <c r="H33" s="14">
        <f t="shared" si="5"/>
        <v>425.5</v>
      </c>
      <c r="I33" s="2">
        <v>0.3</v>
      </c>
      <c r="J33" s="2">
        <f>I33*Малоэтажка_колич_жителей!G32</f>
        <v>39.6</v>
      </c>
      <c r="K33" s="14">
        <v>120</v>
      </c>
      <c r="L33" s="2">
        <v>1.4</v>
      </c>
      <c r="M33" s="2">
        <f>L33*Малоэтажка_колич_жителей!G32</f>
        <v>184.79999999999998</v>
      </c>
      <c r="N33" s="14">
        <v>442</v>
      </c>
      <c r="O33" s="6">
        <f t="shared" si="2"/>
        <v>580.79999999999995</v>
      </c>
      <c r="P33" s="6">
        <f t="shared" si="3"/>
        <v>1137</v>
      </c>
      <c r="Q33" s="11">
        <f t="shared" si="1"/>
        <v>556.20000000000005</v>
      </c>
      <c r="R33" s="4">
        <v>575</v>
      </c>
    </row>
    <row r="34" spans="1:18" x14ac:dyDescent="0.25">
      <c r="A34" s="17"/>
      <c r="B34" s="9" t="s">
        <v>80</v>
      </c>
      <c r="C34" s="2">
        <v>0.7</v>
      </c>
      <c r="D34" s="2">
        <f>C34*Малоэтажка_колич_жителей!G33</f>
        <v>92.399999999999991</v>
      </c>
      <c r="E34" s="14">
        <f t="shared" si="4"/>
        <v>149.5</v>
      </c>
      <c r="F34" s="2">
        <v>2</v>
      </c>
      <c r="G34" s="2">
        <f>F34*Малоэтажка_колич_жителей!G33</f>
        <v>264</v>
      </c>
      <c r="H34" s="14">
        <f t="shared" si="5"/>
        <v>425.5</v>
      </c>
      <c r="I34" s="2">
        <v>0.3</v>
      </c>
      <c r="J34" s="2">
        <f>I34*Малоэтажка_колич_жителей!G33</f>
        <v>39.6</v>
      </c>
      <c r="K34" s="14">
        <v>120</v>
      </c>
      <c r="L34" s="2">
        <v>1.4</v>
      </c>
      <c r="M34" s="2">
        <f>L34*Малоэтажка_колич_жителей!G33</f>
        <v>184.79999999999998</v>
      </c>
      <c r="N34" s="14">
        <v>442</v>
      </c>
      <c r="O34" s="6">
        <f t="shared" si="2"/>
        <v>580.79999999999995</v>
      </c>
      <c r="P34" s="6">
        <f t="shared" si="3"/>
        <v>1137</v>
      </c>
      <c r="Q34" s="11">
        <f t="shared" si="1"/>
        <v>556.20000000000005</v>
      </c>
      <c r="R34" s="4">
        <v>575</v>
      </c>
    </row>
    <row r="35" spans="1:18" x14ac:dyDescent="0.25">
      <c r="A35" s="17"/>
      <c r="B35" s="9" t="s">
        <v>81</v>
      </c>
      <c r="C35" s="2">
        <v>0.7</v>
      </c>
      <c r="D35" s="2">
        <f>C35*Малоэтажка_колич_жителей!G34</f>
        <v>92.399999999999991</v>
      </c>
      <c r="E35" s="14">
        <f t="shared" si="4"/>
        <v>149.5</v>
      </c>
      <c r="F35" s="2">
        <v>2</v>
      </c>
      <c r="G35" s="2">
        <f>F35*Малоэтажка_колич_жителей!G34</f>
        <v>264</v>
      </c>
      <c r="H35" s="14">
        <f t="shared" si="5"/>
        <v>425.5</v>
      </c>
      <c r="I35" s="2">
        <v>0.3</v>
      </c>
      <c r="J35" s="2">
        <f>I35*Малоэтажка_колич_жителей!G34</f>
        <v>39.6</v>
      </c>
      <c r="K35" s="14">
        <v>120</v>
      </c>
      <c r="L35" s="2">
        <v>1.4</v>
      </c>
      <c r="M35" s="2">
        <f>L35*Малоэтажка_колич_жителей!G34</f>
        <v>184.79999999999998</v>
      </c>
      <c r="N35" s="14">
        <v>442</v>
      </c>
      <c r="O35" s="6">
        <f t="shared" si="2"/>
        <v>580.79999999999995</v>
      </c>
      <c r="P35" s="6">
        <f t="shared" si="3"/>
        <v>1137</v>
      </c>
      <c r="Q35" s="11">
        <f t="shared" si="1"/>
        <v>556.20000000000005</v>
      </c>
      <c r="R35" s="4">
        <v>575</v>
      </c>
    </row>
    <row r="36" spans="1:18" x14ac:dyDescent="0.25">
      <c r="A36" s="17"/>
      <c r="B36" s="9" t="s">
        <v>82</v>
      </c>
      <c r="C36" s="2">
        <v>0.7</v>
      </c>
      <c r="D36" s="2">
        <f>C36*Малоэтажка_колич_жителей!G35</f>
        <v>67.199999999999989</v>
      </c>
      <c r="E36" s="14">
        <f t="shared" si="4"/>
        <v>102.69999999999999</v>
      </c>
      <c r="F36" s="2">
        <v>2</v>
      </c>
      <c r="G36" s="2">
        <f>F36*Малоэтажка_колич_жителей!G35</f>
        <v>192</v>
      </c>
      <c r="H36" s="14">
        <f t="shared" si="5"/>
        <v>292.3</v>
      </c>
      <c r="I36" s="2">
        <v>0.3</v>
      </c>
      <c r="J36" s="2">
        <f>I36*Малоэтажка_колич_жителей!G35</f>
        <v>28.799999999999997</v>
      </c>
      <c r="K36" s="14">
        <v>119</v>
      </c>
      <c r="L36" s="2">
        <v>1.4</v>
      </c>
      <c r="M36" s="2">
        <f>L36*Малоэтажка_колич_жителей!G35</f>
        <v>134.39999999999998</v>
      </c>
      <c r="N36" s="14">
        <v>293</v>
      </c>
      <c r="O36" s="6">
        <f t="shared" si="2"/>
        <v>422.4</v>
      </c>
      <c r="P36" s="6">
        <f t="shared" si="3"/>
        <v>807</v>
      </c>
      <c r="Q36" s="11">
        <f t="shared" si="1"/>
        <v>384.6</v>
      </c>
      <c r="R36" s="4">
        <v>395</v>
      </c>
    </row>
    <row r="37" spans="1:18" x14ac:dyDescent="0.25">
      <c r="A37" s="17"/>
      <c r="B37" s="9" t="s">
        <v>83</v>
      </c>
      <c r="C37" s="2">
        <v>0.7</v>
      </c>
      <c r="D37" s="2">
        <f>C37*Малоэтажка_колич_жителей!G36</f>
        <v>67.199999999999989</v>
      </c>
      <c r="E37" s="14">
        <f t="shared" si="4"/>
        <v>115.44</v>
      </c>
      <c r="F37" s="2">
        <v>2</v>
      </c>
      <c r="G37" s="2">
        <f>F37*Малоэтажка_колич_жителей!G36</f>
        <v>192</v>
      </c>
      <c r="H37" s="14">
        <f t="shared" si="5"/>
        <v>328.56</v>
      </c>
      <c r="I37" s="2">
        <v>0.3</v>
      </c>
      <c r="J37" s="2">
        <f>I37*Малоэтажка_колич_жителей!G36</f>
        <v>28.799999999999997</v>
      </c>
      <c r="K37" s="14">
        <v>120</v>
      </c>
      <c r="L37" s="2">
        <v>1.4</v>
      </c>
      <c r="M37" s="2">
        <f>L37*Малоэтажка_колич_жителей!G36</f>
        <v>134.39999999999998</v>
      </c>
      <c r="N37" s="14">
        <v>303</v>
      </c>
      <c r="O37" s="6">
        <f t="shared" si="2"/>
        <v>422.4</v>
      </c>
      <c r="P37" s="6">
        <f t="shared" si="3"/>
        <v>867</v>
      </c>
      <c r="Q37" s="11">
        <f t="shared" si="1"/>
        <v>444.6</v>
      </c>
      <c r="R37" s="4">
        <v>444</v>
      </c>
    </row>
    <row r="38" spans="1:18" x14ac:dyDescent="0.25">
      <c r="A38" s="18"/>
      <c r="B38" s="9" t="s">
        <v>84</v>
      </c>
      <c r="C38" s="2">
        <v>0.7</v>
      </c>
      <c r="D38" s="2">
        <f>C38*Малоэтажка_колич_жителей!G37</f>
        <v>67.199999999999989</v>
      </c>
      <c r="E38" s="14">
        <f t="shared" si="4"/>
        <v>101.13999999999999</v>
      </c>
      <c r="F38" s="2">
        <v>2</v>
      </c>
      <c r="G38" s="2">
        <f>F38*Малоэтажка_колич_жителей!G37</f>
        <v>192</v>
      </c>
      <c r="H38" s="14">
        <f t="shared" si="5"/>
        <v>287.86</v>
      </c>
      <c r="I38" s="2">
        <v>0.3</v>
      </c>
      <c r="J38" s="2">
        <f>I38*Малоэтажка_колич_жителей!G37</f>
        <v>28.799999999999997</v>
      </c>
      <c r="K38" s="14">
        <v>119</v>
      </c>
      <c r="L38" s="2">
        <v>1.4</v>
      </c>
      <c r="M38" s="2">
        <f>L38*Малоэтажка_колич_жителей!G37</f>
        <v>134.39999999999998</v>
      </c>
      <c r="N38" s="14">
        <v>243</v>
      </c>
      <c r="O38" s="6">
        <f t="shared" si="2"/>
        <v>422.4</v>
      </c>
      <c r="P38" s="6">
        <f t="shared" si="3"/>
        <v>751</v>
      </c>
      <c r="Q38" s="11">
        <f t="shared" si="1"/>
        <v>328.6</v>
      </c>
      <c r="R38" s="4">
        <v>389</v>
      </c>
    </row>
    <row r="39" spans="1:18" x14ac:dyDescent="0.25">
      <c r="A39" s="16">
        <v>5</v>
      </c>
      <c r="B39" s="9" t="s">
        <v>85</v>
      </c>
      <c r="C39" s="2">
        <v>0.7</v>
      </c>
      <c r="D39" s="2">
        <f>C39*Малоэтажка_колич_жителей!G38</f>
        <v>92.399999999999991</v>
      </c>
      <c r="E39" s="14">
        <f t="shared" si="4"/>
        <v>167.44</v>
      </c>
      <c r="F39" s="2">
        <v>2</v>
      </c>
      <c r="G39" s="2">
        <f>F39*Малоэтажка_колич_жителей!G38</f>
        <v>264</v>
      </c>
      <c r="H39" s="14">
        <f t="shared" si="5"/>
        <v>476.56</v>
      </c>
      <c r="I39" s="2">
        <v>0.3</v>
      </c>
      <c r="J39" s="2">
        <f>I39*Малоэтажка_колич_жителей!G38</f>
        <v>39.6</v>
      </c>
      <c r="K39" s="14">
        <v>153</v>
      </c>
      <c r="L39" s="2">
        <v>1.4</v>
      </c>
      <c r="M39" s="2">
        <f>L39*Малоэтажка_колич_жителей!G38</f>
        <v>184.79999999999998</v>
      </c>
      <c r="N39" s="14">
        <v>414</v>
      </c>
      <c r="O39" s="6">
        <f t="shared" si="2"/>
        <v>580.79999999999995</v>
      </c>
      <c r="P39" s="6">
        <f t="shared" si="3"/>
        <v>1211</v>
      </c>
      <c r="Q39" s="11">
        <f t="shared" si="1"/>
        <v>630.20000000000005</v>
      </c>
      <c r="R39" s="4">
        <v>644</v>
      </c>
    </row>
    <row r="40" spans="1:18" x14ac:dyDescent="0.25">
      <c r="A40" s="17"/>
      <c r="B40" s="9" t="s">
        <v>86</v>
      </c>
      <c r="C40" s="2">
        <v>0.7</v>
      </c>
      <c r="D40" s="2">
        <f>C40*Малоэтажка_колич_жителей!G39</f>
        <v>92.399999999999991</v>
      </c>
      <c r="E40" s="14">
        <f t="shared" si="4"/>
        <v>172.90000000000003</v>
      </c>
      <c r="F40" s="2">
        <v>2</v>
      </c>
      <c r="G40" s="2">
        <f>F40*Малоэтажка_колич_жителей!G39</f>
        <v>264</v>
      </c>
      <c r="H40" s="14">
        <f t="shared" si="5"/>
        <v>492.09999999999997</v>
      </c>
      <c r="I40" s="2">
        <v>0.3</v>
      </c>
      <c r="J40" s="2">
        <f>I40*Малоэтажка_колич_жителей!G39</f>
        <v>39.6</v>
      </c>
      <c r="K40" s="14">
        <v>142</v>
      </c>
      <c r="L40" s="2">
        <v>1.4</v>
      </c>
      <c r="M40" s="2">
        <f>L40*Малоэтажка_колич_жителей!G39</f>
        <v>184.79999999999998</v>
      </c>
      <c r="N40" s="14">
        <v>421</v>
      </c>
      <c r="O40" s="6">
        <f t="shared" si="2"/>
        <v>580.79999999999995</v>
      </c>
      <c r="P40" s="6">
        <f t="shared" si="3"/>
        <v>1228</v>
      </c>
      <c r="Q40" s="11">
        <f t="shared" si="1"/>
        <v>647.20000000000005</v>
      </c>
      <c r="R40" s="4">
        <v>665</v>
      </c>
    </row>
    <row r="41" spans="1:18" x14ac:dyDescent="0.25">
      <c r="A41" s="17"/>
      <c r="B41" s="9" t="s">
        <v>87</v>
      </c>
      <c r="C41" s="2">
        <v>0.7</v>
      </c>
      <c r="D41" s="2">
        <f>C41*Малоэтажка_колич_жителей!G40</f>
        <v>92.399999999999991</v>
      </c>
      <c r="E41" s="14">
        <f t="shared" si="4"/>
        <v>172.90000000000003</v>
      </c>
      <c r="F41" s="2">
        <v>2</v>
      </c>
      <c r="G41" s="2">
        <f>F41*Малоэтажка_колич_жителей!G40</f>
        <v>264</v>
      </c>
      <c r="H41" s="14">
        <f t="shared" si="5"/>
        <v>492.09999999999997</v>
      </c>
      <c r="I41" s="2">
        <v>0.3</v>
      </c>
      <c r="J41" s="2">
        <f>I41*Малоэтажка_колич_жителей!G40</f>
        <v>39.6</v>
      </c>
      <c r="K41" s="14">
        <v>142</v>
      </c>
      <c r="L41" s="2">
        <v>1.4</v>
      </c>
      <c r="M41" s="2">
        <f>L41*Малоэтажка_колич_жителей!G40</f>
        <v>184.79999999999998</v>
      </c>
      <c r="N41" s="14">
        <v>421</v>
      </c>
      <c r="O41" s="6">
        <f t="shared" si="2"/>
        <v>580.79999999999995</v>
      </c>
      <c r="P41" s="6">
        <f t="shared" si="3"/>
        <v>1228</v>
      </c>
      <c r="Q41" s="11">
        <f t="shared" si="1"/>
        <v>647.20000000000005</v>
      </c>
      <c r="R41" s="4">
        <v>665</v>
      </c>
    </row>
    <row r="42" spans="1:18" x14ac:dyDescent="0.25">
      <c r="A42" s="17"/>
      <c r="B42" s="9" t="s">
        <v>88</v>
      </c>
      <c r="C42" s="2">
        <v>0.7</v>
      </c>
      <c r="D42" s="2">
        <f>C42*Малоэтажка_колич_жителей!G41</f>
        <v>92.399999999999991</v>
      </c>
      <c r="E42" s="14">
        <f t="shared" si="4"/>
        <v>172.90000000000003</v>
      </c>
      <c r="F42" s="2">
        <v>2</v>
      </c>
      <c r="G42" s="2">
        <f>F42*Малоэтажка_колич_жителей!G41</f>
        <v>264</v>
      </c>
      <c r="H42" s="14">
        <f t="shared" si="5"/>
        <v>492.09999999999997</v>
      </c>
      <c r="I42" s="2">
        <v>0.3</v>
      </c>
      <c r="J42" s="2">
        <f>I42*Малоэтажка_колич_жителей!G41</f>
        <v>39.6</v>
      </c>
      <c r="K42" s="14">
        <v>142</v>
      </c>
      <c r="L42" s="2">
        <v>1.4</v>
      </c>
      <c r="M42" s="2">
        <f>L42*Малоэтажка_колич_жителей!G41</f>
        <v>184.79999999999998</v>
      </c>
      <c r="N42" s="14">
        <v>421</v>
      </c>
      <c r="O42" s="6">
        <f t="shared" si="2"/>
        <v>580.79999999999995</v>
      </c>
      <c r="P42" s="6">
        <f t="shared" si="3"/>
        <v>1228</v>
      </c>
      <c r="Q42" s="11">
        <f t="shared" si="1"/>
        <v>647.20000000000005</v>
      </c>
      <c r="R42" s="4">
        <v>665</v>
      </c>
    </row>
    <row r="43" spans="1:18" x14ac:dyDescent="0.25">
      <c r="A43" s="17"/>
      <c r="B43" s="9" t="s">
        <v>89</v>
      </c>
      <c r="C43" s="2">
        <v>0.7</v>
      </c>
      <c r="D43" s="2">
        <f>C43*Малоэтажка_колич_жителей!G42</f>
        <v>92.399999999999991</v>
      </c>
      <c r="E43" s="14">
        <f t="shared" si="4"/>
        <v>172.90000000000003</v>
      </c>
      <c r="F43" s="2">
        <v>2</v>
      </c>
      <c r="G43" s="2">
        <f>F43*Малоэтажка_колич_жителей!G42</f>
        <v>264</v>
      </c>
      <c r="H43" s="14">
        <f t="shared" si="5"/>
        <v>492.09999999999997</v>
      </c>
      <c r="I43" s="2">
        <v>0.3</v>
      </c>
      <c r="J43" s="2">
        <f>I43*Малоэтажка_колич_жителей!G42</f>
        <v>39.6</v>
      </c>
      <c r="K43" s="14">
        <v>142</v>
      </c>
      <c r="L43" s="2">
        <v>1.4</v>
      </c>
      <c r="M43" s="2">
        <f>L43*Малоэтажка_колич_жителей!G42</f>
        <v>184.79999999999998</v>
      </c>
      <c r="N43" s="14">
        <v>421</v>
      </c>
      <c r="O43" s="6">
        <f t="shared" si="2"/>
        <v>580.79999999999995</v>
      </c>
      <c r="P43" s="6">
        <f t="shared" si="3"/>
        <v>1228</v>
      </c>
      <c r="Q43" s="11">
        <f t="shared" si="1"/>
        <v>647.20000000000005</v>
      </c>
      <c r="R43" s="4">
        <v>665</v>
      </c>
    </row>
    <row r="44" spans="1:18" x14ac:dyDescent="0.25">
      <c r="A44" s="17"/>
      <c r="B44" s="9" t="s">
        <v>90</v>
      </c>
      <c r="C44" s="2">
        <v>0.7</v>
      </c>
      <c r="D44" s="2">
        <f>C44*Малоэтажка_колич_жителей!G43</f>
        <v>92.399999999999991</v>
      </c>
      <c r="E44" s="14">
        <f t="shared" si="4"/>
        <v>172.90000000000003</v>
      </c>
      <c r="F44" s="2">
        <v>2</v>
      </c>
      <c r="G44" s="2">
        <f>F44*Малоэтажка_колич_жителей!G43</f>
        <v>264</v>
      </c>
      <c r="H44" s="14">
        <f t="shared" si="5"/>
        <v>492.09999999999997</v>
      </c>
      <c r="I44" s="2">
        <v>0.3</v>
      </c>
      <c r="J44" s="2">
        <f>I44*Малоэтажка_колич_жителей!G43</f>
        <v>39.6</v>
      </c>
      <c r="K44" s="14">
        <v>142</v>
      </c>
      <c r="L44" s="2">
        <v>1.4</v>
      </c>
      <c r="M44" s="2">
        <f>L44*Малоэтажка_колич_жителей!G43</f>
        <v>184.79999999999998</v>
      </c>
      <c r="N44" s="14">
        <v>421</v>
      </c>
      <c r="O44" s="6">
        <f t="shared" si="2"/>
        <v>580.79999999999995</v>
      </c>
      <c r="P44" s="6">
        <f t="shared" si="3"/>
        <v>1228</v>
      </c>
      <c r="Q44" s="11">
        <f t="shared" si="1"/>
        <v>647.20000000000005</v>
      </c>
      <c r="R44" s="4">
        <v>665</v>
      </c>
    </row>
    <row r="45" spans="1:18" x14ac:dyDescent="0.25">
      <c r="A45" s="17"/>
      <c r="B45" s="9" t="s">
        <v>91</v>
      </c>
      <c r="C45" s="2">
        <v>0.7</v>
      </c>
      <c r="D45" s="2">
        <f>C45*Малоэтажка_колич_жителей!G44</f>
        <v>92.399999999999991</v>
      </c>
      <c r="E45" s="14">
        <f t="shared" si="4"/>
        <v>172.90000000000003</v>
      </c>
      <c r="F45" s="2">
        <v>2</v>
      </c>
      <c r="G45" s="2">
        <f>F45*Малоэтажка_колич_жителей!G44</f>
        <v>264</v>
      </c>
      <c r="H45" s="14">
        <f t="shared" si="5"/>
        <v>492.09999999999997</v>
      </c>
      <c r="I45" s="2">
        <v>0.3</v>
      </c>
      <c r="J45" s="2">
        <f>I45*Малоэтажка_колич_жителей!G44</f>
        <v>39.6</v>
      </c>
      <c r="K45" s="14">
        <v>142</v>
      </c>
      <c r="L45" s="2">
        <v>1.4</v>
      </c>
      <c r="M45" s="2">
        <f>L45*Малоэтажка_колич_жителей!G44</f>
        <v>184.79999999999998</v>
      </c>
      <c r="N45" s="14">
        <v>421</v>
      </c>
      <c r="O45" s="6">
        <f t="shared" si="2"/>
        <v>580.79999999999995</v>
      </c>
      <c r="P45" s="6">
        <f t="shared" si="3"/>
        <v>1228</v>
      </c>
      <c r="Q45" s="11">
        <f t="shared" si="1"/>
        <v>647.20000000000005</v>
      </c>
      <c r="R45" s="4">
        <v>665</v>
      </c>
    </row>
    <row r="46" spans="1:18" x14ac:dyDescent="0.25">
      <c r="A46" s="17"/>
      <c r="B46" s="9" t="s">
        <v>92</v>
      </c>
      <c r="C46" s="2">
        <v>0.7</v>
      </c>
      <c r="D46" s="2">
        <f>C46*Малоэтажка_колич_жителей!G45</f>
        <v>92.399999999999991</v>
      </c>
      <c r="E46" s="14">
        <f t="shared" si="4"/>
        <v>165.10000000000002</v>
      </c>
      <c r="F46" s="2">
        <v>2</v>
      </c>
      <c r="G46" s="2">
        <f>F46*Малоэтажка_колич_жителей!G45</f>
        <v>264</v>
      </c>
      <c r="H46" s="14">
        <f t="shared" si="5"/>
        <v>469.9</v>
      </c>
      <c r="I46" s="2">
        <v>0.3</v>
      </c>
      <c r="J46" s="2">
        <f>I46*Малоэтажка_колич_жителей!G45</f>
        <v>39.6</v>
      </c>
      <c r="K46" s="14">
        <v>145</v>
      </c>
      <c r="L46" s="2">
        <v>1.4</v>
      </c>
      <c r="M46" s="2">
        <f>L46*Малоэтажка_колич_жителей!G45</f>
        <v>184.79999999999998</v>
      </c>
      <c r="N46" s="14">
        <v>414</v>
      </c>
      <c r="O46" s="6">
        <f t="shared" si="2"/>
        <v>580.79999999999995</v>
      </c>
      <c r="P46" s="6">
        <f t="shared" si="3"/>
        <v>1194</v>
      </c>
      <c r="Q46" s="11">
        <f t="shared" si="1"/>
        <v>613.20000000000005</v>
      </c>
      <c r="R46" s="4">
        <v>635</v>
      </c>
    </row>
    <row r="47" spans="1:18" x14ac:dyDescent="0.25">
      <c r="A47" s="17"/>
      <c r="B47" s="9" t="s">
        <v>93</v>
      </c>
      <c r="C47" s="2">
        <v>0.7</v>
      </c>
      <c r="D47" s="2">
        <f>C47*Малоэтажка_колич_жителей!G46</f>
        <v>92.399999999999991</v>
      </c>
      <c r="E47" s="14">
        <f t="shared" si="4"/>
        <v>165.10000000000002</v>
      </c>
      <c r="F47" s="2">
        <v>2</v>
      </c>
      <c r="G47" s="2">
        <f>F47*Малоэтажка_колич_жителей!G46</f>
        <v>264</v>
      </c>
      <c r="H47" s="14">
        <f t="shared" si="5"/>
        <v>469.9</v>
      </c>
      <c r="I47" s="2">
        <v>0.3</v>
      </c>
      <c r="J47" s="2">
        <f>I47*Малоэтажка_колич_жителей!G46</f>
        <v>39.6</v>
      </c>
      <c r="K47" s="14">
        <v>155</v>
      </c>
      <c r="L47" s="2">
        <v>1.4</v>
      </c>
      <c r="M47" s="2">
        <f>L47*Малоэтажка_колич_жителей!G46</f>
        <v>184.79999999999998</v>
      </c>
      <c r="N47" s="14">
        <v>415</v>
      </c>
      <c r="O47" s="6">
        <f t="shared" si="2"/>
        <v>580.79999999999995</v>
      </c>
      <c r="P47" s="6">
        <f t="shared" si="3"/>
        <v>1205</v>
      </c>
      <c r="Q47" s="11">
        <f t="shared" si="1"/>
        <v>624.20000000000005</v>
      </c>
      <c r="R47" s="4">
        <v>635</v>
      </c>
    </row>
    <row r="48" spans="1:18" x14ac:dyDescent="0.25">
      <c r="A48" s="17"/>
      <c r="B48" s="9" t="s">
        <v>94</v>
      </c>
      <c r="C48" s="2">
        <v>0.7</v>
      </c>
      <c r="D48" s="2">
        <f>C48*Малоэтажка_колич_жителей!G47</f>
        <v>92.399999999999991</v>
      </c>
      <c r="E48" s="14">
        <f t="shared" si="4"/>
        <v>172.64</v>
      </c>
      <c r="F48" s="2">
        <v>2</v>
      </c>
      <c r="G48" s="2">
        <f>F48*Малоэтажка_колич_жителей!G47</f>
        <v>264</v>
      </c>
      <c r="H48" s="14">
        <f t="shared" si="5"/>
        <v>491.36</v>
      </c>
      <c r="I48" s="2">
        <v>0.3</v>
      </c>
      <c r="J48" s="2">
        <f>I48*Малоэтажка_колич_жителей!G47</f>
        <v>39.6</v>
      </c>
      <c r="K48" s="14">
        <v>155</v>
      </c>
      <c r="L48" s="2">
        <v>1.4</v>
      </c>
      <c r="M48" s="2">
        <f>L48*Малоэтажка_колич_жителей!G47</f>
        <v>184.79999999999998</v>
      </c>
      <c r="N48" s="14">
        <v>421</v>
      </c>
      <c r="O48" s="6">
        <f t="shared" si="2"/>
        <v>580.79999999999995</v>
      </c>
      <c r="P48" s="6">
        <f t="shared" si="3"/>
        <v>1240</v>
      </c>
      <c r="Q48" s="11">
        <f t="shared" si="1"/>
        <v>659.2</v>
      </c>
      <c r="R48" s="4">
        <v>664</v>
      </c>
    </row>
    <row r="49" spans="1:18" x14ac:dyDescent="0.25">
      <c r="A49" s="17"/>
      <c r="B49" s="9" t="s">
        <v>95</v>
      </c>
      <c r="C49" s="2">
        <v>0.7</v>
      </c>
      <c r="D49" s="2">
        <f>C49*Малоэтажка_колич_жителей!G48</f>
        <v>92.399999999999991</v>
      </c>
      <c r="E49" s="14">
        <f t="shared" si="4"/>
        <v>172.90000000000003</v>
      </c>
      <c r="F49" s="2">
        <v>2</v>
      </c>
      <c r="G49" s="2">
        <f>F49*Малоэтажка_колич_жителей!G48</f>
        <v>264</v>
      </c>
      <c r="H49" s="14">
        <f t="shared" si="5"/>
        <v>492.09999999999997</v>
      </c>
      <c r="I49" s="2">
        <v>0.3</v>
      </c>
      <c r="J49" s="2">
        <f>I49*Малоэтажка_колич_жителей!G48</f>
        <v>39.6</v>
      </c>
      <c r="K49" s="14">
        <v>142</v>
      </c>
      <c r="L49" s="2">
        <v>1.4</v>
      </c>
      <c r="M49" s="2">
        <f>L49*Малоэтажка_колич_жителей!G48</f>
        <v>184.79999999999998</v>
      </c>
      <c r="N49" s="14">
        <v>421</v>
      </c>
      <c r="O49" s="6">
        <f t="shared" si="2"/>
        <v>580.79999999999995</v>
      </c>
      <c r="P49" s="6">
        <f t="shared" si="3"/>
        <v>1228</v>
      </c>
      <c r="Q49" s="11">
        <f t="shared" si="1"/>
        <v>647.20000000000005</v>
      </c>
      <c r="R49" s="4">
        <v>665</v>
      </c>
    </row>
    <row r="50" spans="1:18" x14ac:dyDescent="0.25">
      <c r="A50" s="17"/>
      <c r="B50" s="9" t="s">
        <v>96</v>
      </c>
      <c r="C50" s="2">
        <v>0.7</v>
      </c>
      <c r="D50" s="2">
        <f>C50*Малоэтажка_колич_жителей!G49</f>
        <v>92.399999999999991</v>
      </c>
      <c r="E50" s="14">
        <f t="shared" si="4"/>
        <v>172.90000000000003</v>
      </c>
      <c r="F50" s="2">
        <v>2</v>
      </c>
      <c r="G50" s="2">
        <f>F50*Малоэтажка_колич_жителей!G49</f>
        <v>264</v>
      </c>
      <c r="H50" s="14">
        <f t="shared" si="5"/>
        <v>492.09999999999997</v>
      </c>
      <c r="I50" s="2">
        <v>0.3</v>
      </c>
      <c r="J50" s="2">
        <f>I50*Малоэтажка_колич_жителей!G49</f>
        <v>39.6</v>
      </c>
      <c r="K50" s="14">
        <v>142</v>
      </c>
      <c r="L50" s="2">
        <v>1.4</v>
      </c>
      <c r="M50" s="2">
        <f>L50*Малоэтажка_колич_жителей!G49</f>
        <v>184.79999999999998</v>
      </c>
      <c r="N50" s="14">
        <v>421</v>
      </c>
      <c r="O50" s="6">
        <f t="shared" si="2"/>
        <v>580.79999999999995</v>
      </c>
      <c r="P50" s="6">
        <f t="shared" si="3"/>
        <v>1228</v>
      </c>
      <c r="Q50" s="11">
        <f t="shared" si="1"/>
        <v>647.20000000000005</v>
      </c>
      <c r="R50" s="4">
        <v>665</v>
      </c>
    </row>
    <row r="51" spans="1:18" x14ac:dyDescent="0.25">
      <c r="A51" s="17"/>
      <c r="B51" s="9" t="s">
        <v>97</v>
      </c>
      <c r="C51" s="2">
        <v>0.7</v>
      </c>
      <c r="D51" s="2">
        <f>C51*Малоэтажка_колич_жителей!G50</f>
        <v>92.399999999999991</v>
      </c>
      <c r="E51" s="14">
        <f t="shared" si="4"/>
        <v>173.42000000000002</v>
      </c>
      <c r="F51" s="2">
        <v>2</v>
      </c>
      <c r="G51" s="2">
        <f>F51*Малоэтажка_колич_жителей!G50</f>
        <v>264</v>
      </c>
      <c r="H51" s="14">
        <f t="shared" si="5"/>
        <v>493.58</v>
      </c>
      <c r="I51" s="2">
        <v>0.3</v>
      </c>
      <c r="J51" s="2">
        <f>I51*Малоэтажка_колич_жителей!G50</f>
        <v>39.6</v>
      </c>
      <c r="K51" s="14">
        <v>142</v>
      </c>
      <c r="L51" s="2">
        <v>1.4</v>
      </c>
      <c r="M51" s="2">
        <f>L51*Малоэтажка_колич_жителей!G50</f>
        <v>184.79999999999998</v>
      </c>
      <c r="N51" s="14">
        <v>421</v>
      </c>
      <c r="O51" s="6">
        <f t="shared" si="2"/>
        <v>580.79999999999995</v>
      </c>
      <c r="P51" s="6">
        <f t="shared" si="3"/>
        <v>1230</v>
      </c>
      <c r="Q51" s="11">
        <f t="shared" si="1"/>
        <v>649.20000000000005</v>
      </c>
      <c r="R51" s="4">
        <v>667</v>
      </c>
    </row>
    <row r="52" spans="1:18" x14ac:dyDescent="0.25">
      <c r="A52" s="17"/>
      <c r="B52" s="9" t="s">
        <v>98</v>
      </c>
      <c r="C52" s="2">
        <v>0.7</v>
      </c>
      <c r="D52" s="2">
        <f>C52*Малоэтажка_колич_жителей!G51</f>
        <v>92.399999999999991</v>
      </c>
      <c r="E52" s="14">
        <f t="shared" si="4"/>
        <v>172.90000000000003</v>
      </c>
      <c r="F52" s="2">
        <v>2</v>
      </c>
      <c r="G52" s="2">
        <f>F52*Малоэтажка_колич_жителей!G51</f>
        <v>264</v>
      </c>
      <c r="H52" s="14">
        <f t="shared" si="5"/>
        <v>492.09999999999997</v>
      </c>
      <c r="I52" s="2">
        <v>0.3</v>
      </c>
      <c r="J52" s="2">
        <f>I52*Малоэтажка_колич_жителей!G51</f>
        <v>39.6</v>
      </c>
      <c r="K52" s="14">
        <v>142</v>
      </c>
      <c r="L52" s="2">
        <v>1.4</v>
      </c>
      <c r="M52" s="2">
        <f>L52*Малоэтажка_колич_жителей!G51</f>
        <v>184.79999999999998</v>
      </c>
      <c r="N52" s="14">
        <v>421</v>
      </c>
      <c r="O52" s="6">
        <f t="shared" si="2"/>
        <v>580.79999999999995</v>
      </c>
      <c r="P52" s="6">
        <f t="shared" si="3"/>
        <v>1228</v>
      </c>
      <c r="Q52" s="11">
        <f t="shared" si="1"/>
        <v>647.20000000000005</v>
      </c>
      <c r="R52" s="4">
        <v>665</v>
      </c>
    </row>
    <row r="53" spans="1:18" x14ac:dyDescent="0.25">
      <c r="A53" s="17"/>
      <c r="B53" s="9" t="s">
        <v>99</v>
      </c>
      <c r="C53" s="2">
        <v>0.7</v>
      </c>
      <c r="D53" s="2">
        <f>C53*Малоэтажка_колич_жителей!G52</f>
        <v>92.399999999999991</v>
      </c>
      <c r="E53" s="14">
        <f t="shared" si="4"/>
        <v>172.64</v>
      </c>
      <c r="F53" s="2">
        <v>2</v>
      </c>
      <c r="G53" s="2">
        <f>F53*Малоэтажка_колич_жителей!G52</f>
        <v>264</v>
      </c>
      <c r="H53" s="14">
        <f t="shared" si="5"/>
        <v>491.36</v>
      </c>
      <c r="I53" s="2">
        <v>0.3</v>
      </c>
      <c r="J53" s="2">
        <f>I53*Малоэтажка_колич_жителей!G52</f>
        <v>39.6</v>
      </c>
      <c r="K53" s="14">
        <v>142</v>
      </c>
      <c r="L53" s="2">
        <v>1.4</v>
      </c>
      <c r="M53" s="2">
        <f>L53*Малоэтажка_колич_жителей!G52</f>
        <v>184.79999999999998</v>
      </c>
      <c r="N53" s="14">
        <v>421</v>
      </c>
      <c r="O53" s="6">
        <f t="shared" si="2"/>
        <v>580.79999999999995</v>
      </c>
      <c r="P53" s="6">
        <f t="shared" si="3"/>
        <v>1227</v>
      </c>
      <c r="Q53" s="11">
        <f t="shared" si="1"/>
        <v>646.20000000000005</v>
      </c>
      <c r="R53" s="4">
        <v>664</v>
      </c>
    </row>
    <row r="54" spans="1:18" x14ac:dyDescent="0.25">
      <c r="A54" s="17"/>
      <c r="B54" s="9" t="s">
        <v>100</v>
      </c>
      <c r="C54" s="2">
        <v>0.7</v>
      </c>
      <c r="D54" s="2">
        <f>C54*Малоэтажка_колич_жителей!G53</f>
        <v>92.399999999999991</v>
      </c>
      <c r="E54" s="14">
        <f t="shared" si="4"/>
        <v>172.90000000000003</v>
      </c>
      <c r="F54" s="2">
        <v>2</v>
      </c>
      <c r="G54" s="2">
        <f>F54*Малоэтажка_колич_жителей!G53</f>
        <v>264</v>
      </c>
      <c r="H54" s="14">
        <f t="shared" si="5"/>
        <v>492.09999999999997</v>
      </c>
      <c r="I54" s="2">
        <v>0.3</v>
      </c>
      <c r="J54" s="2">
        <f>I54*Малоэтажка_колич_жителей!G53</f>
        <v>39.6</v>
      </c>
      <c r="K54" s="14">
        <v>143</v>
      </c>
      <c r="L54" s="2">
        <v>1.4</v>
      </c>
      <c r="M54" s="2">
        <f>L54*Малоэтажка_колич_жителей!G53</f>
        <v>184.79999999999998</v>
      </c>
      <c r="N54" s="14">
        <v>421</v>
      </c>
      <c r="O54" s="6">
        <f t="shared" si="2"/>
        <v>580.79999999999995</v>
      </c>
      <c r="P54" s="6">
        <f t="shared" si="3"/>
        <v>1229</v>
      </c>
      <c r="Q54" s="11">
        <f t="shared" si="1"/>
        <v>648.20000000000005</v>
      </c>
      <c r="R54" s="4">
        <v>665</v>
      </c>
    </row>
    <row r="55" spans="1:18" x14ac:dyDescent="0.25">
      <c r="A55" s="17"/>
      <c r="B55" s="9" t="s">
        <v>101</v>
      </c>
      <c r="C55" s="2">
        <v>0.7</v>
      </c>
      <c r="D55" s="2">
        <f>C55*Малоэтажка_колич_жителей!G54</f>
        <v>92.399999999999991</v>
      </c>
      <c r="E55" s="14">
        <f t="shared" si="4"/>
        <v>172.64</v>
      </c>
      <c r="F55" s="2">
        <v>2</v>
      </c>
      <c r="G55" s="2">
        <f>F55*Малоэтажка_колич_жителей!G54</f>
        <v>264</v>
      </c>
      <c r="H55" s="14">
        <f t="shared" si="5"/>
        <v>491.36</v>
      </c>
      <c r="I55" s="2">
        <v>0.3</v>
      </c>
      <c r="J55" s="2">
        <f>I55*Малоэтажка_колич_жителей!G54</f>
        <v>39.6</v>
      </c>
      <c r="K55" s="14">
        <v>143</v>
      </c>
      <c r="L55" s="2">
        <v>1.4</v>
      </c>
      <c r="M55" s="2">
        <f>L55*Малоэтажка_колич_жителей!G54</f>
        <v>184.79999999999998</v>
      </c>
      <c r="N55" s="14">
        <v>421</v>
      </c>
      <c r="O55" s="6">
        <f t="shared" si="2"/>
        <v>580.79999999999995</v>
      </c>
      <c r="P55" s="6">
        <f t="shared" si="3"/>
        <v>1228</v>
      </c>
      <c r="Q55" s="11">
        <f t="shared" si="1"/>
        <v>647.20000000000005</v>
      </c>
      <c r="R55" s="4">
        <v>664</v>
      </c>
    </row>
    <row r="56" spans="1:18" x14ac:dyDescent="0.25">
      <c r="A56" s="17"/>
      <c r="B56" s="9" t="s">
        <v>102</v>
      </c>
      <c r="C56" s="2">
        <v>0.7</v>
      </c>
      <c r="D56" s="2">
        <f>C56*Малоэтажка_колич_жителей!G55</f>
        <v>92.399999999999991</v>
      </c>
      <c r="E56" s="14">
        <f t="shared" si="4"/>
        <v>172.90000000000003</v>
      </c>
      <c r="F56" s="2">
        <v>2</v>
      </c>
      <c r="G56" s="2">
        <f>F56*Малоэтажка_колич_жителей!G55</f>
        <v>264</v>
      </c>
      <c r="H56" s="14">
        <f t="shared" si="5"/>
        <v>492.09999999999997</v>
      </c>
      <c r="I56" s="2">
        <v>0.3</v>
      </c>
      <c r="J56" s="2">
        <f>I56*Малоэтажка_колич_жителей!G55</f>
        <v>39.6</v>
      </c>
      <c r="K56" s="14">
        <v>144</v>
      </c>
      <c r="L56" s="2">
        <v>1.4</v>
      </c>
      <c r="M56" s="2">
        <f>L56*Малоэтажка_колич_жителей!G55</f>
        <v>184.79999999999998</v>
      </c>
      <c r="N56" s="14">
        <v>421</v>
      </c>
      <c r="O56" s="6">
        <f t="shared" si="2"/>
        <v>580.79999999999995</v>
      </c>
      <c r="P56" s="6">
        <f t="shared" si="3"/>
        <v>1230</v>
      </c>
      <c r="Q56" s="11">
        <f t="shared" si="1"/>
        <v>649.20000000000005</v>
      </c>
      <c r="R56" s="4">
        <v>665</v>
      </c>
    </row>
    <row r="57" spans="1:18" x14ac:dyDescent="0.25">
      <c r="A57" s="18"/>
      <c r="B57" s="9" t="s">
        <v>103</v>
      </c>
      <c r="C57" s="2">
        <v>0.7</v>
      </c>
      <c r="D57" s="2">
        <f>C57*Малоэтажка_колич_жителей!G56</f>
        <v>92.399999999999991</v>
      </c>
      <c r="E57" s="14">
        <f t="shared" si="4"/>
        <v>172.90000000000003</v>
      </c>
      <c r="F57" s="2">
        <v>2</v>
      </c>
      <c r="G57" s="2">
        <f>F57*Малоэтажка_колич_жителей!G56</f>
        <v>264</v>
      </c>
      <c r="H57" s="14">
        <f t="shared" si="5"/>
        <v>492.09999999999997</v>
      </c>
      <c r="I57" s="2">
        <v>0.3</v>
      </c>
      <c r="J57" s="2">
        <f>I57*Малоэтажка_колич_жителей!G56</f>
        <v>39.6</v>
      </c>
      <c r="K57" s="14">
        <v>142</v>
      </c>
      <c r="L57" s="2">
        <v>1.4</v>
      </c>
      <c r="M57" s="2">
        <f>L57*Малоэтажка_колич_жителей!G56</f>
        <v>184.79999999999998</v>
      </c>
      <c r="N57" s="14">
        <v>421</v>
      </c>
      <c r="O57" s="6">
        <f t="shared" si="2"/>
        <v>580.79999999999995</v>
      </c>
      <c r="P57" s="6">
        <f t="shared" si="3"/>
        <v>1228</v>
      </c>
      <c r="Q57" s="11">
        <f t="shared" si="1"/>
        <v>647.20000000000005</v>
      </c>
      <c r="R57" s="4">
        <v>665</v>
      </c>
    </row>
    <row r="58" spans="1:18" x14ac:dyDescent="0.25">
      <c r="A58" s="16">
        <v>6</v>
      </c>
      <c r="B58" s="9" t="s">
        <v>104</v>
      </c>
      <c r="C58" s="2">
        <v>0.7</v>
      </c>
      <c r="D58" s="2">
        <f>C58*Малоэтажка_колич_жителей!G57</f>
        <v>92.399999999999991</v>
      </c>
      <c r="E58" s="14">
        <f t="shared" si="4"/>
        <v>196.56000000000006</v>
      </c>
      <c r="F58" s="2">
        <v>2</v>
      </c>
      <c r="G58" s="2">
        <f>F58*Малоэтажка_колич_жителей!G57</f>
        <v>264</v>
      </c>
      <c r="H58" s="14">
        <f t="shared" si="5"/>
        <v>559.43999999999994</v>
      </c>
      <c r="I58" s="2">
        <v>0.3</v>
      </c>
      <c r="J58" s="2">
        <f>I58*Малоэтажка_колич_жителей!G57</f>
        <v>39.6</v>
      </c>
      <c r="K58" s="14">
        <v>174</v>
      </c>
      <c r="L58" s="2">
        <v>1.4</v>
      </c>
      <c r="M58" s="2">
        <f>L58*Малоэтажка_колич_жителей!G57</f>
        <v>184.79999999999998</v>
      </c>
      <c r="N58" s="14">
        <v>452</v>
      </c>
      <c r="O58" s="6">
        <f t="shared" si="2"/>
        <v>580.79999999999995</v>
      </c>
      <c r="P58" s="6">
        <f t="shared" si="3"/>
        <v>1382</v>
      </c>
      <c r="Q58" s="11">
        <f t="shared" si="1"/>
        <v>801.2</v>
      </c>
      <c r="R58" s="4">
        <v>756</v>
      </c>
    </row>
    <row r="59" spans="1:18" x14ac:dyDescent="0.25">
      <c r="A59" s="17"/>
      <c r="B59" s="9" t="s">
        <v>105</v>
      </c>
      <c r="C59" s="2">
        <v>0.7</v>
      </c>
      <c r="D59" s="2">
        <f>C59*Малоэтажка_колич_жителей!G58</f>
        <v>92.399999999999991</v>
      </c>
      <c r="E59" s="14">
        <f t="shared" si="4"/>
        <v>196.56000000000006</v>
      </c>
      <c r="F59" s="2">
        <v>2</v>
      </c>
      <c r="G59" s="2">
        <f>F59*Малоэтажка_колич_жителей!G58</f>
        <v>264</v>
      </c>
      <c r="H59" s="14">
        <f t="shared" si="5"/>
        <v>559.43999999999994</v>
      </c>
      <c r="I59" s="2">
        <v>0.3</v>
      </c>
      <c r="J59" s="2">
        <f>I59*Малоэтажка_колич_жителей!G58</f>
        <v>39.6</v>
      </c>
      <c r="K59" s="14">
        <v>174</v>
      </c>
      <c r="L59" s="2">
        <v>1.4</v>
      </c>
      <c r="M59" s="2">
        <f>L59*Малоэтажка_колич_жителей!G58</f>
        <v>184.79999999999998</v>
      </c>
      <c r="N59" s="14">
        <v>452</v>
      </c>
      <c r="O59" s="6">
        <f t="shared" si="2"/>
        <v>580.79999999999995</v>
      </c>
      <c r="P59" s="6">
        <f t="shared" si="3"/>
        <v>1382</v>
      </c>
      <c r="Q59" s="11">
        <f t="shared" si="1"/>
        <v>801.2</v>
      </c>
      <c r="R59" s="4">
        <v>756</v>
      </c>
    </row>
    <row r="60" spans="1:18" x14ac:dyDescent="0.25">
      <c r="A60" s="17"/>
      <c r="B60" s="9" t="s">
        <v>106</v>
      </c>
      <c r="C60" s="2">
        <v>0.7</v>
      </c>
      <c r="D60" s="2">
        <f>C60*Малоэтажка_колич_жителей!G59</f>
        <v>92.399999999999991</v>
      </c>
      <c r="E60" s="14">
        <f t="shared" si="4"/>
        <v>197.08000000000004</v>
      </c>
      <c r="F60" s="2">
        <v>2</v>
      </c>
      <c r="G60" s="2">
        <f>F60*Малоэтажка_колич_жителей!G59</f>
        <v>264</v>
      </c>
      <c r="H60" s="14">
        <f t="shared" si="5"/>
        <v>560.91999999999996</v>
      </c>
      <c r="I60" s="2">
        <v>0.3</v>
      </c>
      <c r="J60" s="2">
        <f>I60*Малоэтажка_колич_жителей!G59</f>
        <v>39.6</v>
      </c>
      <c r="K60" s="14">
        <v>174</v>
      </c>
      <c r="L60" s="2">
        <v>1.4</v>
      </c>
      <c r="M60" s="2">
        <f>L60*Малоэтажка_колич_жителей!G59</f>
        <v>184.79999999999998</v>
      </c>
      <c r="N60" s="14">
        <v>454</v>
      </c>
      <c r="O60" s="6">
        <f t="shared" si="2"/>
        <v>580.79999999999995</v>
      </c>
      <c r="P60" s="6">
        <f t="shared" si="3"/>
        <v>1386</v>
      </c>
      <c r="Q60" s="11">
        <f t="shared" si="1"/>
        <v>805.2</v>
      </c>
      <c r="R60" s="4">
        <v>758</v>
      </c>
    </row>
    <row r="61" spans="1:18" x14ac:dyDescent="0.25">
      <c r="A61" s="17"/>
      <c r="B61" s="9" t="s">
        <v>107</v>
      </c>
      <c r="C61" s="2">
        <v>0.7</v>
      </c>
      <c r="D61" s="2">
        <f>C61*Малоэтажка_колич_жителей!G60</f>
        <v>92.399999999999991</v>
      </c>
      <c r="E61" s="14">
        <f t="shared" si="4"/>
        <v>196.56000000000006</v>
      </c>
      <c r="F61" s="2">
        <v>2</v>
      </c>
      <c r="G61" s="2">
        <f>F61*Малоэтажка_колич_жителей!G60</f>
        <v>264</v>
      </c>
      <c r="H61" s="14">
        <f t="shared" si="5"/>
        <v>559.43999999999994</v>
      </c>
      <c r="I61" s="2">
        <v>0.3</v>
      </c>
      <c r="J61" s="2">
        <f>I61*Малоэтажка_колич_жителей!G60</f>
        <v>39.6</v>
      </c>
      <c r="K61" s="14">
        <v>173</v>
      </c>
      <c r="L61" s="2">
        <v>1.4</v>
      </c>
      <c r="M61" s="2">
        <f>L61*Малоэтажка_колич_жителей!G60</f>
        <v>184.79999999999998</v>
      </c>
      <c r="N61" s="14">
        <v>451</v>
      </c>
      <c r="O61" s="6">
        <f t="shared" si="2"/>
        <v>580.79999999999995</v>
      </c>
      <c r="P61" s="6">
        <f t="shared" si="3"/>
        <v>1380</v>
      </c>
      <c r="Q61" s="11">
        <f t="shared" si="1"/>
        <v>799.2</v>
      </c>
      <c r="R61" s="4">
        <v>756</v>
      </c>
    </row>
    <row r="62" spans="1:18" x14ac:dyDescent="0.25">
      <c r="A62" s="17"/>
      <c r="B62" s="9" t="s">
        <v>108</v>
      </c>
      <c r="C62" s="2">
        <v>0.7</v>
      </c>
      <c r="D62" s="2">
        <f>C62*Малоэтажка_колич_жителей!G61</f>
        <v>92.399999999999991</v>
      </c>
      <c r="E62" s="14">
        <f t="shared" si="4"/>
        <v>196.56000000000006</v>
      </c>
      <c r="F62" s="2">
        <v>2</v>
      </c>
      <c r="G62" s="2">
        <f>F62*Малоэтажка_колич_жителей!G61</f>
        <v>264</v>
      </c>
      <c r="H62" s="14">
        <f t="shared" si="5"/>
        <v>559.43999999999994</v>
      </c>
      <c r="I62" s="2">
        <v>0.3</v>
      </c>
      <c r="J62" s="2">
        <f>I62*Малоэтажка_колич_жителей!G61</f>
        <v>39.6</v>
      </c>
      <c r="K62" s="14">
        <v>174</v>
      </c>
      <c r="L62" s="2">
        <v>1.4</v>
      </c>
      <c r="M62" s="2">
        <f>L62*Малоэтажка_колич_жителей!G61</f>
        <v>184.79999999999998</v>
      </c>
      <c r="N62" s="14">
        <v>452</v>
      </c>
      <c r="O62" s="6">
        <f t="shared" si="2"/>
        <v>580.79999999999995</v>
      </c>
      <c r="P62" s="6">
        <f t="shared" si="3"/>
        <v>1382</v>
      </c>
      <c r="Q62" s="11">
        <f t="shared" si="1"/>
        <v>801.2</v>
      </c>
      <c r="R62" s="4">
        <v>756</v>
      </c>
    </row>
    <row r="63" spans="1:18" x14ac:dyDescent="0.25">
      <c r="A63" s="17"/>
      <c r="B63" s="9" t="s">
        <v>109</v>
      </c>
      <c r="C63" s="2">
        <v>0.7</v>
      </c>
      <c r="D63" s="2">
        <f>C63*Малоэтажка_колич_жителей!G62</f>
        <v>92.399999999999991</v>
      </c>
      <c r="E63" s="14">
        <f t="shared" si="4"/>
        <v>196.56000000000006</v>
      </c>
      <c r="F63" s="2">
        <v>2</v>
      </c>
      <c r="G63" s="2">
        <f>F63*Малоэтажка_колич_жителей!G62</f>
        <v>264</v>
      </c>
      <c r="H63" s="14">
        <f t="shared" si="5"/>
        <v>559.43999999999994</v>
      </c>
      <c r="I63" s="2">
        <v>0.3</v>
      </c>
      <c r="J63" s="2">
        <f>I63*Малоэтажка_колич_жителей!G62</f>
        <v>39.6</v>
      </c>
      <c r="K63" s="14">
        <v>193</v>
      </c>
      <c r="L63" s="2">
        <v>1.4</v>
      </c>
      <c r="M63" s="2">
        <f>L63*Малоэтажка_колич_жителей!G62</f>
        <v>184.79999999999998</v>
      </c>
      <c r="N63" s="14">
        <v>452</v>
      </c>
      <c r="O63" s="6">
        <f t="shared" si="2"/>
        <v>580.79999999999995</v>
      </c>
      <c r="P63" s="6">
        <f t="shared" si="3"/>
        <v>1401</v>
      </c>
      <c r="Q63" s="11">
        <f t="shared" si="1"/>
        <v>820.2</v>
      </c>
      <c r="R63" s="4">
        <v>756</v>
      </c>
    </row>
    <row r="64" spans="1:18" x14ac:dyDescent="0.25">
      <c r="A64" s="17"/>
      <c r="B64" s="9" t="s">
        <v>110</v>
      </c>
      <c r="C64" s="2">
        <v>0.7</v>
      </c>
      <c r="D64" s="2">
        <f>C64*Малоэтажка_колич_жителей!G63</f>
        <v>92.399999999999991</v>
      </c>
      <c r="E64" s="14">
        <f t="shared" si="4"/>
        <v>196.56000000000006</v>
      </c>
      <c r="F64" s="2">
        <v>2</v>
      </c>
      <c r="G64" s="2">
        <f>F64*Малоэтажка_колич_жителей!G63</f>
        <v>264</v>
      </c>
      <c r="H64" s="14">
        <f t="shared" si="5"/>
        <v>559.43999999999994</v>
      </c>
      <c r="I64" s="2">
        <v>0.3</v>
      </c>
      <c r="J64" s="2">
        <f>I64*Малоэтажка_колич_жителей!G63</f>
        <v>39.6</v>
      </c>
      <c r="K64" s="14">
        <v>189</v>
      </c>
      <c r="L64" s="2">
        <v>1.4</v>
      </c>
      <c r="M64" s="2">
        <f>L64*Малоэтажка_колич_жителей!G63</f>
        <v>184.79999999999998</v>
      </c>
      <c r="N64" s="14">
        <v>452</v>
      </c>
      <c r="O64" s="6">
        <f t="shared" si="2"/>
        <v>580.79999999999995</v>
      </c>
      <c r="P64" s="6">
        <f t="shared" si="3"/>
        <v>1397</v>
      </c>
      <c r="Q64" s="11">
        <f t="shared" si="1"/>
        <v>816.2</v>
      </c>
      <c r="R64" s="4">
        <v>756</v>
      </c>
    </row>
    <row r="65" spans="1:18" x14ac:dyDescent="0.25">
      <c r="A65" s="17"/>
      <c r="B65" s="9" t="s">
        <v>111</v>
      </c>
      <c r="C65" s="2">
        <v>0.7</v>
      </c>
      <c r="D65" s="2">
        <f>C65*Малоэтажка_колич_жителей!G64</f>
        <v>92.399999999999991</v>
      </c>
      <c r="E65" s="14">
        <f t="shared" si="4"/>
        <v>196.56000000000006</v>
      </c>
      <c r="F65" s="2">
        <v>2</v>
      </c>
      <c r="G65" s="2">
        <f>F65*Малоэтажка_колич_жителей!G64</f>
        <v>264</v>
      </c>
      <c r="H65" s="14">
        <f t="shared" si="5"/>
        <v>559.43999999999994</v>
      </c>
      <c r="I65" s="2">
        <v>0.3</v>
      </c>
      <c r="J65" s="2">
        <f>I65*Малоэтажка_колич_жителей!G64</f>
        <v>39.6</v>
      </c>
      <c r="K65" s="14">
        <v>174</v>
      </c>
      <c r="L65" s="2">
        <v>1.4</v>
      </c>
      <c r="M65" s="2">
        <f>L65*Малоэтажка_колич_жителей!G64</f>
        <v>184.79999999999998</v>
      </c>
      <c r="N65" s="14">
        <v>452</v>
      </c>
      <c r="O65" s="6">
        <f t="shared" si="2"/>
        <v>580.79999999999995</v>
      </c>
      <c r="P65" s="6">
        <f t="shared" si="3"/>
        <v>1382</v>
      </c>
      <c r="Q65" s="11">
        <f t="shared" si="1"/>
        <v>801.2</v>
      </c>
      <c r="R65" s="4">
        <v>756</v>
      </c>
    </row>
    <row r="66" spans="1:18" x14ac:dyDescent="0.25">
      <c r="A66" s="17"/>
      <c r="B66" s="9" t="s">
        <v>112</v>
      </c>
      <c r="C66" s="2">
        <v>0.7</v>
      </c>
      <c r="D66" s="2">
        <f>C66*Малоэтажка_колич_жителей!G65</f>
        <v>92.399999999999991</v>
      </c>
      <c r="E66" s="14">
        <f t="shared" si="4"/>
        <v>196.56000000000006</v>
      </c>
      <c r="F66" s="2">
        <v>2</v>
      </c>
      <c r="G66" s="2">
        <f>F66*Малоэтажка_колич_жителей!G65</f>
        <v>264</v>
      </c>
      <c r="H66" s="14">
        <f t="shared" si="5"/>
        <v>559.43999999999994</v>
      </c>
      <c r="I66" s="2">
        <v>0.3</v>
      </c>
      <c r="J66" s="2">
        <f>I66*Малоэтажка_колич_жителей!G65</f>
        <v>39.6</v>
      </c>
      <c r="K66" s="14">
        <v>173</v>
      </c>
      <c r="L66" s="2">
        <v>1.4</v>
      </c>
      <c r="M66" s="2">
        <f>L66*Малоэтажка_колич_жителей!G65</f>
        <v>184.79999999999998</v>
      </c>
      <c r="N66" s="14">
        <v>452</v>
      </c>
      <c r="O66" s="6">
        <f t="shared" si="2"/>
        <v>580.79999999999995</v>
      </c>
      <c r="P66" s="6">
        <f t="shared" si="3"/>
        <v>1381</v>
      </c>
      <c r="Q66" s="11">
        <f t="shared" si="1"/>
        <v>800.2</v>
      </c>
      <c r="R66" s="4">
        <v>756</v>
      </c>
    </row>
    <row r="67" spans="1:18" x14ac:dyDescent="0.25">
      <c r="A67" s="17"/>
      <c r="B67" s="9" t="s">
        <v>113</v>
      </c>
      <c r="C67" s="2">
        <v>0.7</v>
      </c>
      <c r="D67" s="2">
        <f>C67*Малоэтажка_колич_жителей!G66</f>
        <v>92.399999999999991</v>
      </c>
      <c r="E67" s="14">
        <f t="shared" si="4"/>
        <v>196.56000000000006</v>
      </c>
      <c r="F67" s="2">
        <v>2</v>
      </c>
      <c r="G67" s="2">
        <f>F67*Малоэтажка_колич_жителей!G66</f>
        <v>264</v>
      </c>
      <c r="H67" s="14">
        <f t="shared" si="5"/>
        <v>559.43999999999994</v>
      </c>
      <c r="I67" s="2">
        <v>0.3</v>
      </c>
      <c r="J67" s="2">
        <f>I67*Малоэтажка_колич_жителей!G66</f>
        <v>39.6</v>
      </c>
      <c r="K67" s="14">
        <v>174</v>
      </c>
      <c r="L67" s="2">
        <v>1.4</v>
      </c>
      <c r="M67" s="2">
        <f>L67*Малоэтажка_колич_жителей!G66</f>
        <v>184.79999999999998</v>
      </c>
      <c r="N67" s="14">
        <v>452</v>
      </c>
      <c r="O67" s="6">
        <f t="shared" si="2"/>
        <v>580.79999999999995</v>
      </c>
      <c r="P67" s="6">
        <f t="shared" si="3"/>
        <v>1382</v>
      </c>
      <c r="Q67" s="11">
        <f t="shared" si="1"/>
        <v>801.2</v>
      </c>
      <c r="R67" s="4">
        <v>756</v>
      </c>
    </row>
    <row r="68" spans="1:18" x14ac:dyDescent="0.25">
      <c r="A68" s="18"/>
      <c r="B68" s="9" t="s">
        <v>114</v>
      </c>
      <c r="C68" s="2">
        <v>0.7</v>
      </c>
      <c r="D68" s="2">
        <f>C68*Малоэтажка_колич_жителей!G67</f>
        <v>92.399999999999991</v>
      </c>
      <c r="E68" s="14">
        <f t="shared" si="4"/>
        <v>186.15999999999997</v>
      </c>
      <c r="F68" s="2">
        <v>2</v>
      </c>
      <c r="G68" s="2">
        <f>F68*Малоэтажка_колич_жителей!G67</f>
        <v>264</v>
      </c>
      <c r="H68" s="14">
        <f t="shared" si="5"/>
        <v>529.84</v>
      </c>
      <c r="I68" s="2">
        <v>0.3</v>
      </c>
      <c r="J68" s="2">
        <f>I68*Малоэтажка_колич_жителей!G67</f>
        <v>39.6</v>
      </c>
      <c r="K68" s="14">
        <v>176</v>
      </c>
      <c r="L68" s="2">
        <v>1.4</v>
      </c>
      <c r="M68" s="2">
        <f>L68*Малоэтажка_колич_жителей!G67</f>
        <v>184.79999999999998</v>
      </c>
      <c r="N68" s="14">
        <v>443</v>
      </c>
      <c r="O68" s="6">
        <f t="shared" si="2"/>
        <v>580.79999999999995</v>
      </c>
      <c r="P68" s="6">
        <f t="shared" si="3"/>
        <v>1335</v>
      </c>
      <c r="Q68" s="11">
        <f t="shared" si="1"/>
        <v>754.2</v>
      </c>
      <c r="R68" s="4">
        <v>716</v>
      </c>
    </row>
    <row r="69" spans="1:18" x14ac:dyDescent="0.25">
      <c r="A69" s="16">
        <v>7</v>
      </c>
      <c r="B69" s="9" t="s">
        <v>116</v>
      </c>
      <c r="C69" s="2">
        <v>0.7</v>
      </c>
      <c r="D69" s="2">
        <f>C69*Малоэтажка_колич_жителей!G68</f>
        <v>92.399999999999991</v>
      </c>
      <c r="E69" s="14">
        <f t="shared" si="4"/>
        <v>0</v>
      </c>
      <c r="F69" s="2">
        <v>2</v>
      </c>
      <c r="G69" s="2">
        <f>F69*Малоэтажка_колич_жителей!G68</f>
        <v>264</v>
      </c>
      <c r="H69" s="14">
        <f t="shared" si="5"/>
        <v>0</v>
      </c>
      <c r="I69" s="2">
        <v>0.3</v>
      </c>
      <c r="J69" s="2">
        <f>I69*Малоэтажка_колич_жителей!G68</f>
        <v>39.6</v>
      </c>
      <c r="K69" s="14"/>
      <c r="L69" s="2">
        <v>1.4</v>
      </c>
      <c r="M69" s="2">
        <f>L69*Малоэтажка_колич_жителей!G68</f>
        <v>184.79999999999998</v>
      </c>
      <c r="N69" s="14"/>
      <c r="O69" s="6">
        <f t="shared" si="2"/>
        <v>580.79999999999995</v>
      </c>
      <c r="P69" s="6">
        <f t="shared" si="3"/>
        <v>0</v>
      </c>
      <c r="Q69" s="11">
        <f t="shared" si="1"/>
        <v>-580.79999999999995</v>
      </c>
    </row>
    <row r="70" spans="1:18" x14ac:dyDescent="0.25">
      <c r="A70" s="17"/>
      <c r="B70" s="9" t="s">
        <v>117</v>
      </c>
      <c r="C70" s="2">
        <v>0.7</v>
      </c>
      <c r="D70" s="2">
        <f>C70*Малоэтажка_колич_жителей!G69</f>
        <v>92.399999999999991</v>
      </c>
      <c r="E70" s="14">
        <f t="shared" si="4"/>
        <v>0</v>
      </c>
      <c r="F70" s="2">
        <v>2</v>
      </c>
      <c r="G70" s="2">
        <f>F70*Малоэтажка_колич_жителей!G69</f>
        <v>264</v>
      </c>
      <c r="H70" s="14">
        <f t="shared" si="5"/>
        <v>0</v>
      </c>
      <c r="I70" s="2">
        <v>0.3</v>
      </c>
      <c r="J70" s="2">
        <f>I70*Малоэтажка_колич_жителей!G69</f>
        <v>39.6</v>
      </c>
      <c r="K70" s="14"/>
      <c r="L70" s="2">
        <v>1.4</v>
      </c>
      <c r="M70" s="2">
        <f>L70*Малоэтажка_колич_жителей!G69</f>
        <v>184.79999999999998</v>
      </c>
      <c r="N70" s="14"/>
      <c r="O70" s="6">
        <f t="shared" si="2"/>
        <v>580.79999999999995</v>
      </c>
      <c r="P70" s="6">
        <f t="shared" si="3"/>
        <v>0</v>
      </c>
      <c r="Q70" s="11">
        <f t="shared" si="1"/>
        <v>-580.79999999999995</v>
      </c>
    </row>
    <row r="71" spans="1:18" x14ac:dyDescent="0.25">
      <c r="A71" s="17"/>
      <c r="B71" s="9" t="s">
        <v>118</v>
      </c>
      <c r="C71" s="2">
        <v>0.7</v>
      </c>
      <c r="D71" s="2">
        <f>C71*Малоэтажка_колич_жителей!G70</f>
        <v>92.399999999999991</v>
      </c>
      <c r="E71" s="14">
        <f t="shared" si="4"/>
        <v>0</v>
      </c>
      <c r="F71" s="2">
        <v>2</v>
      </c>
      <c r="G71" s="2">
        <f>F71*Малоэтажка_колич_жителей!G70</f>
        <v>264</v>
      </c>
      <c r="H71" s="14">
        <f t="shared" si="5"/>
        <v>0</v>
      </c>
      <c r="I71" s="2">
        <v>0.3</v>
      </c>
      <c r="J71" s="2">
        <f>I71*Малоэтажка_колич_жителей!G70</f>
        <v>39.6</v>
      </c>
      <c r="K71" s="14"/>
      <c r="L71" s="2">
        <v>1.4</v>
      </c>
      <c r="M71" s="2">
        <f>L71*Малоэтажка_колич_жителей!G70</f>
        <v>184.79999999999998</v>
      </c>
      <c r="N71" s="14"/>
      <c r="O71" s="6">
        <f t="shared" si="2"/>
        <v>580.79999999999995</v>
      </c>
      <c r="P71" s="6">
        <f t="shared" si="3"/>
        <v>0</v>
      </c>
      <c r="Q71" s="11">
        <f t="shared" si="1"/>
        <v>-580.79999999999995</v>
      </c>
    </row>
    <row r="72" spans="1:18" x14ac:dyDescent="0.25">
      <c r="A72" s="17"/>
      <c r="B72" s="9" t="s">
        <v>119</v>
      </c>
      <c r="C72" s="2">
        <v>0.7</v>
      </c>
      <c r="D72" s="2">
        <f>C72*Малоэтажка_колич_жителей!G71</f>
        <v>92.399999999999991</v>
      </c>
      <c r="E72" s="14">
        <f t="shared" si="4"/>
        <v>0</v>
      </c>
      <c r="F72" s="2">
        <v>2</v>
      </c>
      <c r="G72" s="2">
        <f>F72*Малоэтажка_колич_жителей!G71</f>
        <v>264</v>
      </c>
      <c r="H72" s="14">
        <f t="shared" si="5"/>
        <v>0</v>
      </c>
      <c r="I72" s="2">
        <v>0.3</v>
      </c>
      <c r="J72" s="2">
        <f>I72*Малоэтажка_колич_жителей!G71</f>
        <v>39.6</v>
      </c>
      <c r="K72" s="14"/>
      <c r="L72" s="2">
        <v>1.4</v>
      </c>
      <c r="M72" s="2">
        <f>L72*Малоэтажка_колич_жителей!G71</f>
        <v>184.79999999999998</v>
      </c>
      <c r="N72" s="14"/>
      <c r="O72" s="6">
        <f t="shared" si="2"/>
        <v>580.79999999999995</v>
      </c>
      <c r="P72" s="6">
        <f t="shared" si="3"/>
        <v>0</v>
      </c>
      <c r="Q72" s="11">
        <f t="shared" si="1"/>
        <v>-580.79999999999995</v>
      </c>
    </row>
    <row r="73" spans="1:18" x14ac:dyDescent="0.25">
      <c r="A73" s="17"/>
      <c r="B73" s="9" t="s">
        <v>120</v>
      </c>
      <c r="C73" s="2">
        <v>0.7</v>
      </c>
      <c r="D73" s="2">
        <f>C73*Малоэтажка_колич_жителей!G72</f>
        <v>92.399999999999991</v>
      </c>
      <c r="E73" s="14">
        <f t="shared" si="4"/>
        <v>0</v>
      </c>
      <c r="F73" s="2">
        <v>2</v>
      </c>
      <c r="G73" s="2">
        <f>F73*Малоэтажка_колич_жителей!G72</f>
        <v>264</v>
      </c>
      <c r="H73" s="14">
        <f t="shared" si="5"/>
        <v>0</v>
      </c>
      <c r="I73" s="2">
        <v>0.3</v>
      </c>
      <c r="J73" s="2">
        <f>I73*Малоэтажка_колич_жителей!G72</f>
        <v>39.6</v>
      </c>
      <c r="K73" s="14"/>
      <c r="L73" s="2">
        <v>1.4</v>
      </c>
      <c r="M73" s="2">
        <f>L73*Малоэтажка_колич_жителей!G72</f>
        <v>184.79999999999998</v>
      </c>
      <c r="N73" s="14"/>
      <c r="O73" s="6">
        <f t="shared" si="2"/>
        <v>580.79999999999995</v>
      </c>
      <c r="P73" s="6">
        <f t="shared" si="3"/>
        <v>0</v>
      </c>
      <c r="Q73" s="11">
        <f t="shared" si="1"/>
        <v>-580.79999999999995</v>
      </c>
    </row>
    <row r="74" spans="1:18" x14ac:dyDescent="0.25">
      <c r="A74" s="17"/>
      <c r="B74" s="9" t="s">
        <v>121</v>
      </c>
      <c r="C74" s="2">
        <v>0.7</v>
      </c>
      <c r="D74" s="2">
        <f>C74*Малоэтажка_колич_жителей!G73</f>
        <v>92.399999999999991</v>
      </c>
      <c r="E74" s="14">
        <f t="shared" si="4"/>
        <v>0</v>
      </c>
      <c r="F74" s="2">
        <v>2</v>
      </c>
      <c r="G74" s="2">
        <f>F74*Малоэтажка_колич_жителей!G73</f>
        <v>264</v>
      </c>
      <c r="H74" s="14">
        <f t="shared" si="5"/>
        <v>0</v>
      </c>
      <c r="I74" s="2">
        <v>0.3</v>
      </c>
      <c r="J74" s="2">
        <f>I74*Малоэтажка_колич_жителей!G73</f>
        <v>39.6</v>
      </c>
      <c r="K74" s="14"/>
      <c r="L74" s="2">
        <v>1.4</v>
      </c>
      <c r="M74" s="2">
        <f>L74*Малоэтажка_колич_жителей!G73</f>
        <v>184.79999999999998</v>
      </c>
      <c r="N74" s="14"/>
      <c r="O74" s="6">
        <f t="shared" si="2"/>
        <v>580.79999999999995</v>
      </c>
      <c r="P74" s="6">
        <f t="shared" si="3"/>
        <v>0</v>
      </c>
      <c r="Q74" s="11">
        <f t="shared" si="1"/>
        <v>-580.79999999999995</v>
      </c>
    </row>
    <row r="75" spans="1:18" x14ac:dyDescent="0.25">
      <c r="A75" s="17"/>
      <c r="B75" s="9" t="s">
        <v>122</v>
      </c>
      <c r="C75" s="2">
        <v>0.7</v>
      </c>
      <c r="D75" s="2">
        <f>C75*Малоэтажка_колич_жителей!G74</f>
        <v>92.399999999999991</v>
      </c>
      <c r="E75" s="14">
        <f t="shared" si="4"/>
        <v>0</v>
      </c>
      <c r="F75" s="2">
        <v>2</v>
      </c>
      <c r="G75" s="2">
        <f>F75*Малоэтажка_колич_жителей!G74</f>
        <v>264</v>
      </c>
      <c r="H75" s="14">
        <f t="shared" si="5"/>
        <v>0</v>
      </c>
      <c r="I75" s="2">
        <v>0.3</v>
      </c>
      <c r="J75" s="2">
        <f>I75*Малоэтажка_колич_жителей!G74</f>
        <v>39.6</v>
      </c>
      <c r="K75" s="14"/>
      <c r="L75" s="2">
        <v>1.4</v>
      </c>
      <c r="M75" s="2">
        <f>L75*Малоэтажка_колич_жителей!G74</f>
        <v>184.79999999999998</v>
      </c>
      <c r="N75" s="14"/>
      <c r="O75" s="6">
        <f t="shared" si="2"/>
        <v>580.79999999999995</v>
      </c>
      <c r="P75" s="6">
        <f t="shared" si="3"/>
        <v>0</v>
      </c>
      <c r="Q75" s="11">
        <f t="shared" si="1"/>
        <v>-580.79999999999995</v>
      </c>
    </row>
    <row r="76" spans="1:18" x14ac:dyDescent="0.25">
      <c r="A76" s="17"/>
      <c r="B76" s="9" t="s">
        <v>123</v>
      </c>
      <c r="C76" s="2">
        <v>0.7</v>
      </c>
      <c r="D76" s="2">
        <f>C76*Малоэтажка_колич_жителей!G75</f>
        <v>92.399999999999991</v>
      </c>
      <c r="E76" s="14">
        <f t="shared" si="4"/>
        <v>0</v>
      </c>
      <c r="F76" s="2">
        <v>2</v>
      </c>
      <c r="G76" s="2">
        <f>F76*Малоэтажка_колич_жителей!G75</f>
        <v>264</v>
      </c>
      <c r="H76" s="14">
        <f t="shared" si="5"/>
        <v>0</v>
      </c>
      <c r="I76" s="2">
        <v>0.3</v>
      </c>
      <c r="J76" s="2">
        <f>I76*Малоэтажка_колич_жителей!G75</f>
        <v>39.6</v>
      </c>
      <c r="K76" s="14"/>
      <c r="L76" s="2">
        <v>1.4</v>
      </c>
      <c r="M76" s="2">
        <f>L76*Малоэтажка_колич_жителей!G75</f>
        <v>184.79999999999998</v>
      </c>
      <c r="N76" s="14"/>
      <c r="O76" s="6">
        <f t="shared" si="2"/>
        <v>580.79999999999995</v>
      </c>
      <c r="P76" s="6">
        <f t="shared" si="3"/>
        <v>0</v>
      </c>
      <c r="Q76" s="11">
        <f t="shared" si="1"/>
        <v>-580.79999999999995</v>
      </c>
    </row>
    <row r="77" spans="1:18" s="5" customFormat="1" x14ac:dyDescent="0.25">
      <c r="A77" s="17"/>
      <c r="B77" s="9" t="s">
        <v>124</v>
      </c>
      <c r="C77" s="2">
        <v>0.7</v>
      </c>
      <c r="D77" s="2">
        <f>C77*Малоэтажка_колич_жителей!G76</f>
        <v>92.399999999999991</v>
      </c>
      <c r="E77" s="14">
        <f t="shared" ref="E77:E122" si="6">R77-H77</f>
        <v>0</v>
      </c>
      <c r="F77" s="2">
        <v>2</v>
      </c>
      <c r="G77" s="2">
        <f>F77*Малоэтажка_колич_жителей!G76</f>
        <v>264</v>
      </c>
      <c r="H77" s="14">
        <f t="shared" ref="H77:H122" si="7">R77*0.74</f>
        <v>0</v>
      </c>
      <c r="I77" s="2">
        <v>0.3</v>
      </c>
      <c r="J77" s="2">
        <f>I77*Малоэтажка_колич_жителей!G76</f>
        <v>39.6</v>
      </c>
      <c r="K77" s="14"/>
      <c r="L77" s="2">
        <v>1.4</v>
      </c>
      <c r="M77" s="2">
        <f>L77*Малоэтажка_колич_жителей!G76</f>
        <v>184.79999999999998</v>
      </c>
      <c r="N77" s="14"/>
      <c r="O77" s="6">
        <f t="shared" ref="O77:O122" si="8">M77+J77+G77+D77</f>
        <v>580.79999999999995</v>
      </c>
      <c r="P77" s="6">
        <f t="shared" ref="P77:P122" si="9">N77+K77+H77+E77</f>
        <v>0</v>
      </c>
      <c r="Q77" s="11">
        <f t="shared" ref="Q77:Q123" si="10">P77-O77</f>
        <v>-580.79999999999995</v>
      </c>
    </row>
    <row r="78" spans="1:18" x14ac:dyDescent="0.25">
      <c r="A78" s="17"/>
      <c r="B78" s="9" t="s">
        <v>125</v>
      </c>
      <c r="C78" s="2">
        <v>0.7</v>
      </c>
      <c r="D78" s="2">
        <f>C78*Малоэтажка_колич_жителей!G77</f>
        <v>92.399999999999991</v>
      </c>
      <c r="E78" s="14">
        <f t="shared" si="6"/>
        <v>0</v>
      </c>
      <c r="F78" s="2">
        <v>2</v>
      </c>
      <c r="G78" s="2">
        <f>F78*Малоэтажка_колич_жителей!G77</f>
        <v>264</v>
      </c>
      <c r="H78" s="14">
        <f t="shared" si="7"/>
        <v>0</v>
      </c>
      <c r="I78" s="2">
        <v>0.3</v>
      </c>
      <c r="J78" s="2">
        <f>I78*Малоэтажка_колич_жителей!G77</f>
        <v>39.6</v>
      </c>
      <c r="K78" s="14"/>
      <c r="L78" s="2">
        <v>1.4</v>
      </c>
      <c r="M78" s="2">
        <f>L78*Малоэтажка_колич_жителей!G77</f>
        <v>184.79999999999998</v>
      </c>
      <c r="N78" s="14"/>
      <c r="O78" s="6">
        <f t="shared" si="8"/>
        <v>580.79999999999995</v>
      </c>
      <c r="P78" s="6">
        <f t="shared" si="9"/>
        <v>0</v>
      </c>
      <c r="Q78" s="11">
        <f t="shared" si="10"/>
        <v>-580.79999999999995</v>
      </c>
    </row>
    <row r="79" spans="1:18" x14ac:dyDescent="0.25">
      <c r="A79" s="17"/>
      <c r="B79" s="9" t="s">
        <v>126</v>
      </c>
      <c r="C79" s="2">
        <v>0.7</v>
      </c>
      <c r="D79" s="2">
        <f>C79*Малоэтажка_колич_жителей!G78</f>
        <v>92.399999999999991</v>
      </c>
      <c r="E79" s="14">
        <f t="shared" si="6"/>
        <v>0</v>
      </c>
      <c r="F79" s="2">
        <v>2</v>
      </c>
      <c r="G79" s="2">
        <f>F79*Малоэтажка_колич_жителей!G78</f>
        <v>264</v>
      </c>
      <c r="H79" s="14">
        <f t="shared" si="7"/>
        <v>0</v>
      </c>
      <c r="I79" s="2">
        <v>0.3</v>
      </c>
      <c r="J79" s="2">
        <f>I79*Малоэтажка_колич_жителей!G78</f>
        <v>39.6</v>
      </c>
      <c r="K79" s="14"/>
      <c r="L79" s="2">
        <v>1.4</v>
      </c>
      <c r="M79" s="2">
        <f>L79*Малоэтажка_колич_жителей!G78</f>
        <v>184.79999999999998</v>
      </c>
      <c r="N79" s="14"/>
      <c r="O79" s="6">
        <f t="shared" si="8"/>
        <v>580.79999999999995</v>
      </c>
      <c r="P79" s="6">
        <f t="shared" si="9"/>
        <v>0</v>
      </c>
      <c r="Q79" s="11">
        <f t="shared" si="10"/>
        <v>-580.79999999999995</v>
      </c>
    </row>
    <row r="80" spans="1:18" x14ac:dyDescent="0.25">
      <c r="A80" s="17"/>
      <c r="B80" s="9" t="s">
        <v>127</v>
      </c>
      <c r="C80" s="2">
        <v>0.7</v>
      </c>
      <c r="D80" s="2">
        <f>C80*Малоэтажка_колич_жителей!G79</f>
        <v>92.399999999999991</v>
      </c>
      <c r="E80" s="14">
        <f t="shared" si="6"/>
        <v>0</v>
      </c>
      <c r="F80" s="2">
        <v>2</v>
      </c>
      <c r="G80" s="2">
        <f>F80*Малоэтажка_колич_жителей!G79</f>
        <v>264</v>
      </c>
      <c r="H80" s="14">
        <f t="shared" si="7"/>
        <v>0</v>
      </c>
      <c r="I80" s="2">
        <v>0.3</v>
      </c>
      <c r="J80" s="2">
        <f>I80*Малоэтажка_колич_жителей!G79</f>
        <v>39.6</v>
      </c>
      <c r="K80" s="14"/>
      <c r="L80" s="2">
        <v>1.4</v>
      </c>
      <c r="M80" s="2">
        <f>L80*Малоэтажка_колич_жителей!G79</f>
        <v>184.79999999999998</v>
      </c>
      <c r="N80" s="14"/>
      <c r="O80" s="6">
        <f t="shared" si="8"/>
        <v>580.79999999999995</v>
      </c>
      <c r="P80" s="6">
        <f t="shared" si="9"/>
        <v>0</v>
      </c>
      <c r="Q80" s="11">
        <f t="shared" si="10"/>
        <v>-580.79999999999995</v>
      </c>
    </row>
    <row r="81" spans="1:17" x14ac:dyDescent="0.25">
      <c r="A81" s="17"/>
      <c r="B81" s="9" t="s">
        <v>128</v>
      </c>
      <c r="C81" s="2">
        <v>0.7</v>
      </c>
      <c r="D81" s="2">
        <f>C81*Малоэтажка_колич_жителей!G80</f>
        <v>92.399999999999991</v>
      </c>
      <c r="E81" s="14">
        <f t="shared" si="6"/>
        <v>0</v>
      </c>
      <c r="F81" s="2">
        <v>2</v>
      </c>
      <c r="G81" s="2">
        <f>F81*Малоэтажка_колич_жителей!G80</f>
        <v>264</v>
      </c>
      <c r="H81" s="14">
        <f t="shared" si="7"/>
        <v>0</v>
      </c>
      <c r="I81" s="2">
        <v>0.3</v>
      </c>
      <c r="J81" s="2">
        <f>I81*Малоэтажка_колич_жителей!G80</f>
        <v>39.6</v>
      </c>
      <c r="K81" s="14"/>
      <c r="L81" s="2">
        <v>1.4</v>
      </c>
      <c r="M81" s="2">
        <f>L81*Малоэтажка_колич_жителей!G80</f>
        <v>184.79999999999998</v>
      </c>
      <c r="N81" s="14"/>
      <c r="O81" s="6">
        <f t="shared" si="8"/>
        <v>580.79999999999995</v>
      </c>
      <c r="P81" s="6">
        <f t="shared" si="9"/>
        <v>0</v>
      </c>
      <c r="Q81" s="11">
        <f t="shared" si="10"/>
        <v>-580.79999999999995</v>
      </c>
    </row>
    <row r="82" spans="1:17" x14ac:dyDescent="0.25">
      <c r="A82" s="17"/>
      <c r="B82" s="9" t="s">
        <v>129</v>
      </c>
      <c r="C82" s="2">
        <v>0.7</v>
      </c>
      <c r="D82" s="2">
        <f>C82*Малоэтажка_колич_жителей!G81</f>
        <v>92.399999999999991</v>
      </c>
      <c r="E82" s="14">
        <f t="shared" si="6"/>
        <v>0</v>
      </c>
      <c r="F82" s="2">
        <v>2</v>
      </c>
      <c r="G82" s="2">
        <f>F82*Малоэтажка_колич_жителей!G81</f>
        <v>264</v>
      </c>
      <c r="H82" s="14">
        <f t="shared" si="7"/>
        <v>0</v>
      </c>
      <c r="I82" s="2">
        <v>0.3</v>
      </c>
      <c r="J82" s="2">
        <f>I82*Малоэтажка_колич_жителей!G81</f>
        <v>39.6</v>
      </c>
      <c r="K82" s="14"/>
      <c r="L82" s="2">
        <v>1.4</v>
      </c>
      <c r="M82" s="2">
        <f>L82*Малоэтажка_колич_жителей!G81</f>
        <v>184.79999999999998</v>
      </c>
      <c r="N82" s="14"/>
      <c r="O82" s="6">
        <f t="shared" si="8"/>
        <v>580.79999999999995</v>
      </c>
      <c r="P82" s="6">
        <f t="shared" si="9"/>
        <v>0</v>
      </c>
      <c r="Q82" s="11">
        <f t="shared" si="10"/>
        <v>-580.79999999999995</v>
      </c>
    </row>
    <row r="83" spans="1:17" x14ac:dyDescent="0.25">
      <c r="A83" s="17"/>
      <c r="B83" s="9" t="s">
        <v>130</v>
      </c>
      <c r="C83" s="2">
        <v>0.7</v>
      </c>
      <c r="D83" s="2">
        <f>C83*Малоэтажка_колич_жителей!G82</f>
        <v>92.399999999999991</v>
      </c>
      <c r="E83" s="14">
        <f t="shared" si="6"/>
        <v>0</v>
      </c>
      <c r="F83" s="2">
        <v>2</v>
      </c>
      <c r="G83" s="2">
        <f>F83*Малоэтажка_колич_жителей!G82</f>
        <v>264</v>
      </c>
      <c r="H83" s="14">
        <f t="shared" si="7"/>
        <v>0</v>
      </c>
      <c r="I83" s="2">
        <v>0.3</v>
      </c>
      <c r="J83" s="2">
        <f>I83*Малоэтажка_колич_жителей!G82</f>
        <v>39.6</v>
      </c>
      <c r="K83" s="14"/>
      <c r="L83" s="2">
        <v>1.4</v>
      </c>
      <c r="M83" s="2">
        <f>L83*Малоэтажка_колич_жителей!G82</f>
        <v>184.79999999999998</v>
      </c>
      <c r="N83" s="14"/>
      <c r="O83" s="6">
        <f t="shared" si="8"/>
        <v>580.79999999999995</v>
      </c>
      <c r="P83" s="6">
        <f t="shared" si="9"/>
        <v>0</v>
      </c>
      <c r="Q83" s="11">
        <f t="shared" si="10"/>
        <v>-580.79999999999995</v>
      </c>
    </row>
    <row r="84" spans="1:17" x14ac:dyDescent="0.25">
      <c r="A84" s="17"/>
      <c r="B84" s="9" t="s">
        <v>131</v>
      </c>
      <c r="C84" s="2">
        <v>0.7</v>
      </c>
      <c r="D84" s="2">
        <f>C84*Малоэтажка_колич_жителей!G83</f>
        <v>92.399999999999991</v>
      </c>
      <c r="E84" s="14">
        <f t="shared" si="6"/>
        <v>0</v>
      </c>
      <c r="F84" s="2">
        <v>2</v>
      </c>
      <c r="G84" s="2">
        <f>F84*Малоэтажка_колич_жителей!G83</f>
        <v>264</v>
      </c>
      <c r="H84" s="14">
        <f t="shared" si="7"/>
        <v>0</v>
      </c>
      <c r="I84" s="2">
        <v>0.3</v>
      </c>
      <c r="J84" s="2">
        <f>I84*Малоэтажка_колич_жителей!G83</f>
        <v>39.6</v>
      </c>
      <c r="K84" s="14"/>
      <c r="L84" s="2">
        <v>1.4</v>
      </c>
      <c r="M84" s="2">
        <f>L84*Малоэтажка_колич_жителей!G83</f>
        <v>184.79999999999998</v>
      </c>
      <c r="N84" s="14"/>
      <c r="O84" s="6">
        <f t="shared" si="8"/>
        <v>580.79999999999995</v>
      </c>
      <c r="P84" s="6">
        <f t="shared" si="9"/>
        <v>0</v>
      </c>
      <c r="Q84" s="11">
        <f t="shared" si="10"/>
        <v>-580.79999999999995</v>
      </c>
    </row>
    <row r="85" spans="1:17" x14ac:dyDescent="0.25">
      <c r="A85" s="17"/>
      <c r="B85" s="9" t="s">
        <v>132</v>
      </c>
      <c r="C85" s="2">
        <v>0.7</v>
      </c>
      <c r="D85" s="2">
        <f>C85*Малоэтажка_колич_жителей!G84</f>
        <v>92.399999999999991</v>
      </c>
      <c r="E85" s="14">
        <f t="shared" si="6"/>
        <v>0</v>
      </c>
      <c r="F85" s="2">
        <v>2</v>
      </c>
      <c r="G85" s="2">
        <f>F85*Малоэтажка_колич_жителей!G84</f>
        <v>264</v>
      </c>
      <c r="H85" s="14">
        <f t="shared" si="7"/>
        <v>0</v>
      </c>
      <c r="I85" s="2">
        <v>0.3</v>
      </c>
      <c r="J85" s="2">
        <f>I85*Малоэтажка_колич_жителей!G84</f>
        <v>39.6</v>
      </c>
      <c r="K85" s="14"/>
      <c r="L85" s="2">
        <v>1.4</v>
      </c>
      <c r="M85" s="2">
        <f>L85*Малоэтажка_колич_жителей!G84</f>
        <v>184.79999999999998</v>
      </c>
      <c r="N85" s="14"/>
      <c r="O85" s="6">
        <f t="shared" si="8"/>
        <v>580.79999999999995</v>
      </c>
      <c r="P85" s="6">
        <f t="shared" si="9"/>
        <v>0</v>
      </c>
      <c r="Q85" s="11">
        <f t="shared" si="10"/>
        <v>-580.79999999999995</v>
      </c>
    </row>
    <row r="86" spans="1:17" x14ac:dyDescent="0.25">
      <c r="A86" s="17"/>
      <c r="B86" s="9" t="s">
        <v>133</v>
      </c>
      <c r="C86" s="2">
        <v>0.7</v>
      </c>
      <c r="D86" s="2">
        <f>C86*Малоэтажка_колич_жителей!G85</f>
        <v>92.399999999999991</v>
      </c>
      <c r="E86" s="14">
        <f t="shared" si="6"/>
        <v>0</v>
      </c>
      <c r="F86" s="2">
        <v>2</v>
      </c>
      <c r="G86" s="2">
        <f>F86*Малоэтажка_колич_жителей!G85</f>
        <v>264</v>
      </c>
      <c r="H86" s="14">
        <f t="shared" si="7"/>
        <v>0</v>
      </c>
      <c r="I86" s="2">
        <v>0.3</v>
      </c>
      <c r="J86" s="2">
        <f>I86*Малоэтажка_колич_жителей!G85</f>
        <v>39.6</v>
      </c>
      <c r="K86" s="14"/>
      <c r="L86" s="2">
        <v>1.4</v>
      </c>
      <c r="M86" s="2">
        <f>L86*Малоэтажка_колич_жителей!G85</f>
        <v>184.79999999999998</v>
      </c>
      <c r="N86" s="14"/>
      <c r="O86" s="6">
        <f t="shared" si="8"/>
        <v>580.79999999999995</v>
      </c>
      <c r="P86" s="6">
        <f t="shared" si="9"/>
        <v>0</v>
      </c>
      <c r="Q86" s="11">
        <f t="shared" si="10"/>
        <v>-580.79999999999995</v>
      </c>
    </row>
    <row r="87" spans="1:17" x14ac:dyDescent="0.25">
      <c r="A87" s="17"/>
      <c r="B87" s="9" t="s">
        <v>134</v>
      </c>
      <c r="C87" s="2">
        <v>0.7</v>
      </c>
      <c r="D87" s="2">
        <f>C87*Малоэтажка_колич_жителей!G86</f>
        <v>92.399999999999991</v>
      </c>
      <c r="E87" s="14">
        <f t="shared" si="6"/>
        <v>0</v>
      </c>
      <c r="F87" s="2">
        <v>2</v>
      </c>
      <c r="G87" s="2">
        <f>F87*Малоэтажка_колич_жителей!G86</f>
        <v>264</v>
      </c>
      <c r="H87" s="14">
        <f t="shared" si="7"/>
        <v>0</v>
      </c>
      <c r="I87" s="2">
        <v>0.3</v>
      </c>
      <c r="J87" s="2">
        <f>I87*Малоэтажка_колич_жителей!G86</f>
        <v>39.6</v>
      </c>
      <c r="K87" s="14"/>
      <c r="L87" s="2">
        <v>1.4</v>
      </c>
      <c r="M87" s="2">
        <f>L87*Малоэтажка_колич_жителей!G86</f>
        <v>184.79999999999998</v>
      </c>
      <c r="N87" s="14"/>
      <c r="O87" s="6">
        <f t="shared" si="8"/>
        <v>580.79999999999995</v>
      </c>
      <c r="P87" s="6">
        <f t="shared" si="9"/>
        <v>0</v>
      </c>
      <c r="Q87" s="11">
        <f t="shared" si="10"/>
        <v>-580.79999999999995</v>
      </c>
    </row>
    <row r="88" spans="1:17" x14ac:dyDescent="0.25">
      <c r="A88" s="17"/>
      <c r="B88" s="9" t="s">
        <v>135</v>
      </c>
      <c r="C88" s="2">
        <v>0.7</v>
      </c>
      <c r="D88" s="2">
        <f>C88*Малоэтажка_колич_жителей!G87</f>
        <v>92.399999999999991</v>
      </c>
      <c r="E88" s="14">
        <f t="shared" si="6"/>
        <v>0</v>
      </c>
      <c r="F88" s="2">
        <v>2</v>
      </c>
      <c r="G88" s="2">
        <f>F88*Малоэтажка_колич_жителей!G87</f>
        <v>264</v>
      </c>
      <c r="H88" s="14">
        <f t="shared" si="7"/>
        <v>0</v>
      </c>
      <c r="I88" s="2">
        <v>0.3</v>
      </c>
      <c r="J88" s="2">
        <f>I88*Малоэтажка_колич_жителей!G87</f>
        <v>39.6</v>
      </c>
      <c r="K88" s="14"/>
      <c r="L88" s="2">
        <v>1.4</v>
      </c>
      <c r="M88" s="2">
        <f>L88*Малоэтажка_колич_жителей!G87</f>
        <v>184.79999999999998</v>
      </c>
      <c r="N88" s="14"/>
      <c r="O88" s="6">
        <f t="shared" si="8"/>
        <v>580.79999999999995</v>
      </c>
      <c r="P88" s="6">
        <f t="shared" si="9"/>
        <v>0</v>
      </c>
      <c r="Q88" s="11">
        <f t="shared" si="10"/>
        <v>-580.79999999999995</v>
      </c>
    </row>
    <row r="89" spans="1:17" x14ac:dyDescent="0.25">
      <c r="A89" s="17"/>
      <c r="B89" s="9" t="s">
        <v>136</v>
      </c>
      <c r="C89" s="2">
        <v>0.7</v>
      </c>
      <c r="D89" s="2">
        <f>C89*Малоэтажка_колич_жителей!G88</f>
        <v>92.399999999999991</v>
      </c>
      <c r="E89" s="14">
        <f t="shared" si="6"/>
        <v>0</v>
      </c>
      <c r="F89" s="2">
        <v>2</v>
      </c>
      <c r="G89" s="2">
        <f>F89*Малоэтажка_колич_жителей!G88</f>
        <v>264</v>
      </c>
      <c r="H89" s="14">
        <f t="shared" si="7"/>
        <v>0</v>
      </c>
      <c r="I89" s="2">
        <v>0.3</v>
      </c>
      <c r="J89" s="2">
        <f>I89*Малоэтажка_колич_жителей!G88</f>
        <v>39.6</v>
      </c>
      <c r="K89" s="14"/>
      <c r="L89" s="2">
        <v>1.4</v>
      </c>
      <c r="M89" s="2">
        <f>L89*Малоэтажка_колич_жителей!G88</f>
        <v>184.79999999999998</v>
      </c>
      <c r="N89" s="14"/>
      <c r="O89" s="6">
        <f t="shared" si="8"/>
        <v>580.79999999999995</v>
      </c>
      <c r="P89" s="6">
        <f t="shared" si="9"/>
        <v>0</v>
      </c>
      <c r="Q89" s="11">
        <f t="shared" si="10"/>
        <v>-580.79999999999995</v>
      </c>
    </row>
    <row r="90" spans="1:17" x14ac:dyDescent="0.25">
      <c r="A90" s="18"/>
      <c r="B90" s="9" t="s">
        <v>137</v>
      </c>
      <c r="C90" s="2">
        <v>0.7</v>
      </c>
      <c r="D90" s="2">
        <f>C90*Малоэтажка_колич_жителей!G89</f>
        <v>92.399999999999991</v>
      </c>
      <c r="E90" s="14">
        <f t="shared" si="6"/>
        <v>0</v>
      </c>
      <c r="F90" s="2">
        <v>2</v>
      </c>
      <c r="G90" s="2">
        <f>F90*Малоэтажка_колич_жителей!G89</f>
        <v>264</v>
      </c>
      <c r="H90" s="14">
        <f t="shared" si="7"/>
        <v>0</v>
      </c>
      <c r="I90" s="2">
        <v>0.3</v>
      </c>
      <c r="J90" s="2">
        <f>I90*Малоэтажка_колич_жителей!G89</f>
        <v>39.6</v>
      </c>
      <c r="K90" s="14"/>
      <c r="L90" s="2">
        <v>1.4</v>
      </c>
      <c r="M90" s="2">
        <f>L90*Малоэтажка_колич_жителей!G89</f>
        <v>184.79999999999998</v>
      </c>
      <c r="N90" s="14"/>
      <c r="O90" s="6">
        <f t="shared" si="8"/>
        <v>580.79999999999995</v>
      </c>
      <c r="P90" s="6">
        <f t="shared" si="9"/>
        <v>0</v>
      </c>
      <c r="Q90" s="11">
        <f t="shared" si="10"/>
        <v>-580.79999999999995</v>
      </c>
    </row>
    <row r="91" spans="1:17" x14ac:dyDescent="0.25">
      <c r="A91" s="16">
        <v>8</v>
      </c>
      <c r="B91" s="9" t="s">
        <v>138</v>
      </c>
      <c r="C91" s="2">
        <v>0.7</v>
      </c>
      <c r="D91" s="2">
        <f>C91*Малоэтажка_колич_жителей!G90</f>
        <v>92.399999999999991</v>
      </c>
      <c r="E91" s="14">
        <f t="shared" si="6"/>
        <v>0</v>
      </c>
      <c r="F91" s="2">
        <v>2</v>
      </c>
      <c r="G91" s="2">
        <f>F91*Малоэтажка_колич_жителей!G90</f>
        <v>264</v>
      </c>
      <c r="H91" s="14">
        <f t="shared" si="7"/>
        <v>0</v>
      </c>
      <c r="I91" s="2">
        <v>0.3</v>
      </c>
      <c r="J91" s="2">
        <f>I91*Малоэтажка_колич_жителей!G90</f>
        <v>39.6</v>
      </c>
      <c r="K91" s="14"/>
      <c r="L91" s="2">
        <v>1.4</v>
      </c>
      <c r="M91" s="2">
        <f>L91*Малоэтажка_колич_жителей!G90</f>
        <v>184.79999999999998</v>
      </c>
      <c r="N91" s="14"/>
      <c r="O91" s="6">
        <f t="shared" si="8"/>
        <v>580.79999999999995</v>
      </c>
      <c r="P91" s="6">
        <f t="shared" si="9"/>
        <v>0</v>
      </c>
      <c r="Q91" s="11">
        <f t="shared" si="10"/>
        <v>-580.79999999999995</v>
      </c>
    </row>
    <row r="92" spans="1:17" x14ac:dyDescent="0.25">
      <c r="A92" s="17"/>
      <c r="B92" s="9" t="s">
        <v>139</v>
      </c>
      <c r="C92" s="2">
        <v>0.7</v>
      </c>
      <c r="D92" s="2">
        <f>C92*Малоэтажка_колич_жителей!G91</f>
        <v>92.399999999999991</v>
      </c>
      <c r="E92" s="14">
        <f t="shared" si="6"/>
        <v>0</v>
      </c>
      <c r="F92" s="2">
        <v>2</v>
      </c>
      <c r="G92" s="2">
        <f>F92*Малоэтажка_колич_жителей!G91</f>
        <v>264</v>
      </c>
      <c r="H92" s="14">
        <f t="shared" si="7"/>
        <v>0</v>
      </c>
      <c r="I92" s="2">
        <v>0.3</v>
      </c>
      <c r="J92" s="2">
        <f>I92*Малоэтажка_колич_жителей!G91</f>
        <v>39.6</v>
      </c>
      <c r="K92" s="14"/>
      <c r="L92" s="2">
        <v>1.4</v>
      </c>
      <c r="M92" s="2">
        <f>L92*Малоэтажка_колич_жителей!G91</f>
        <v>184.79999999999998</v>
      </c>
      <c r="N92" s="14"/>
      <c r="O92" s="6">
        <f t="shared" si="8"/>
        <v>580.79999999999995</v>
      </c>
      <c r="P92" s="6">
        <f t="shared" si="9"/>
        <v>0</v>
      </c>
      <c r="Q92" s="11">
        <f t="shared" si="10"/>
        <v>-580.79999999999995</v>
      </c>
    </row>
    <row r="93" spans="1:17" x14ac:dyDescent="0.25">
      <c r="A93" s="17"/>
      <c r="B93" s="9" t="s">
        <v>140</v>
      </c>
      <c r="C93" s="2">
        <v>0.7</v>
      </c>
      <c r="D93" s="2">
        <f>C93*Малоэтажка_колич_жителей!G92</f>
        <v>92.399999999999991</v>
      </c>
      <c r="E93" s="14">
        <f t="shared" si="6"/>
        <v>0</v>
      </c>
      <c r="F93" s="2">
        <v>2</v>
      </c>
      <c r="G93" s="2">
        <f>F93*Малоэтажка_колич_жителей!G92</f>
        <v>264</v>
      </c>
      <c r="H93" s="14">
        <f t="shared" si="7"/>
        <v>0</v>
      </c>
      <c r="I93" s="2">
        <v>0.3</v>
      </c>
      <c r="J93" s="2">
        <f>I93*Малоэтажка_колич_жителей!G92</f>
        <v>39.6</v>
      </c>
      <c r="K93" s="14"/>
      <c r="L93" s="2">
        <v>1.4</v>
      </c>
      <c r="M93" s="2">
        <f>L93*Малоэтажка_колич_жителей!G92</f>
        <v>184.79999999999998</v>
      </c>
      <c r="N93" s="14"/>
      <c r="O93" s="6">
        <f t="shared" si="8"/>
        <v>580.79999999999995</v>
      </c>
      <c r="P93" s="6">
        <f t="shared" si="9"/>
        <v>0</v>
      </c>
      <c r="Q93" s="11">
        <f t="shared" si="10"/>
        <v>-580.79999999999995</v>
      </c>
    </row>
    <row r="94" spans="1:17" x14ac:dyDescent="0.25">
      <c r="A94" s="17"/>
      <c r="B94" s="9" t="s">
        <v>141</v>
      </c>
      <c r="C94" s="2">
        <v>0.7</v>
      </c>
      <c r="D94" s="2">
        <f>C94*Малоэтажка_колич_жителей!G93</f>
        <v>92.399999999999991</v>
      </c>
      <c r="E94" s="14">
        <f t="shared" si="6"/>
        <v>0</v>
      </c>
      <c r="F94" s="2">
        <v>2</v>
      </c>
      <c r="G94" s="2">
        <f>F94*Малоэтажка_колич_жителей!G93</f>
        <v>264</v>
      </c>
      <c r="H94" s="14">
        <f t="shared" si="7"/>
        <v>0</v>
      </c>
      <c r="I94" s="2">
        <v>0.3</v>
      </c>
      <c r="J94" s="2">
        <f>I94*Малоэтажка_колич_жителей!G93</f>
        <v>39.6</v>
      </c>
      <c r="K94" s="14"/>
      <c r="L94" s="2">
        <v>1.4</v>
      </c>
      <c r="M94" s="2">
        <f>L94*Малоэтажка_колич_жителей!G93</f>
        <v>184.79999999999998</v>
      </c>
      <c r="N94" s="14"/>
      <c r="O94" s="6">
        <f t="shared" si="8"/>
        <v>580.79999999999995</v>
      </c>
      <c r="P94" s="6">
        <f t="shared" si="9"/>
        <v>0</v>
      </c>
      <c r="Q94" s="11">
        <f t="shared" si="10"/>
        <v>-580.79999999999995</v>
      </c>
    </row>
    <row r="95" spans="1:17" x14ac:dyDescent="0.25">
      <c r="A95" s="17"/>
      <c r="B95" s="9" t="s">
        <v>142</v>
      </c>
      <c r="C95" s="2">
        <v>0.7</v>
      </c>
      <c r="D95" s="2">
        <f>C95*Малоэтажка_колич_жителей!G94</f>
        <v>92.399999999999991</v>
      </c>
      <c r="E95" s="14">
        <f t="shared" si="6"/>
        <v>0</v>
      </c>
      <c r="F95" s="2">
        <v>2</v>
      </c>
      <c r="G95" s="2">
        <f>F95*Малоэтажка_колич_жителей!G94</f>
        <v>264</v>
      </c>
      <c r="H95" s="14">
        <f t="shared" si="7"/>
        <v>0</v>
      </c>
      <c r="I95" s="2">
        <v>0.3</v>
      </c>
      <c r="J95" s="2">
        <f>I95*Малоэтажка_колич_жителей!G94</f>
        <v>39.6</v>
      </c>
      <c r="K95" s="14"/>
      <c r="L95" s="2">
        <v>1.4</v>
      </c>
      <c r="M95" s="2">
        <f>L95*Малоэтажка_колич_жителей!G94</f>
        <v>184.79999999999998</v>
      </c>
      <c r="N95" s="14"/>
      <c r="O95" s="6">
        <f t="shared" si="8"/>
        <v>580.79999999999995</v>
      </c>
      <c r="P95" s="6">
        <f t="shared" si="9"/>
        <v>0</v>
      </c>
      <c r="Q95" s="11">
        <f t="shared" si="10"/>
        <v>-580.79999999999995</v>
      </c>
    </row>
    <row r="96" spans="1:17" x14ac:dyDescent="0.25">
      <c r="A96" s="17"/>
      <c r="B96" s="9" t="s">
        <v>143</v>
      </c>
      <c r="C96" s="2">
        <v>0.7</v>
      </c>
      <c r="D96" s="2">
        <f>C96*Малоэтажка_колич_жителей!G95</f>
        <v>92.399999999999991</v>
      </c>
      <c r="E96" s="14">
        <f t="shared" si="6"/>
        <v>0</v>
      </c>
      <c r="F96" s="2">
        <v>2</v>
      </c>
      <c r="G96" s="2">
        <f>F96*Малоэтажка_колич_жителей!G95</f>
        <v>264</v>
      </c>
      <c r="H96" s="14">
        <f t="shared" si="7"/>
        <v>0</v>
      </c>
      <c r="I96" s="2">
        <v>0.3</v>
      </c>
      <c r="J96" s="2">
        <f>I96*Малоэтажка_колич_жителей!G95</f>
        <v>39.6</v>
      </c>
      <c r="K96" s="14"/>
      <c r="L96" s="2">
        <v>1.4</v>
      </c>
      <c r="M96" s="2">
        <f>L96*Малоэтажка_колич_жителей!G95</f>
        <v>184.79999999999998</v>
      </c>
      <c r="N96" s="14"/>
      <c r="O96" s="6">
        <f t="shared" si="8"/>
        <v>580.79999999999995</v>
      </c>
      <c r="P96" s="6">
        <f t="shared" si="9"/>
        <v>0</v>
      </c>
      <c r="Q96" s="11">
        <f t="shared" si="10"/>
        <v>-580.79999999999995</v>
      </c>
    </row>
    <row r="97" spans="1:17" x14ac:dyDescent="0.25">
      <c r="A97" s="17"/>
      <c r="B97" s="9" t="s">
        <v>144</v>
      </c>
      <c r="C97" s="2">
        <v>0.7</v>
      </c>
      <c r="D97" s="2">
        <f>C97*Малоэтажка_колич_жителей!G96</f>
        <v>92.399999999999991</v>
      </c>
      <c r="E97" s="14">
        <f t="shared" si="6"/>
        <v>0</v>
      </c>
      <c r="F97" s="2">
        <v>2</v>
      </c>
      <c r="G97" s="2">
        <f>F97*Малоэтажка_колич_жителей!G96</f>
        <v>264</v>
      </c>
      <c r="H97" s="14">
        <f t="shared" si="7"/>
        <v>0</v>
      </c>
      <c r="I97" s="2">
        <v>0.3</v>
      </c>
      <c r="J97" s="2">
        <f>I97*Малоэтажка_колич_жителей!G96</f>
        <v>39.6</v>
      </c>
      <c r="K97" s="14"/>
      <c r="L97" s="2">
        <v>1.4</v>
      </c>
      <c r="M97" s="2">
        <f>L97*Малоэтажка_колич_жителей!G96</f>
        <v>184.79999999999998</v>
      </c>
      <c r="N97" s="14"/>
      <c r="O97" s="6">
        <f t="shared" si="8"/>
        <v>580.79999999999995</v>
      </c>
      <c r="P97" s="6">
        <f t="shared" si="9"/>
        <v>0</v>
      </c>
      <c r="Q97" s="11">
        <f t="shared" si="10"/>
        <v>-580.79999999999995</v>
      </c>
    </row>
    <row r="98" spans="1:17" x14ac:dyDescent="0.25">
      <c r="A98" s="17"/>
      <c r="B98" s="9" t="s">
        <v>145</v>
      </c>
      <c r="C98" s="2">
        <v>0.7</v>
      </c>
      <c r="D98" s="2">
        <f>C98*Малоэтажка_колич_жителей!G97</f>
        <v>92.399999999999991</v>
      </c>
      <c r="E98" s="14">
        <f t="shared" si="6"/>
        <v>0</v>
      </c>
      <c r="F98" s="2">
        <v>2</v>
      </c>
      <c r="G98" s="2">
        <f>F98*Малоэтажка_колич_жителей!G97</f>
        <v>264</v>
      </c>
      <c r="H98" s="14">
        <f t="shared" si="7"/>
        <v>0</v>
      </c>
      <c r="I98" s="2">
        <v>0.3</v>
      </c>
      <c r="J98" s="2">
        <f>I98*Малоэтажка_колич_жителей!G97</f>
        <v>39.6</v>
      </c>
      <c r="K98" s="14"/>
      <c r="L98" s="2">
        <v>1.4</v>
      </c>
      <c r="M98" s="2">
        <f>L98*Малоэтажка_колич_жителей!G97</f>
        <v>184.79999999999998</v>
      </c>
      <c r="N98" s="14"/>
      <c r="O98" s="6">
        <f t="shared" si="8"/>
        <v>580.79999999999995</v>
      </c>
      <c r="P98" s="6">
        <f t="shared" si="9"/>
        <v>0</v>
      </c>
      <c r="Q98" s="11">
        <f t="shared" si="10"/>
        <v>-580.79999999999995</v>
      </c>
    </row>
    <row r="99" spans="1:17" x14ac:dyDescent="0.25">
      <c r="A99" s="17"/>
      <c r="B99" s="9" t="s">
        <v>146</v>
      </c>
      <c r="C99" s="2">
        <v>0.7</v>
      </c>
      <c r="D99" s="2">
        <f>C99*Малоэтажка_колич_жителей!G98</f>
        <v>92.399999999999991</v>
      </c>
      <c r="E99" s="14">
        <f t="shared" si="6"/>
        <v>0</v>
      </c>
      <c r="F99" s="2">
        <v>2</v>
      </c>
      <c r="G99" s="2">
        <f>F99*Малоэтажка_колич_жителей!G98</f>
        <v>264</v>
      </c>
      <c r="H99" s="14">
        <f t="shared" si="7"/>
        <v>0</v>
      </c>
      <c r="I99" s="2">
        <v>0.3</v>
      </c>
      <c r="J99" s="2">
        <f>I99*Малоэтажка_колич_жителей!G98</f>
        <v>39.6</v>
      </c>
      <c r="K99" s="14"/>
      <c r="L99" s="2">
        <v>1.4</v>
      </c>
      <c r="M99" s="2">
        <f>L99*Малоэтажка_колич_жителей!G98</f>
        <v>184.79999999999998</v>
      </c>
      <c r="N99" s="14"/>
      <c r="O99" s="6">
        <f t="shared" si="8"/>
        <v>580.79999999999995</v>
      </c>
      <c r="P99" s="6">
        <f t="shared" si="9"/>
        <v>0</v>
      </c>
      <c r="Q99" s="11">
        <f t="shared" si="10"/>
        <v>-580.79999999999995</v>
      </c>
    </row>
    <row r="100" spans="1:17" x14ac:dyDescent="0.25">
      <c r="A100" s="17"/>
      <c r="B100" s="9" t="s">
        <v>147</v>
      </c>
      <c r="C100" s="2">
        <v>0.7</v>
      </c>
      <c r="D100" s="2">
        <f>C100*Малоэтажка_колич_жителей!G99</f>
        <v>92.399999999999991</v>
      </c>
      <c r="E100" s="14">
        <f t="shared" si="6"/>
        <v>0</v>
      </c>
      <c r="F100" s="2">
        <v>2</v>
      </c>
      <c r="G100" s="2">
        <f>F100*Малоэтажка_колич_жителей!G99</f>
        <v>264</v>
      </c>
      <c r="H100" s="14">
        <f t="shared" si="7"/>
        <v>0</v>
      </c>
      <c r="I100" s="2">
        <v>0.3</v>
      </c>
      <c r="J100" s="2">
        <f>I100*Малоэтажка_колич_жителей!G99</f>
        <v>39.6</v>
      </c>
      <c r="K100" s="14"/>
      <c r="L100" s="2">
        <v>1.4</v>
      </c>
      <c r="M100" s="2">
        <f>L100*Малоэтажка_колич_жителей!G99</f>
        <v>184.79999999999998</v>
      </c>
      <c r="N100" s="14"/>
      <c r="O100" s="6">
        <f t="shared" si="8"/>
        <v>580.79999999999995</v>
      </c>
      <c r="P100" s="6">
        <f t="shared" si="9"/>
        <v>0</v>
      </c>
      <c r="Q100" s="11">
        <f t="shared" si="10"/>
        <v>-580.79999999999995</v>
      </c>
    </row>
    <row r="101" spans="1:17" x14ac:dyDescent="0.25">
      <c r="A101" s="17"/>
      <c r="B101" s="9" t="s">
        <v>148</v>
      </c>
      <c r="C101" s="2">
        <v>0.7</v>
      </c>
      <c r="D101" s="2">
        <f>C101*Малоэтажка_колич_жителей!G100</f>
        <v>92.399999999999991</v>
      </c>
      <c r="E101" s="14">
        <f t="shared" si="6"/>
        <v>0</v>
      </c>
      <c r="F101" s="2">
        <v>2</v>
      </c>
      <c r="G101" s="2">
        <f>F101*Малоэтажка_колич_жителей!G100</f>
        <v>264</v>
      </c>
      <c r="H101" s="14">
        <f t="shared" si="7"/>
        <v>0</v>
      </c>
      <c r="I101" s="2">
        <v>0.3</v>
      </c>
      <c r="J101" s="2">
        <f>I101*Малоэтажка_колич_жителей!G100</f>
        <v>39.6</v>
      </c>
      <c r="K101" s="14"/>
      <c r="L101" s="2">
        <v>1.4</v>
      </c>
      <c r="M101" s="2">
        <f>L101*Малоэтажка_колич_жителей!G100</f>
        <v>184.79999999999998</v>
      </c>
      <c r="N101" s="14"/>
      <c r="O101" s="6">
        <f t="shared" si="8"/>
        <v>580.79999999999995</v>
      </c>
      <c r="P101" s="6">
        <f t="shared" si="9"/>
        <v>0</v>
      </c>
      <c r="Q101" s="11">
        <f t="shared" si="10"/>
        <v>-580.79999999999995</v>
      </c>
    </row>
    <row r="102" spans="1:17" x14ac:dyDescent="0.25">
      <c r="A102" s="17"/>
      <c r="B102" s="9" t="s">
        <v>149</v>
      </c>
      <c r="C102" s="2">
        <v>0.7</v>
      </c>
      <c r="D102" s="2">
        <f>C102*Малоэтажка_колич_жителей!G101</f>
        <v>92.399999999999991</v>
      </c>
      <c r="E102" s="14">
        <f t="shared" si="6"/>
        <v>0</v>
      </c>
      <c r="F102" s="2">
        <v>2</v>
      </c>
      <c r="G102" s="2">
        <f>F102*Малоэтажка_колич_жителей!G101</f>
        <v>264</v>
      </c>
      <c r="H102" s="14">
        <f t="shared" si="7"/>
        <v>0</v>
      </c>
      <c r="I102" s="2">
        <v>0.3</v>
      </c>
      <c r="J102" s="2">
        <f>I102*Малоэтажка_колич_жителей!G101</f>
        <v>39.6</v>
      </c>
      <c r="K102" s="14"/>
      <c r="L102" s="2">
        <v>1.4</v>
      </c>
      <c r="M102" s="2">
        <f>L102*Малоэтажка_колич_жителей!G101</f>
        <v>184.79999999999998</v>
      </c>
      <c r="N102" s="14"/>
      <c r="O102" s="6">
        <f t="shared" si="8"/>
        <v>580.79999999999995</v>
      </c>
      <c r="P102" s="6">
        <f t="shared" si="9"/>
        <v>0</v>
      </c>
      <c r="Q102" s="11">
        <f t="shared" si="10"/>
        <v>-580.79999999999995</v>
      </c>
    </row>
    <row r="103" spans="1:17" x14ac:dyDescent="0.25">
      <c r="A103" s="17"/>
      <c r="B103" s="9" t="s">
        <v>150</v>
      </c>
      <c r="C103" s="2">
        <v>0.7</v>
      </c>
      <c r="D103" s="2">
        <f>C103*Малоэтажка_колич_жителей!G102</f>
        <v>92.399999999999991</v>
      </c>
      <c r="E103" s="14">
        <f t="shared" si="6"/>
        <v>0</v>
      </c>
      <c r="F103" s="2">
        <v>2</v>
      </c>
      <c r="G103" s="2">
        <f>F103*Малоэтажка_колич_жителей!G102</f>
        <v>264</v>
      </c>
      <c r="H103" s="14">
        <f t="shared" si="7"/>
        <v>0</v>
      </c>
      <c r="I103" s="2">
        <v>0.3</v>
      </c>
      <c r="J103" s="2">
        <f>I103*Малоэтажка_колич_жителей!G102</f>
        <v>39.6</v>
      </c>
      <c r="K103" s="14"/>
      <c r="L103" s="2">
        <v>1.4</v>
      </c>
      <c r="M103" s="2">
        <f>L103*Малоэтажка_колич_жителей!G102</f>
        <v>184.79999999999998</v>
      </c>
      <c r="N103" s="14"/>
      <c r="O103" s="6">
        <f t="shared" si="8"/>
        <v>580.79999999999995</v>
      </c>
      <c r="P103" s="6">
        <f t="shared" si="9"/>
        <v>0</v>
      </c>
      <c r="Q103" s="11">
        <f t="shared" si="10"/>
        <v>-580.79999999999995</v>
      </c>
    </row>
    <row r="104" spans="1:17" x14ac:dyDescent="0.25">
      <c r="A104" s="17"/>
      <c r="B104" s="9" t="s">
        <v>151</v>
      </c>
      <c r="C104" s="2">
        <v>0.7</v>
      </c>
      <c r="D104" s="2">
        <f>C104*Малоэтажка_колич_жителей!G103</f>
        <v>92.399999999999991</v>
      </c>
      <c r="E104" s="14">
        <f t="shared" si="6"/>
        <v>0</v>
      </c>
      <c r="F104" s="2">
        <v>2</v>
      </c>
      <c r="G104" s="2">
        <f>F104*Малоэтажка_колич_жителей!G103</f>
        <v>264</v>
      </c>
      <c r="H104" s="14">
        <f t="shared" si="7"/>
        <v>0</v>
      </c>
      <c r="I104" s="2">
        <v>0.3</v>
      </c>
      <c r="J104" s="2">
        <f>I104*Малоэтажка_колич_жителей!G103</f>
        <v>39.6</v>
      </c>
      <c r="K104" s="14"/>
      <c r="L104" s="2">
        <v>1.4</v>
      </c>
      <c r="M104" s="2">
        <f>L104*Малоэтажка_колич_жителей!G103</f>
        <v>184.79999999999998</v>
      </c>
      <c r="N104" s="14"/>
      <c r="O104" s="6">
        <f t="shared" si="8"/>
        <v>580.79999999999995</v>
      </c>
      <c r="P104" s="6">
        <f t="shared" si="9"/>
        <v>0</v>
      </c>
      <c r="Q104" s="11">
        <f t="shared" si="10"/>
        <v>-580.79999999999995</v>
      </c>
    </row>
    <row r="105" spans="1:17" x14ac:dyDescent="0.25">
      <c r="A105" s="17"/>
      <c r="B105" s="9" t="s">
        <v>152</v>
      </c>
      <c r="C105" s="2">
        <v>0.7</v>
      </c>
      <c r="D105" s="2">
        <f>C105*Малоэтажка_колич_жителей!G104</f>
        <v>92.399999999999991</v>
      </c>
      <c r="E105" s="14">
        <f t="shared" si="6"/>
        <v>0</v>
      </c>
      <c r="F105" s="2">
        <v>2</v>
      </c>
      <c r="G105" s="2">
        <f>F105*Малоэтажка_колич_жителей!G104</f>
        <v>264</v>
      </c>
      <c r="H105" s="14">
        <f t="shared" si="7"/>
        <v>0</v>
      </c>
      <c r="I105" s="2">
        <v>0.3</v>
      </c>
      <c r="J105" s="2">
        <f>I105*Малоэтажка_колич_жителей!G104</f>
        <v>39.6</v>
      </c>
      <c r="K105" s="14"/>
      <c r="L105" s="2">
        <v>1.4</v>
      </c>
      <c r="M105" s="2">
        <f>L105*Малоэтажка_колич_жителей!G104</f>
        <v>184.79999999999998</v>
      </c>
      <c r="N105" s="14"/>
      <c r="O105" s="6">
        <f t="shared" si="8"/>
        <v>580.79999999999995</v>
      </c>
      <c r="P105" s="6">
        <f t="shared" si="9"/>
        <v>0</v>
      </c>
      <c r="Q105" s="11">
        <f t="shared" si="10"/>
        <v>-580.79999999999995</v>
      </c>
    </row>
    <row r="106" spans="1:17" x14ac:dyDescent="0.25">
      <c r="A106" s="17"/>
      <c r="B106" s="9" t="s">
        <v>153</v>
      </c>
      <c r="C106" s="2">
        <v>0.7</v>
      </c>
      <c r="D106" s="2">
        <f>C106*Малоэтажка_колич_жителей!G105</f>
        <v>92.399999999999991</v>
      </c>
      <c r="E106" s="14">
        <f t="shared" si="6"/>
        <v>0</v>
      </c>
      <c r="F106" s="2">
        <v>2</v>
      </c>
      <c r="G106" s="2">
        <f>F106*Малоэтажка_колич_жителей!G105</f>
        <v>264</v>
      </c>
      <c r="H106" s="14">
        <f t="shared" si="7"/>
        <v>0</v>
      </c>
      <c r="I106" s="2">
        <v>0.3</v>
      </c>
      <c r="J106" s="2">
        <f>I106*Малоэтажка_колич_жителей!G105</f>
        <v>39.6</v>
      </c>
      <c r="K106" s="14"/>
      <c r="L106" s="2">
        <v>1.4</v>
      </c>
      <c r="M106" s="2">
        <f>L106*Малоэтажка_колич_жителей!G105</f>
        <v>184.79999999999998</v>
      </c>
      <c r="N106" s="14"/>
      <c r="O106" s="6">
        <f t="shared" si="8"/>
        <v>580.79999999999995</v>
      </c>
      <c r="P106" s="6">
        <f t="shared" si="9"/>
        <v>0</v>
      </c>
      <c r="Q106" s="11">
        <f t="shared" si="10"/>
        <v>-580.79999999999995</v>
      </c>
    </row>
    <row r="107" spans="1:17" x14ac:dyDescent="0.25">
      <c r="A107" s="17"/>
      <c r="B107" s="9" t="s">
        <v>154</v>
      </c>
      <c r="C107" s="2">
        <v>0.7</v>
      </c>
      <c r="D107" s="2">
        <f>C107*Малоэтажка_колич_жителей!G106</f>
        <v>92.399999999999991</v>
      </c>
      <c r="E107" s="14">
        <f t="shared" si="6"/>
        <v>0</v>
      </c>
      <c r="F107" s="2">
        <v>2</v>
      </c>
      <c r="G107" s="2">
        <f>F107*Малоэтажка_колич_жителей!G106</f>
        <v>264</v>
      </c>
      <c r="H107" s="14">
        <f t="shared" si="7"/>
        <v>0</v>
      </c>
      <c r="I107" s="2">
        <v>0.3</v>
      </c>
      <c r="J107" s="2">
        <f>I107*Малоэтажка_колич_жителей!G106</f>
        <v>39.6</v>
      </c>
      <c r="K107" s="14"/>
      <c r="L107" s="2">
        <v>1.4</v>
      </c>
      <c r="M107" s="2">
        <f>L107*Малоэтажка_колич_жителей!G106</f>
        <v>184.79999999999998</v>
      </c>
      <c r="N107" s="14"/>
      <c r="O107" s="6">
        <f t="shared" si="8"/>
        <v>580.79999999999995</v>
      </c>
      <c r="P107" s="6">
        <f t="shared" si="9"/>
        <v>0</v>
      </c>
      <c r="Q107" s="11">
        <f t="shared" si="10"/>
        <v>-580.79999999999995</v>
      </c>
    </row>
    <row r="108" spans="1:17" x14ac:dyDescent="0.25">
      <c r="A108" s="17"/>
      <c r="B108" s="9" t="s">
        <v>155</v>
      </c>
      <c r="C108" s="2">
        <v>0.7</v>
      </c>
      <c r="D108" s="2">
        <f>C108*Малоэтажка_колич_жителей!G107</f>
        <v>92.399999999999991</v>
      </c>
      <c r="E108" s="14">
        <f t="shared" si="6"/>
        <v>0</v>
      </c>
      <c r="F108" s="2">
        <v>2</v>
      </c>
      <c r="G108" s="2">
        <f>F108*Малоэтажка_колич_жителей!G107</f>
        <v>264</v>
      </c>
      <c r="H108" s="14">
        <f t="shared" si="7"/>
        <v>0</v>
      </c>
      <c r="I108" s="2">
        <v>0.3</v>
      </c>
      <c r="J108" s="2">
        <f>I108*Малоэтажка_колич_жителей!G107</f>
        <v>39.6</v>
      </c>
      <c r="K108" s="14"/>
      <c r="L108" s="2">
        <v>1.4</v>
      </c>
      <c r="M108" s="2">
        <f>L108*Малоэтажка_колич_жителей!G107</f>
        <v>184.79999999999998</v>
      </c>
      <c r="N108" s="14"/>
      <c r="O108" s="6">
        <f t="shared" si="8"/>
        <v>580.79999999999995</v>
      </c>
      <c r="P108" s="6">
        <f t="shared" si="9"/>
        <v>0</v>
      </c>
      <c r="Q108" s="11">
        <f t="shared" si="10"/>
        <v>-580.79999999999995</v>
      </c>
    </row>
    <row r="109" spans="1:17" x14ac:dyDescent="0.25">
      <c r="A109" s="17"/>
      <c r="B109" s="9" t="s">
        <v>156</v>
      </c>
      <c r="C109" s="2">
        <v>0.7</v>
      </c>
      <c r="D109" s="2">
        <f>C109*Малоэтажка_колич_жителей!G108</f>
        <v>92.399999999999991</v>
      </c>
      <c r="E109" s="14">
        <f t="shared" si="6"/>
        <v>0</v>
      </c>
      <c r="F109" s="2">
        <v>2</v>
      </c>
      <c r="G109" s="2">
        <f>F109*Малоэтажка_колич_жителей!G108</f>
        <v>264</v>
      </c>
      <c r="H109" s="14">
        <f t="shared" si="7"/>
        <v>0</v>
      </c>
      <c r="I109" s="2">
        <v>0.3</v>
      </c>
      <c r="J109" s="2">
        <f>I109*Малоэтажка_колич_жителей!G108</f>
        <v>39.6</v>
      </c>
      <c r="K109" s="14"/>
      <c r="L109" s="2">
        <v>1.4</v>
      </c>
      <c r="M109" s="2">
        <f>L109*Малоэтажка_колич_жителей!G108</f>
        <v>184.79999999999998</v>
      </c>
      <c r="N109" s="14"/>
      <c r="O109" s="6">
        <f t="shared" si="8"/>
        <v>580.79999999999995</v>
      </c>
      <c r="P109" s="6">
        <f t="shared" si="9"/>
        <v>0</v>
      </c>
      <c r="Q109" s="11">
        <f t="shared" si="10"/>
        <v>-580.79999999999995</v>
      </c>
    </row>
    <row r="110" spans="1:17" x14ac:dyDescent="0.25">
      <c r="A110" s="17"/>
      <c r="B110" s="9" t="s">
        <v>157</v>
      </c>
      <c r="C110" s="2">
        <v>0.7</v>
      </c>
      <c r="D110" s="2">
        <f>C110*Малоэтажка_колич_жителей!G109</f>
        <v>92.399999999999991</v>
      </c>
      <c r="E110" s="14">
        <f t="shared" si="6"/>
        <v>0</v>
      </c>
      <c r="F110" s="2">
        <v>2</v>
      </c>
      <c r="G110" s="2">
        <f>F110*Малоэтажка_колич_жителей!G109</f>
        <v>264</v>
      </c>
      <c r="H110" s="14">
        <f t="shared" si="7"/>
        <v>0</v>
      </c>
      <c r="I110" s="2">
        <v>0.3</v>
      </c>
      <c r="J110" s="2">
        <f>I110*Малоэтажка_колич_жителей!G109</f>
        <v>39.6</v>
      </c>
      <c r="K110" s="14"/>
      <c r="L110" s="2">
        <v>1.4</v>
      </c>
      <c r="M110" s="2">
        <f>L110*Малоэтажка_колич_жителей!G109</f>
        <v>184.79999999999998</v>
      </c>
      <c r="N110" s="14"/>
      <c r="O110" s="6">
        <f t="shared" si="8"/>
        <v>580.79999999999995</v>
      </c>
      <c r="P110" s="6">
        <f t="shared" si="9"/>
        <v>0</v>
      </c>
      <c r="Q110" s="11">
        <f t="shared" si="10"/>
        <v>-580.79999999999995</v>
      </c>
    </row>
    <row r="111" spans="1:17" x14ac:dyDescent="0.25">
      <c r="A111" s="17"/>
      <c r="B111" s="9" t="s">
        <v>158</v>
      </c>
      <c r="C111" s="2">
        <v>0.7</v>
      </c>
      <c r="D111" s="2">
        <f>C111*Малоэтажка_колич_жителей!G110</f>
        <v>92.399999999999991</v>
      </c>
      <c r="E111" s="14">
        <f t="shared" si="6"/>
        <v>0</v>
      </c>
      <c r="F111" s="2">
        <v>2</v>
      </c>
      <c r="G111" s="2">
        <f>F111*Малоэтажка_колич_жителей!G110</f>
        <v>264</v>
      </c>
      <c r="H111" s="14">
        <f t="shared" si="7"/>
        <v>0</v>
      </c>
      <c r="I111" s="2">
        <v>0.3</v>
      </c>
      <c r="J111" s="2">
        <f>I111*Малоэтажка_колич_жителей!G110</f>
        <v>39.6</v>
      </c>
      <c r="K111" s="14"/>
      <c r="L111" s="2">
        <v>1.4</v>
      </c>
      <c r="M111" s="2">
        <f>L111*Малоэтажка_колич_жителей!G110</f>
        <v>184.79999999999998</v>
      </c>
      <c r="N111" s="14"/>
      <c r="O111" s="6">
        <f t="shared" si="8"/>
        <v>580.79999999999995</v>
      </c>
      <c r="P111" s="6">
        <f t="shared" si="9"/>
        <v>0</v>
      </c>
      <c r="Q111" s="11">
        <f t="shared" si="10"/>
        <v>-580.79999999999995</v>
      </c>
    </row>
    <row r="112" spans="1:17" x14ac:dyDescent="0.25">
      <c r="A112" s="18"/>
      <c r="B112" s="9" t="s">
        <v>159</v>
      </c>
      <c r="C112" s="2">
        <v>0.7</v>
      </c>
      <c r="D112" s="2">
        <f>C112*Малоэтажка_колич_жителей!G111</f>
        <v>92.399999999999991</v>
      </c>
      <c r="E112" s="14">
        <f t="shared" si="6"/>
        <v>0</v>
      </c>
      <c r="F112" s="2">
        <v>2</v>
      </c>
      <c r="G112" s="2">
        <f>F112*Малоэтажка_колич_жителей!G111</f>
        <v>264</v>
      </c>
      <c r="H112" s="14">
        <f t="shared" si="7"/>
        <v>0</v>
      </c>
      <c r="I112" s="2">
        <v>0.3</v>
      </c>
      <c r="J112" s="2">
        <f>I112*Малоэтажка_колич_жителей!G111</f>
        <v>39.6</v>
      </c>
      <c r="K112" s="14"/>
      <c r="L112" s="2">
        <v>1.4</v>
      </c>
      <c r="M112" s="2">
        <f>L112*Малоэтажка_колич_жителей!G111</f>
        <v>184.79999999999998</v>
      </c>
      <c r="N112" s="14"/>
      <c r="O112" s="6">
        <f t="shared" si="8"/>
        <v>580.79999999999995</v>
      </c>
      <c r="P112" s="6">
        <f t="shared" si="9"/>
        <v>0</v>
      </c>
      <c r="Q112" s="11">
        <f t="shared" si="10"/>
        <v>-580.79999999999995</v>
      </c>
    </row>
    <row r="113" spans="1:17" x14ac:dyDescent="0.25">
      <c r="A113" s="16">
        <v>9</v>
      </c>
      <c r="B113" s="9" t="s">
        <v>160</v>
      </c>
      <c r="C113" s="2">
        <v>0.7</v>
      </c>
      <c r="D113" s="2">
        <f>C113*Малоэтажка_колич_жителей!G112</f>
        <v>92.399999999999991</v>
      </c>
      <c r="E113" s="14">
        <f t="shared" si="6"/>
        <v>0</v>
      </c>
      <c r="F113" s="2">
        <v>2</v>
      </c>
      <c r="G113" s="2">
        <f>F113*Малоэтажка_колич_жителей!G112</f>
        <v>264</v>
      </c>
      <c r="H113" s="14">
        <f t="shared" si="7"/>
        <v>0</v>
      </c>
      <c r="I113" s="2">
        <v>0.3</v>
      </c>
      <c r="J113" s="2">
        <f>I113*Малоэтажка_колич_жителей!G112</f>
        <v>39.6</v>
      </c>
      <c r="K113" s="14"/>
      <c r="L113" s="2">
        <v>1.4</v>
      </c>
      <c r="M113" s="2">
        <f>L113*Малоэтажка_колич_жителей!G112</f>
        <v>184.79999999999998</v>
      </c>
      <c r="N113" s="14"/>
      <c r="O113" s="6">
        <f t="shared" si="8"/>
        <v>580.79999999999995</v>
      </c>
      <c r="P113" s="6">
        <f t="shared" si="9"/>
        <v>0</v>
      </c>
      <c r="Q113" s="11">
        <f t="shared" si="10"/>
        <v>-580.79999999999995</v>
      </c>
    </row>
    <row r="114" spans="1:17" x14ac:dyDescent="0.25">
      <c r="A114" s="17"/>
      <c r="B114" s="9" t="s">
        <v>161</v>
      </c>
      <c r="C114" s="2">
        <v>0.7</v>
      </c>
      <c r="D114" s="2">
        <f>C114*Малоэтажка_колич_жителей!G113</f>
        <v>92.399999999999991</v>
      </c>
      <c r="E114" s="14">
        <f t="shared" si="6"/>
        <v>0</v>
      </c>
      <c r="F114" s="2">
        <v>2</v>
      </c>
      <c r="G114" s="2">
        <f>F114*Малоэтажка_колич_жителей!G113</f>
        <v>264</v>
      </c>
      <c r="H114" s="14">
        <f t="shared" si="7"/>
        <v>0</v>
      </c>
      <c r="I114" s="2">
        <v>0.3</v>
      </c>
      <c r="J114" s="2">
        <f>I114*Малоэтажка_колич_жителей!G113</f>
        <v>39.6</v>
      </c>
      <c r="K114" s="14"/>
      <c r="L114" s="2">
        <v>1.4</v>
      </c>
      <c r="M114" s="2">
        <f>L114*Малоэтажка_колич_жителей!G113</f>
        <v>184.79999999999998</v>
      </c>
      <c r="N114" s="14"/>
      <c r="O114" s="6">
        <f t="shared" si="8"/>
        <v>580.79999999999995</v>
      </c>
      <c r="P114" s="6">
        <f t="shared" si="9"/>
        <v>0</v>
      </c>
      <c r="Q114" s="11">
        <f t="shared" si="10"/>
        <v>-580.79999999999995</v>
      </c>
    </row>
    <row r="115" spans="1:17" x14ac:dyDescent="0.25">
      <c r="A115" s="17"/>
      <c r="B115" s="9" t="s">
        <v>162</v>
      </c>
      <c r="C115" s="2">
        <v>0.7</v>
      </c>
      <c r="D115" s="2">
        <f>C115*Малоэтажка_колич_жителей!G114</f>
        <v>92.399999999999991</v>
      </c>
      <c r="E115" s="14">
        <f t="shared" si="6"/>
        <v>0</v>
      </c>
      <c r="F115" s="2">
        <v>2</v>
      </c>
      <c r="G115" s="2">
        <f>F115*Малоэтажка_колич_жителей!G114</f>
        <v>264</v>
      </c>
      <c r="H115" s="14">
        <f t="shared" si="7"/>
        <v>0</v>
      </c>
      <c r="I115" s="2">
        <v>0.3</v>
      </c>
      <c r="J115" s="2">
        <f>I115*Малоэтажка_колич_жителей!G114</f>
        <v>39.6</v>
      </c>
      <c r="K115" s="14"/>
      <c r="L115" s="2">
        <v>1.4</v>
      </c>
      <c r="M115" s="2">
        <f>L115*Малоэтажка_колич_жителей!G114</f>
        <v>184.79999999999998</v>
      </c>
      <c r="N115" s="14"/>
      <c r="O115" s="6">
        <f t="shared" si="8"/>
        <v>580.79999999999995</v>
      </c>
      <c r="P115" s="6">
        <f t="shared" si="9"/>
        <v>0</v>
      </c>
      <c r="Q115" s="11">
        <f t="shared" si="10"/>
        <v>-580.79999999999995</v>
      </c>
    </row>
    <row r="116" spans="1:17" x14ac:dyDescent="0.25">
      <c r="A116" s="17"/>
      <c r="B116" s="9" t="s">
        <v>163</v>
      </c>
      <c r="C116" s="2">
        <v>0.7</v>
      </c>
      <c r="D116" s="2">
        <f>C116*Малоэтажка_колич_жителей!G115</f>
        <v>92.399999999999991</v>
      </c>
      <c r="E116" s="14">
        <f t="shared" si="6"/>
        <v>0</v>
      </c>
      <c r="F116" s="2">
        <v>2</v>
      </c>
      <c r="G116" s="2">
        <f>F116*Малоэтажка_колич_жителей!G115</f>
        <v>264</v>
      </c>
      <c r="H116" s="14">
        <f t="shared" si="7"/>
        <v>0</v>
      </c>
      <c r="I116" s="2">
        <v>0.3</v>
      </c>
      <c r="J116" s="2">
        <f>I116*Малоэтажка_колич_жителей!G115</f>
        <v>39.6</v>
      </c>
      <c r="K116" s="14"/>
      <c r="L116" s="2">
        <v>1.4</v>
      </c>
      <c r="M116" s="2">
        <f>L116*Малоэтажка_колич_жителей!G115</f>
        <v>184.79999999999998</v>
      </c>
      <c r="N116" s="14"/>
      <c r="O116" s="6">
        <f t="shared" si="8"/>
        <v>580.79999999999995</v>
      </c>
      <c r="P116" s="6">
        <f t="shared" si="9"/>
        <v>0</v>
      </c>
      <c r="Q116" s="11">
        <f t="shared" si="10"/>
        <v>-580.79999999999995</v>
      </c>
    </row>
    <row r="117" spans="1:17" x14ac:dyDescent="0.25">
      <c r="A117" s="17"/>
      <c r="B117" s="9" t="s">
        <v>164</v>
      </c>
      <c r="C117" s="2">
        <v>0.7</v>
      </c>
      <c r="D117" s="2">
        <f>C117*Малоэтажка_колич_жителей!G116</f>
        <v>92.399999999999991</v>
      </c>
      <c r="E117" s="14">
        <f t="shared" si="6"/>
        <v>0</v>
      </c>
      <c r="F117" s="2">
        <v>2</v>
      </c>
      <c r="G117" s="2">
        <f>F117*Малоэтажка_колич_жителей!G116</f>
        <v>264</v>
      </c>
      <c r="H117" s="14">
        <f t="shared" si="7"/>
        <v>0</v>
      </c>
      <c r="I117" s="2">
        <v>0.3</v>
      </c>
      <c r="J117" s="2">
        <f>I117*Малоэтажка_колич_жителей!G116</f>
        <v>39.6</v>
      </c>
      <c r="K117" s="14"/>
      <c r="L117" s="2">
        <v>1.4</v>
      </c>
      <c r="M117" s="2">
        <f>L117*Малоэтажка_колич_жителей!G116</f>
        <v>184.79999999999998</v>
      </c>
      <c r="N117" s="14"/>
      <c r="O117" s="6">
        <f t="shared" si="8"/>
        <v>580.79999999999995</v>
      </c>
      <c r="P117" s="6">
        <f t="shared" si="9"/>
        <v>0</v>
      </c>
      <c r="Q117" s="11">
        <f t="shared" si="10"/>
        <v>-580.79999999999995</v>
      </c>
    </row>
    <row r="118" spans="1:17" x14ac:dyDescent="0.25">
      <c r="A118" s="17"/>
      <c r="B118" s="9" t="s">
        <v>165</v>
      </c>
      <c r="C118" s="2">
        <v>0.7</v>
      </c>
      <c r="D118" s="2">
        <f>C118*Малоэтажка_колич_жителей!G117</f>
        <v>92.399999999999991</v>
      </c>
      <c r="E118" s="14">
        <f t="shared" si="6"/>
        <v>0</v>
      </c>
      <c r="F118" s="2">
        <v>2</v>
      </c>
      <c r="G118" s="2">
        <f>F118*Малоэтажка_колич_жителей!G117</f>
        <v>264</v>
      </c>
      <c r="H118" s="14">
        <f t="shared" si="7"/>
        <v>0</v>
      </c>
      <c r="I118" s="2">
        <v>0.3</v>
      </c>
      <c r="J118" s="2">
        <f>I118*Малоэтажка_колич_жителей!G117</f>
        <v>39.6</v>
      </c>
      <c r="K118" s="14"/>
      <c r="L118" s="2">
        <v>1.4</v>
      </c>
      <c r="M118" s="2">
        <f>L118*Малоэтажка_колич_жителей!G117</f>
        <v>184.79999999999998</v>
      </c>
      <c r="N118" s="14"/>
      <c r="O118" s="6">
        <f t="shared" si="8"/>
        <v>580.79999999999995</v>
      </c>
      <c r="P118" s="6">
        <f t="shared" si="9"/>
        <v>0</v>
      </c>
      <c r="Q118" s="11">
        <f t="shared" si="10"/>
        <v>-580.79999999999995</v>
      </c>
    </row>
    <row r="119" spans="1:17" x14ac:dyDescent="0.25">
      <c r="A119" s="17"/>
      <c r="B119" s="9" t="s">
        <v>166</v>
      </c>
      <c r="C119" s="2">
        <v>0.7</v>
      </c>
      <c r="D119" s="2">
        <f>C119*Малоэтажка_колич_жителей!G118</f>
        <v>92.399999999999991</v>
      </c>
      <c r="E119" s="14">
        <f t="shared" ref="E119:E120" si="11">R119-H119</f>
        <v>0</v>
      </c>
      <c r="F119" s="2">
        <v>2</v>
      </c>
      <c r="G119" s="2">
        <f>F119*Малоэтажка_колич_жителей!G118</f>
        <v>264</v>
      </c>
      <c r="H119" s="14">
        <f t="shared" ref="H119:H120" si="12">R119*0.74</f>
        <v>0</v>
      </c>
      <c r="I119" s="2">
        <v>0.3</v>
      </c>
      <c r="J119" s="2">
        <f>I119*Малоэтажка_колич_жителей!G118</f>
        <v>39.6</v>
      </c>
      <c r="K119" s="14"/>
      <c r="L119" s="2">
        <v>1.4</v>
      </c>
      <c r="M119" s="2">
        <f>L119*Малоэтажка_колич_жителей!G118</f>
        <v>184.79999999999998</v>
      </c>
      <c r="N119" s="14"/>
      <c r="O119" s="6">
        <f t="shared" ref="O119:O120" si="13">M119+J119+G119+D119</f>
        <v>580.79999999999995</v>
      </c>
      <c r="P119" s="6">
        <f t="shared" ref="P119:P120" si="14">N119+K119+H119+E119</f>
        <v>0</v>
      </c>
      <c r="Q119" s="11">
        <f t="shared" si="10"/>
        <v>-580.79999999999995</v>
      </c>
    </row>
    <row r="120" spans="1:17" x14ac:dyDescent="0.25">
      <c r="A120" s="17"/>
      <c r="B120" s="9" t="s">
        <v>167</v>
      </c>
      <c r="C120" s="2">
        <v>0.7</v>
      </c>
      <c r="D120" s="2">
        <f>C120*Малоэтажка_колич_жителей!G119</f>
        <v>92.399999999999991</v>
      </c>
      <c r="E120" s="14">
        <f t="shared" si="11"/>
        <v>0</v>
      </c>
      <c r="F120" s="2">
        <v>2</v>
      </c>
      <c r="G120" s="2">
        <f>F120*Малоэтажка_колич_жителей!G119</f>
        <v>264</v>
      </c>
      <c r="H120" s="14">
        <f t="shared" si="12"/>
        <v>0</v>
      </c>
      <c r="I120" s="2">
        <v>0.3</v>
      </c>
      <c r="J120" s="2">
        <f>I120*Малоэтажка_колич_жителей!G119</f>
        <v>39.6</v>
      </c>
      <c r="K120" s="14"/>
      <c r="L120" s="2">
        <v>1.4</v>
      </c>
      <c r="M120" s="2">
        <f>L120*Малоэтажка_колич_жителей!G119</f>
        <v>184.79999999999998</v>
      </c>
      <c r="N120" s="14"/>
      <c r="O120" s="6">
        <f t="shared" si="13"/>
        <v>580.79999999999995</v>
      </c>
      <c r="P120" s="6">
        <f t="shared" si="14"/>
        <v>0</v>
      </c>
      <c r="Q120" s="11">
        <f t="shared" si="10"/>
        <v>-580.79999999999995</v>
      </c>
    </row>
    <row r="121" spans="1:17" x14ac:dyDescent="0.25">
      <c r="A121" s="17"/>
      <c r="B121" s="9" t="s">
        <v>168</v>
      </c>
      <c r="C121" s="2">
        <v>0.7</v>
      </c>
      <c r="D121" s="2">
        <f>C121*Малоэтажка_колич_жителей!G118</f>
        <v>92.399999999999991</v>
      </c>
      <c r="E121" s="14">
        <f t="shared" si="6"/>
        <v>0</v>
      </c>
      <c r="F121" s="2">
        <v>2</v>
      </c>
      <c r="G121" s="2">
        <f>F121*Малоэтажка_колич_жителей!G118</f>
        <v>264</v>
      </c>
      <c r="H121" s="14">
        <f t="shared" si="7"/>
        <v>0</v>
      </c>
      <c r="I121" s="2">
        <v>0.3</v>
      </c>
      <c r="J121" s="2">
        <f>I121*Малоэтажка_колич_жителей!G118</f>
        <v>39.6</v>
      </c>
      <c r="K121" s="14"/>
      <c r="L121" s="2">
        <v>1.4</v>
      </c>
      <c r="M121" s="2">
        <f>L121*Малоэтажка_колич_жителей!G118</f>
        <v>184.79999999999998</v>
      </c>
      <c r="N121" s="14"/>
      <c r="O121" s="6">
        <f t="shared" si="8"/>
        <v>580.79999999999995</v>
      </c>
      <c r="P121" s="6">
        <f t="shared" si="9"/>
        <v>0</v>
      </c>
      <c r="Q121" s="11">
        <f t="shared" si="10"/>
        <v>-580.79999999999995</v>
      </c>
    </row>
    <row r="122" spans="1:17" x14ac:dyDescent="0.25">
      <c r="A122" s="17"/>
      <c r="B122" s="9" t="s">
        <v>169</v>
      </c>
      <c r="C122" s="2">
        <v>0.7</v>
      </c>
      <c r="D122" s="2">
        <f>C122*Малоэтажка_колич_жителей!G121</f>
        <v>92.399999999999991</v>
      </c>
      <c r="E122" s="14">
        <f t="shared" si="6"/>
        <v>0</v>
      </c>
      <c r="F122" s="2">
        <v>2</v>
      </c>
      <c r="G122" s="2">
        <f>F122*Малоэтажка_колич_жителей!G121</f>
        <v>264</v>
      </c>
      <c r="H122" s="14">
        <f t="shared" si="7"/>
        <v>0</v>
      </c>
      <c r="I122" s="2">
        <v>0.3</v>
      </c>
      <c r="J122" s="2">
        <f>I122*Малоэтажка_колич_жителей!G121</f>
        <v>39.6</v>
      </c>
      <c r="K122" s="14"/>
      <c r="L122" s="2">
        <v>1.4</v>
      </c>
      <c r="M122" s="2">
        <f>L122*Малоэтажка_колич_жителей!G121</f>
        <v>184.79999999999998</v>
      </c>
      <c r="N122" s="14"/>
      <c r="O122" s="6">
        <f t="shared" si="8"/>
        <v>580.79999999999995</v>
      </c>
      <c r="P122" s="6">
        <f t="shared" si="9"/>
        <v>0</v>
      </c>
      <c r="Q122" s="11">
        <f t="shared" si="10"/>
        <v>-580.79999999999995</v>
      </c>
    </row>
    <row r="123" spans="1:17" x14ac:dyDescent="0.25">
      <c r="A123" s="18"/>
      <c r="B123" s="9" t="s">
        <v>170</v>
      </c>
      <c r="C123" s="2">
        <v>0.7</v>
      </c>
      <c r="D123" s="2">
        <f>C123*Малоэтажка_колич_жителей!G122</f>
        <v>92.399999999999991</v>
      </c>
      <c r="E123" s="14">
        <f t="shared" ref="E123" si="15">R123-H123</f>
        <v>0</v>
      </c>
      <c r="F123" s="2">
        <v>2</v>
      </c>
      <c r="G123" s="2">
        <f>F123*Малоэтажка_колич_жителей!G122</f>
        <v>264</v>
      </c>
      <c r="H123" s="14">
        <f t="shared" ref="H123" si="16">R123*0.74</f>
        <v>0</v>
      </c>
      <c r="I123" s="2">
        <v>0.3</v>
      </c>
      <c r="J123" s="2">
        <f>I123*Малоэтажка_колич_жителей!G122</f>
        <v>39.6</v>
      </c>
      <c r="K123" s="14"/>
      <c r="L123" s="2">
        <v>1.4</v>
      </c>
      <c r="M123" s="2">
        <f>L123*Малоэтажка_колич_жителей!G122</f>
        <v>184.79999999999998</v>
      </c>
      <c r="N123" s="14"/>
      <c r="O123" s="6">
        <f t="shared" ref="O123" si="17">M123+J123+G123+D123</f>
        <v>580.79999999999995</v>
      </c>
      <c r="P123" s="6">
        <f t="shared" ref="P123" si="18">N123+K123+H123+E123</f>
        <v>0</v>
      </c>
      <c r="Q123" s="11">
        <f t="shared" si="10"/>
        <v>-580.79999999999995</v>
      </c>
    </row>
  </sheetData>
  <mergeCells count="18">
    <mergeCell ref="A27:A31"/>
    <mergeCell ref="A32:A38"/>
    <mergeCell ref="A113:A123"/>
    <mergeCell ref="A4:A12"/>
    <mergeCell ref="P2:P3"/>
    <mergeCell ref="C1:P1"/>
    <mergeCell ref="O2:O3"/>
    <mergeCell ref="A1:A3"/>
    <mergeCell ref="B1:B3"/>
    <mergeCell ref="C2:E2"/>
    <mergeCell ref="F2:H2"/>
    <mergeCell ref="I2:K2"/>
    <mergeCell ref="L2:N2"/>
    <mergeCell ref="A39:A57"/>
    <mergeCell ref="A58:A68"/>
    <mergeCell ref="A69:A90"/>
    <mergeCell ref="A91:A112"/>
    <mergeCell ref="A13:A26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8BDCA-D7BE-4A40-8472-465CB16A4D12}">
  <dimension ref="A1:N123"/>
  <sheetViews>
    <sheetView topLeftCell="A82" workbookViewId="0">
      <selection activeCell="N11" sqref="N11"/>
    </sheetView>
  </sheetViews>
  <sheetFormatPr defaultRowHeight="15" x14ac:dyDescent="0.25"/>
  <cols>
    <col min="1" max="1" width="20.85546875" bestFit="1" customWidth="1"/>
    <col min="2" max="2" width="20.85546875" customWidth="1"/>
    <col min="3" max="3" width="12.85546875" customWidth="1"/>
    <col min="4" max="4" width="12.28515625" customWidth="1"/>
    <col min="5" max="5" width="12.85546875" bestFit="1" customWidth="1"/>
    <col min="6" max="6" width="11.85546875" bestFit="1" customWidth="1"/>
    <col min="8" max="8" width="18.140625" bestFit="1" customWidth="1"/>
    <col min="9" max="9" width="16.140625" customWidth="1"/>
    <col min="10" max="10" width="19.140625" bestFit="1" customWidth="1"/>
    <col min="11" max="11" width="9.28515625" bestFit="1" customWidth="1"/>
    <col min="12" max="12" width="18.140625" bestFit="1" customWidth="1"/>
  </cols>
  <sheetData>
    <row r="1" spans="1:14" x14ac:dyDescent="0.25">
      <c r="A1" s="19" t="s">
        <v>0</v>
      </c>
      <c r="B1" s="19" t="s">
        <v>42</v>
      </c>
      <c r="C1" s="20" t="s">
        <v>35</v>
      </c>
      <c r="D1" s="20"/>
      <c r="E1" s="20"/>
      <c r="F1" s="20"/>
      <c r="G1" s="1"/>
    </row>
    <row r="2" spans="1:14" x14ac:dyDescent="0.25">
      <c r="A2" s="19"/>
      <c r="B2" s="19"/>
      <c r="C2" s="1" t="s">
        <v>1</v>
      </c>
      <c r="D2" s="1" t="s">
        <v>2</v>
      </c>
      <c r="E2" s="1" t="s">
        <v>3</v>
      </c>
      <c r="F2" s="1" t="s">
        <v>4</v>
      </c>
      <c r="G2" s="1"/>
    </row>
    <row r="3" spans="1:14" x14ac:dyDescent="0.25">
      <c r="A3" s="16">
        <v>1</v>
      </c>
      <c r="B3" s="9" t="s">
        <v>37</v>
      </c>
      <c r="C3" s="1">
        <f>Малоэтажка_колич_блоков!C3*Осн._характ_ки_малоэт_кварт!$C$10</f>
        <v>710</v>
      </c>
      <c r="D3" s="1">
        <f>Малоэтажка_колич_блоков!D3*Осн._характ_ки_малоэт_кварт!$D$10</f>
        <v>1888</v>
      </c>
      <c r="E3" s="1">
        <f>Малоэтажка_колич_блоков!E3*Осн._характ_ки_малоэт_кварт!$E$10</f>
        <v>0</v>
      </c>
      <c r="F3" s="1">
        <f>Малоэтажка_колич_блоков!F3*Осн._характ_ки_малоэт_кварт!$F$10</f>
        <v>0</v>
      </c>
      <c r="G3" s="1">
        <f>SUM(C3:F3)</f>
        <v>2598</v>
      </c>
      <c r="H3">
        <f>G3*3500</f>
        <v>9093000</v>
      </c>
      <c r="I3" s="12">
        <f>H3/'земельный участок'!E3*100</f>
        <v>276551.09489051095</v>
      </c>
      <c r="J3">
        <f>G3*50000</f>
        <v>129900000</v>
      </c>
      <c r="L3">
        <f>G3*5000</f>
        <v>12990000</v>
      </c>
    </row>
    <row r="4" spans="1:14" x14ac:dyDescent="0.25">
      <c r="A4" s="17"/>
      <c r="B4" s="9" t="s">
        <v>38</v>
      </c>
      <c r="C4" s="1">
        <f>Малоэтажка_колич_блоков!C4*Осн._характ_ки_малоэт_кварт!$C$10</f>
        <v>710</v>
      </c>
      <c r="D4" s="1">
        <f>Малоэтажка_колич_блоков!D4*Осн._характ_ки_малоэт_кварт!$D$10</f>
        <v>1888</v>
      </c>
      <c r="E4" s="1">
        <f>Малоэтажка_колич_блоков!E4*Осн._характ_ки_малоэт_кварт!$E$10</f>
        <v>0</v>
      </c>
      <c r="F4" s="1">
        <f>Малоэтажка_колич_блоков!F4*Осн._характ_ки_малоэт_кварт!$F$10</f>
        <v>0</v>
      </c>
      <c r="G4" s="1">
        <f t="shared" ref="G4:G75" si="0">SUM(C4:F4)</f>
        <v>2598</v>
      </c>
      <c r="H4">
        <f t="shared" ref="H4:H67" si="1">G4*3500</f>
        <v>9093000</v>
      </c>
      <c r="I4" s="12">
        <f>H4/'земельный участок'!E4*100</f>
        <v>283182.80909374024</v>
      </c>
      <c r="J4">
        <f t="shared" ref="J4:J67" si="2">G4*50000</f>
        <v>129900000</v>
      </c>
      <c r="L4">
        <f t="shared" ref="L4:L11" si="3">G4*5000</f>
        <v>12990000</v>
      </c>
    </row>
    <row r="5" spans="1:14" x14ac:dyDescent="0.25">
      <c r="A5" s="17"/>
      <c r="B5" s="9" t="s">
        <v>39</v>
      </c>
      <c r="C5" s="1">
        <f>Малоэтажка_колич_блоков!C5*Осн._характ_ки_малоэт_кварт!$C$10</f>
        <v>710</v>
      </c>
      <c r="D5" s="1">
        <f>Малоэтажка_колич_блоков!D5*Осн._характ_ки_малоэт_кварт!$D$10</f>
        <v>1888</v>
      </c>
      <c r="E5" s="1">
        <f>Малоэтажка_колич_блоков!E5*Осн._характ_ки_малоэт_кварт!$E$10</f>
        <v>0</v>
      </c>
      <c r="F5" s="1">
        <f>Малоэтажка_колич_блоков!F5*Осн._характ_ки_малоэт_кварт!$F$10</f>
        <v>0</v>
      </c>
      <c r="G5" s="1">
        <f t="shared" si="0"/>
        <v>2598</v>
      </c>
      <c r="H5">
        <f t="shared" si="1"/>
        <v>9093000</v>
      </c>
      <c r="I5" s="12">
        <f>H5/'земельный участок'!E5*100</f>
        <v>280302.09617755859</v>
      </c>
      <c r="J5">
        <f t="shared" si="2"/>
        <v>129900000</v>
      </c>
      <c r="L5">
        <f t="shared" si="3"/>
        <v>12990000</v>
      </c>
    </row>
    <row r="6" spans="1:14" x14ac:dyDescent="0.25">
      <c r="A6" s="17"/>
      <c r="B6" s="9" t="s">
        <v>40</v>
      </c>
      <c r="C6" s="1">
        <f>Малоэтажка_колич_блоков!C6*Осн._характ_ки_малоэт_кварт!$C$10</f>
        <v>710</v>
      </c>
      <c r="D6" s="1">
        <f>Малоэтажка_колич_блоков!D6*Осн._характ_ки_малоэт_кварт!$D$10</f>
        <v>1888</v>
      </c>
      <c r="E6" s="1">
        <f>Малоэтажка_колич_блоков!E6*Осн._характ_ки_малоэт_кварт!$E$10</f>
        <v>0</v>
      </c>
      <c r="F6" s="1">
        <f>Малоэтажка_колич_блоков!F6*Осн._характ_ки_малоэт_кварт!$F$10</f>
        <v>0</v>
      </c>
      <c r="G6" s="1">
        <f t="shared" si="0"/>
        <v>2598</v>
      </c>
      <c r="H6">
        <f t="shared" si="1"/>
        <v>9093000</v>
      </c>
      <c r="I6" s="12">
        <f>H6/'земельный участок'!E6*100</f>
        <v>280648.14814814815</v>
      </c>
      <c r="J6">
        <f t="shared" si="2"/>
        <v>129900000</v>
      </c>
      <c r="L6">
        <f t="shared" si="3"/>
        <v>12990000</v>
      </c>
    </row>
    <row r="7" spans="1:14" x14ac:dyDescent="0.25">
      <c r="A7" s="17"/>
      <c r="B7" s="9" t="s">
        <v>41</v>
      </c>
      <c r="C7" s="1">
        <f>Малоэтажка_колич_блоков!C7*Осн._характ_ки_малоэт_кварт!$C$10</f>
        <v>710</v>
      </c>
      <c r="D7" s="1">
        <f>Малоэтажка_колич_блоков!D7*Осн._характ_ки_малоэт_кварт!$D$10</f>
        <v>944</v>
      </c>
      <c r="E7" s="1">
        <f>Малоэтажка_колич_блоков!E7*Осн._характ_ки_малоэт_кварт!$E$10</f>
        <v>1015.2</v>
      </c>
      <c r="F7" s="1">
        <f>Малоэтажка_колич_блоков!F7*Осн._характ_ки_малоэт_кварт!$F$10</f>
        <v>0</v>
      </c>
      <c r="G7" s="1">
        <f t="shared" si="0"/>
        <v>2669.2</v>
      </c>
      <c r="H7">
        <f t="shared" si="1"/>
        <v>9342200</v>
      </c>
      <c r="I7" s="12">
        <f>H7/'земельный участок'!E7*100</f>
        <v>273323.58104154479</v>
      </c>
      <c r="J7">
        <f t="shared" si="2"/>
        <v>133459999.99999999</v>
      </c>
      <c r="L7">
        <f t="shared" si="3"/>
        <v>13346000</v>
      </c>
    </row>
    <row r="8" spans="1:14" x14ac:dyDescent="0.25">
      <c r="A8" s="17"/>
      <c r="B8" s="9" t="s">
        <v>54</v>
      </c>
      <c r="C8" s="1">
        <f>Малоэтажка_колич_блоков!C8*Осн._характ_ки_малоэт_кварт!$C$10</f>
        <v>710</v>
      </c>
      <c r="D8" s="1">
        <f>Малоэтажка_колич_блоков!D8*Осн._характ_ки_малоэт_кварт!$D$10</f>
        <v>1888</v>
      </c>
      <c r="E8" s="1">
        <f>Малоэтажка_колич_блоков!E8*Осн._характ_ки_малоэт_кварт!$E$10</f>
        <v>0</v>
      </c>
      <c r="F8" s="1">
        <f>Малоэтажка_колич_блоков!F8*Осн._характ_ки_малоэт_кварт!$F$10</f>
        <v>0</v>
      </c>
      <c r="G8" s="1">
        <f t="shared" si="0"/>
        <v>2598</v>
      </c>
      <c r="H8">
        <f t="shared" si="1"/>
        <v>9093000</v>
      </c>
      <c r="I8" s="12">
        <f>H8/'земельный участок'!E8*100</f>
        <v>284779.20450986538</v>
      </c>
      <c r="J8">
        <f t="shared" si="2"/>
        <v>129900000</v>
      </c>
      <c r="L8">
        <f t="shared" si="3"/>
        <v>12990000</v>
      </c>
    </row>
    <row r="9" spans="1:14" x14ac:dyDescent="0.25">
      <c r="A9" s="17"/>
      <c r="B9" s="9" t="s">
        <v>55</v>
      </c>
      <c r="C9" s="1">
        <f>Малоэтажка_колич_блоков!C9*Осн._характ_ки_малоэт_кварт!$C$10</f>
        <v>710</v>
      </c>
      <c r="D9" s="1">
        <f>Малоэтажка_колич_блоков!D9*Осн._характ_ки_малоэт_кварт!$D$10</f>
        <v>1888</v>
      </c>
      <c r="E9" s="1">
        <f>Малоэтажка_колич_блоков!E9*Осн._характ_ки_малоэт_кварт!$E$10</f>
        <v>0</v>
      </c>
      <c r="F9" s="1">
        <f>Малоэтажка_колич_блоков!F9*Осн._характ_ки_малоэт_кварт!$F$10</f>
        <v>0</v>
      </c>
      <c r="G9" s="1">
        <f t="shared" si="0"/>
        <v>2598</v>
      </c>
      <c r="H9">
        <f t="shared" si="1"/>
        <v>9093000</v>
      </c>
      <c r="I9" s="12">
        <f>H9/'земельный участок'!E9*100</f>
        <v>277733.65913255955</v>
      </c>
      <c r="J9">
        <f t="shared" si="2"/>
        <v>129900000</v>
      </c>
      <c r="L9">
        <f t="shared" si="3"/>
        <v>12990000</v>
      </c>
    </row>
    <row r="10" spans="1:14" x14ac:dyDescent="0.25">
      <c r="A10" s="17"/>
      <c r="B10" s="9" t="s">
        <v>56</v>
      </c>
      <c r="C10" s="1">
        <f>Малоэтажка_колич_блоков!C10*Осн._характ_ки_малоэт_кварт!$C$10</f>
        <v>710</v>
      </c>
      <c r="D10" s="1">
        <f>Малоэтажка_колич_блоков!D10*Осн._характ_ки_малоэт_кварт!$D$10</f>
        <v>1888</v>
      </c>
      <c r="E10" s="1">
        <f>Малоэтажка_колич_блоков!E10*Осн._характ_ки_малоэт_кварт!$E$10</f>
        <v>0</v>
      </c>
      <c r="F10" s="1">
        <f>Малоэтажка_колич_блоков!F10*Осн._характ_ки_малоэт_кварт!$F$10</f>
        <v>0</v>
      </c>
      <c r="G10" s="1">
        <f t="shared" si="0"/>
        <v>2598</v>
      </c>
      <c r="H10">
        <f t="shared" si="1"/>
        <v>9093000</v>
      </c>
      <c r="I10" s="12">
        <f>H10/'земельный участок'!E10*100</f>
        <v>272408.62792091072</v>
      </c>
      <c r="J10">
        <f t="shared" si="2"/>
        <v>129900000</v>
      </c>
      <c r="L10">
        <f t="shared" si="3"/>
        <v>12990000</v>
      </c>
    </row>
    <row r="11" spans="1:14" x14ac:dyDescent="0.25">
      <c r="A11" s="18"/>
      <c r="B11" s="9" t="s">
        <v>57</v>
      </c>
      <c r="C11" s="1">
        <f>Малоэтажка_колич_блоков!C11*Осн._характ_ки_малоэт_кварт!$C$10</f>
        <v>710</v>
      </c>
      <c r="D11" s="1">
        <f>Малоэтажка_колич_блоков!D11*Осн._характ_ки_малоэт_кварт!$D$10</f>
        <v>1888</v>
      </c>
      <c r="E11" s="1">
        <f>Малоэтажка_колич_блоков!E11*Осн._характ_ки_малоэт_кварт!$E$10</f>
        <v>0</v>
      </c>
      <c r="F11" s="1">
        <f>Малоэтажка_колич_блоков!F11*Осн._характ_ки_малоэт_кварт!$F$10</f>
        <v>0</v>
      </c>
      <c r="G11" s="1">
        <f t="shared" si="0"/>
        <v>2598</v>
      </c>
      <c r="H11">
        <f t="shared" si="1"/>
        <v>9093000</v>
      </c>
      <c r="I11" s="12">
        <f>H11/'земельный участок'!E11*100</f>
        <v>273473.68421052635</v>
      </c>
      <c r="J11">
        <f t="shared" si="2"/>
        <v>129900000</v>
      </c>
      <c r="L11">
        <f t="shared" si="3"/>
        <v>12990000</v>
      </c>
      <c r="N11">
        <f>SUM(G3:G11)</f>
        <v>23453.200000000001</v>
      </c>
    </row>
    <row r="12" spans="1:14" x14ac:dyDescent="0.25">
      <c r="A12" s="16">
        <v>2</v>
      </c>
      <c r="B12" s="9" t="s">
        <v>58</v>
      </c>
      <c r="C12" s="1">
        <f>Малоэтажка_колич_блоков!C12*Осн._характ_ки_малоэт_кварт!$C$10</f>
        <v>710</v>
      </c>
      <c r="D12" s="1">
        <f>Малоэтажка_колич_блоков!D12*Осн._характ_ки_малоэт_кварт!$D$10</f>
        <v>1888</v>
      </c>
      <c r="E12" s="1">
        <f>Малоэтажка_колич_блоков!E12*Осн._характ_ки_малоэт_кварт!$E$10</f>
        <v>0</v>
      </c>
      <c r="F12" s="1">
        <f>Малоэтажка_колич_блоков!F12*Осн._характ_ки_малоэт_кварт!$F$10</f>
        <v>0</v>
      </c>
      <c r="G12" s="1">
        <f t="shared" si="0"/>
        <v>2598</v>
      </c>
      <c r="H12">
        <f t="shared" si="1"/>
        <v>9093000</v>
      </c>
      <c r="I12" s="12">
        <f>H12/'земельный участок'!E12*100</f>
        <v>258691.3229018492</v>
      </c>
      <c r="J12">
        <f t="shared" si="2"/>
        <v>129900000</v>
      </c>
      <c r="L12">
        <f t="shared" ref="L12:L75" si="4">G12*5000</f>
        <v>12990000</v>
      </c>
    </row>
    <row r="13" spans="1:14" x14ac:dyDescent="0.25">
      <c r="A13" s="17"/>
      <c r="B13" s="9" t="s">
        <v>59</v>
      </c>
      <c r="C13" s="1">
        <f>Малоэтажка_колич_блоков!C13*Осн._характ_ки_малоэт_кварт!$C$10</f>
        <v>710</v>
      </c>
      <c r="D13" s="1">
        <f>Малоэтажка_колич_блоков!D13*Осн._характ_ки_малоэт_кварт!$D$10</f>
        <v>1888</v>
      </c>
      <c r="E13" s="1">
        <f>Малоэтажка_колич_блоков!E13*Осн._характ_ки_малоэт_кварт!$E$10</f>
        <v>0</v>
      </c>
      <c r="F13" s="1">
        <f>Малоэтажка_колич_блоков!F13*Осн._характ_ки_малоэт_кварт!$F$10</f>
        <v>0</v>
      </c>
      <c r="G13" s="1">
        <f t="shared" si="0"/>
        <v>2598</v>
      </c>
      <c r="H13">
        <f t="shared" si="1"/>
        <v>9093000</v>
      </c>
      <c r="I13" s="12">
        <f>H13/'земельный участок'!E13*100</f>
        <v>269661.92170818505</v>
      </c>
      <c r="J13">
        <f t="shared" si="2"/>
        <v>129900000</v>
      </c>
      <c r="L13">
        <f t="shared" si="4"/>
        <v>12990000</v>
      </c>
    </row>
    <row r="14" spans="1:14" x14ac:dyDescent="0.25">
      <c r="A14" s="17"/>
      <c r="B14" s="9" t="s">
        <v>60</v>
      </c>
      <c r="C14" s="1">
        <f>Малоэтажка_колич_блоков!C14*Осн._характ_ки_малоэт_кварт!$C$10</f>
        <v>710</v>
      </c>
      <c r="D14" s="1">
        <f>Малоэтажка_колич_блоков!D14*Осн._характ_ки_малоэт_кварт!$D$10</f>
        <v>1888</v>
      </c>
      <c r="E14" s="1">
        <f>Малоэтажка_колич_блоков!E14*Осн._характ_ки_малоэт_кварт!$E$10</f>
        <v>0</v>
      </c>
      <c r="F14" s="1">
        <f>Малоэтажка_колич_блоков!F14*Осн._характ_ки_малоэт_кварт!$F$10</f>
        <v>0</v>
      </c>
      <c r="G14" s="1">
        <f t="shared" si="0"/>
        <v>2598</v>
      </c>
      <c r="H14">
        <f t="shared" si="1"/>
        <v>9093000</v>
      </c>
      <c r="I14" s="12">
        <f>H14/'земельный участок'!E14*100</f>
        <v>269581.97450340947</v>
      </c>
      <c r="J14">
        <f t="shared" si="2"/>
        <v>129900000</v>
      </c>
      <c r="L14">
        <f t="shared" si="4"/>
        <v>12990000</v>
      </c>
    </row>
    <row r="15" spans="1:14" x14ac:dyDescent="0.25">
      <c r="A15" s="17"/>
      <c r="B15" s="9" t="s">
        <v>61</v>
      </c>
      <c r="C15" s="1">
        <f>Малоэтажка_колич_блоков!C15*Осн._характ_ки_малоэт_кварт!$C$10</f>
        <v>710</v>
      </c>
      <c r="D15" s="1">
        <f>Малоэтажка_колич_блоков!D15*Осн._характ_ки_малоэт_кварт!$D$10</f>
        <v>1888</v>
      </c>
      <c r="E15" s="1">
        <f>Малоэтажка_колич_блоков!E15*Осн._характ_ки_малоэт_кварт!$E$10</f>
        <v>0</v>
      </c>
      <c r="F15" s="1">
        <f>Малоэтажка_колич_блоков!F15*Осн._характ_ки_малоэт_кварт!$F$10</f>
        <v>0</v>
      </c>
      <c r="G15" s="1">
        <f t="shared" si="0"/>
        <v>2598</v>
      </c>
      <c r="H15">
        <f t="shared" si="1"/>
        <v>9093000</v>
      </c>
      <c r="I15" s="12">
        <f>H15/'земельный участок'!E15*100</f>
        <v>269661.92170818505</v>
      </c>
      <c r="J15">
        <f t="shared" si="2"/>
        <v>129900000</v>
      </c>
      <c r="L15">
        <f t="shared" si="4"/>
        <v>12990000</v>
      </c>
    </row>
    <row r="16" spans="1:14" x14ac:dyDescent="0.25">
      <c r="A16" s="17"/>
      <c r="B16" s="9" t="s">
        <v>62</v>
      </c>
      <c r="C16" s="1">
        <f>Малоэтажка_колич_блоков!C16*Осн._характ_ки_малоэт_кварт!$C$10</f>
        <v>710</v>
      </c>
      <c r="D16" s="1">
        <f>Малоэтажка_колич_блоков!D16*Осн._характ_ки_малоэт_кварт!$D$10</f>
        <v>1888</v>
      </c>
      <c r="E16" s="1">
        <f>Малоэтажка_колич_блоков!E16*Осн._характ_ки_малоэт_кварт!$E$10</f>
        <v>0</v>
      </c>
      <c r="F16" s="1">
        <f>Малоэтажка_колич_блоков!F16*Осн._характ_ки_малоэт_кварт!$F$10</f>
        <v>0</v>
      </c>
      <c r="G16" s="1">
        <f t="shared" si="0"/>
        <v>2598</v>
      </c>
      <c r="H16">
        <f t="shared" si="1"/>
        <v>9093000</v>
      </c>
      <c r="I16" s="12">
        <f>H16/'земельный участок'!E16*100</f>
        <v>269581.97450340947</v>
      </c>
      <c r="J16">
        <f t="shared" si="2"/>
        <v>129900000</v>
      </c>
      <c r="L16">
        <f t="shared" si="4"/>
        <v>12990000</v>
      </c>
    </row>
    <row r="17" spans="1:14" x14ac:dyDescent="0.25">
      <c r="A17" s="17"/>
      <c r="B17" s="9" t="s">
        <v>63</v>
      </c>
      <c r="C17" s="1">
        <f>Малоэтажка_колич_блоков!C17*Осн._характ_ки_малоэт_кварт!$C$10</f>
        <v>710</v>
      </c>
      <c r="D17" s="1">
        <f>Малоэтажка_колич_блоков!D17*Осн._характ_ки_малоэт_кварт!$D$10</f>
        <v>1888</v>
      </c>
      <c r="E17" s="1">
        <f>Малоэтажка_колич_блоков!E17*Осн._характ_ки_малоэт_кварт!$E$10</f>
        <v>0</v>
      </c>
      <c r="F17" s="1">
        <f>Малоэтажка_колич_блоков!F17*Осн._характ_ки_малоэт_кварт!$F$10</f>
        <v>0</v>
      </c>
      <c r="G17" s="1">
        <f t="shared" si="0"/>
        <v>2598</v>
      </c>
      <c r="H17">
        <f t="shared" si="1"/>
        <v>9093000</v>
      </c>
      <c r="I17" s="12">
        <f>H17/'земельный участок'!E17*100</f>
        <v>269581.97450340947</v>
      </c>
      <c r="J17">
        <f t="shared" si="2"/>
        <v>129900000</v>
      </c>
      <c r="L17">
        <f t="shared" si="4"/>
        <v>12990000</v>
      </c>
    </row>
    <row r="18" spans="1:14" x14ac:dyDescent="0.25">
      <c r="A18" s="17"/>
      <c r="B18" s="9" t="s">
        <v>64</v>
      </c>
      <c r="C18" s="1">
        <f>Малоэтажка_колич_блоков!C18*Осн._характ_ки_малоэт_кварт!$C$10</f>
        <v>710</v>
      </c>
      <c r="D18" s="1">
        <f>Малоэтажка_колич_блоков!D18*Осн._характ_ки_малоэт_кварт!$D$10</f>
        <v>1888</v>
      </c>
      <c r="E18" s="1">
        <f>Малоэтажка_колич_блоков!E18*Осн._характ_ки_малоэт_кварт!$E$10</f>
        <v>0</v>
      </c>
      <c r="F18" s="1">
        <f>Малоэтажка_колич_блоков!F18*Осн._характ_ки_малоэт_кварт!$F$10</f>
        <v>0</v>
      </c>
      <c r="G18" s="1">
        <f t="shared" si="0"/>
        <v>2598</v>
      </c>
      <c r="H18">
        <f t="shared" si="1"/>
        <v>9093000</v>
      </c>
      <c r="I18" s="12">
        <f>H18/'земельный участок'!E18*100</f>
        <v>269581.97450340947</v>
      </c>
      <c r="J18">
        <f t="shared" si="2"/>
        <v>129900000</v>
      </c>
      <c r="L18">
        <f t="shared" si="4"/>
        <v>12990000</v>
      </c>
    </row>
    <row r="19" spans="1:14" x14ac:dyDescent="0.25">
      <c r="A19" s="17"/>
      <c r="B19" s="9" t="s">
        <v>65</v>
      </c>
      <c r="C19" s="1">
        <f>Малоэтажка_колич_блоков!C19*Осн._характ_ки_малоэт_кварт!$C$10</f>
        <v>710</v>
      </c>
      <c r="D19" s="1">
        <f>Малоэтажка_колич_блоков!D19*Осн._характ_ки_малоэт_кварт!$D$10</f>
        <v>1888</v>
      </c>
      <c r="E19" s="1">
        <f>Малоэтажка_колич_блоков!E19*Осн._характ_ки_малоэт_кварт!$E$10</f>
        <v>0</v>
      </c>
      <c r="F19" s="1">
        <f>Малоэтажка_колич_блоков!F19*Осн._характ_ки_малоэт_кварт!$F$10</f>
        <v>0</v>
      </c>
      <c r="G19" s="1">
        <f t="shared" si="0"/>
        <v>2598</v>
      </c>
      <c r="H19">
        <f t="shared" si="1"/>
        <v>9093000</v>
      </c>
      <c r="I19" s="12">
        <f>H19/'земельный участок'!E19*100</f>
        <v>269581.97450340947</v>
      </c>
      <c r="J19">
        <f t="shared" si="2"/>
        <v>129900000</v>
      </c>
      <c r="L19">
        <f t="shared" si="4"/>
        <v>12990000</v>
      </c>
    </row>
    <row r="20" spans="1:14" x14ac:dyDescent="0.25">
      <c r="A20" s="17"/>
      <c r="B20" s="9" t="s">
        <v>66</v>
      </c>
      <c r="C20" s="1">
        <f>Малоэтажка_колич_блоков!C20*Осн._характ_ки_малоэт_кварт!$C$10</f>
        <v>710</v>
      </c>
      <c r="D20" s="1">
        <f>Малоэтажка_колич_блоков!D20*Осн._характ_ки_малоэт_кварт!$D$10</f>
        <v>1888</v>
      </c>
      <c r="E20" s="1">
        <f>Малоэтажка_колич_блоков!E20*Осн._характ_ки_малоэт_кварт!$E$10</f>
        <v>0</v>
      </c>
      <c r="F20" s="1">
        <f>Малоэтажка_колич_блоков!F20*Осн._характ_ки_малоэт_кварт!$F$10</f>
        <v>0</v>
      </c>
      <c r="G20" s="1">
        <f t="shared" si="0"/>
        <v>2598</v>
      </c>
      <c r="H20">
        <f t="shared" si="1"/>
        <v>9093000</v>
      </c>
      <c r="I20" s="12">
        <f>H20/'земельный участок'!E20*100</f>
        <v>238849.48778565798</v>
      </c>
      <c r="J20">
        <f t="shared" si="2"/>
        <v>129900000</v>
      </c>
      <c r="L20">
        <f t="shared" si="4"/>
        <v>12990000</v>
      </c>
    </row>
    <row r="21" spans="1:14" x14ac:dyDescent="0.25">
      <c r="A21" s="17"/>
      <c r="B21" s="9" t="s">
        <v>68</v>
      </c>
      <c r="C21" s="1">
        <f>Малоэтажка_колич_блоков!C21*Осн._характ_ки_малоэт_кварт!$C$10</f>
        <v>710</v>
      </c>
      <c r="D21" s="1">
        <f>Малоэтажка_колич_блоков!D21*Осн._характ_ки_малоэт_кварт!$D$10</f>
        <v>1888</v>
      </c>
      <c r="E21" s="1">
        <f>Малоэтажка_колич_блоков!E21*Осн._характ_ки_малоэт_кварт!$E$10</f>
        <v>0</v>
      </c>
      <c r="F21" s="1">
        <f>Малоэтажка_колич_блоков!F21*Осн._характ_ки_малоэт_кварт!$F$10</f>
        <v>0</v>
      </c>
      <c r="G21" s="1">
        <f t="shared" si="0"/>
        <v>2598</v>
      </c>
      <c r="H21">
        <f t="shared" si="1"/>
        <v>9093000</v>
      </c>
      <c r="I21" s="12">
        <f>H21/'земельный участок'!E21*100</f>
        <v>246757.12347354137</v>
      </c>
      <c r="J21">
        <f t="shared" si="2"/>
        <v>129900000</v>
      </c>
      <c r="L21">
        <f t="shared" si="4"/>
        <v>12990000</v>
      </c>
    </row>
    <row r="22" spans="1:14" x14ac:dyDescent="0.25">
      <c r="A22" s="17"/>
      <c r="B22" s="9" t="s">
        <v>69</v>
      </c>
      <c r="C22" s="1">
        <f>Малоэтажка_колич_блоков!C22*Осн._характ_ки_малоэт_кварт!$C$10</f>
        <v>710</v>
      </c>
      <c r="D22" s="1">
        <f>Малоэтажка_колич_блоков!D22*Осн._характ_ки_малоэт_кварт!$D$10</f>
        <v>1888</v>
      </c>
      <c r="E22" s="1">
        <f>Малоэтажка_колич_блоков!E22*Осн._характ_ки_малоэт_кварт!$E$10</f>
        <v>0</v>
      </c>
      <c r="F22" s="1">
        <f>Малоэтажка_колич_блоков!F22*Осн._характ_ки_малоэт_кварт!$F$10</f>
        <v>0</v>
      </c>
      <c r="G22" s="1">
        <f t="shared" si="0"/>
        <v>2598</v>
      </c>
      <c r="H22">
        <f t="shared" si="1"/>
        <v>9093000</v>
      </c>
      <c r="I22" s="12">
        <f>H22/'земельный участок'!E22*100</f>
        <v>258986.04386214752</v>
      </c>
      <c r="J22">
        <f t="shared" si="2"/>
        <v>129900000</v>
      </c>
      <c r="L22">
        <f t="shared" si="4"/>
        <v>12990000</v>
      </c>
    </row>
    <row r="23" spans="1:14" x14ac:dyDescent="0.25">
      <c r="A23" s="17"/>
      <c r="B23" s="9" t="s">
        <v>70</v>
      </c>
      <c r="C23" s="1">
        <f>Малоэтажка_колич_блоков!C23*Осн._характ_ки_малоэт_кварт!$C$10</f>
        <v>710</v>
      </c>
      <c r="D23" s="1">
        <f>Малоэтажка_колич_блоков!D23*Осн._характ_ки_малоэт_кварт!$D$10</f>
        <v>1888</v>
      </c>
      <c r="E23" s="1">
        <f>Малоэтажка_колич_блоков!E23*Осн._характ_ки_малоэт_кварт!$E$10</f>
        <v>0</v>
      </c>
      <c r="F23" s="1">
        <f>Малоэтажка_колич_блоков!F23*Осн._характ_ки_малоэт_кварт!$F$10</f>
        <v>0</v>
      </c>
      <c r="G23" s="1">
        <f t="shared" si="0"/>
        <v>2598</v>
      </c>
      <c r="H23">
        <f t="shared" si="1"/>
        <v>9093000</v>
      </c>
      <c r="I23" s="12">
        <f>H23/'земельный участок'!E23*100</f>
        <v>259281.43712574852</v>
      </c>
      <c r="J23">
        <f t="shared" si="2"/>
        <v>129900000</v>
      </c>
      <c r="L23">
        <f t="shared" si="4"/>
        <v>12990000</v>
      </c>
    </row>
    <row r="24" spans="1:14" x14ac:dyDescent="0.25">
      <c r="A24" s="17"/>
      <c r="B24" s="9" t="s">
        <v>71</v>
      </c>
      <c r="C24" s="1">
        <f>Малоэтажка_колич_блоков!C24*Осн._характ_ки_малоэт_кварт!$C$10</f>
        <v>710</v>
      </c>
      <c r="D24" s="1">
        <f>Малоэтажка_колич_блоков!D24*Осн._характ_ки_малоэт_кварт!$D$10</f>
        <v>1888</v>
      </c>
      <c r="E24" s="1">
        <f>Малоэтажка_колич_блоков!E24*Осн._характ_ки_малоэт_кварт!$E$10</f>
        <v>0</v>
      </c>
      <c r="F24" s="1">
        <f>Малоэтажка_колич_блоков!F24*Осн._характ_ки_малоэт_кварт!$F$10</f>
        <v>0</v>
      </c>
      <c r="G24" s="1">
        <f t="shared" si="0"/>
        <v>2598</v>
      </c>
      <c r="H24">
        <f t="shared" si="1"/>
        <v>9093000</v>
      </c>
      <c r="I24" s="12">
        <f>H24/'земельный участок'!E24*100</f>
        <v>259429.38659058485</v>
      </c>
      <c r="J24">
        <f t="shared" si="2"/>
        <v>129900000</v>
      </c>
      <c r="L24">
        <f t="shared" si="4"/>
        <v>12990000</v>
      </c>
    </row>
    <row r="25" spans="1:14" x14ac:dyDescent="0.25">
      <c r="A25" s="18"/>
      <c r="B25" s="9" t="s">
        <v>72</v>
      </c>
      <c r="C25" s="1">
        <f>Малоэтажка_колич_блоков!C25*Осн._характ_ки_малоэт_кварт!$C$10</f>
        <v>710</v>
      </c>
      <c r="D25" s="1">
        <f>Малоэтажка_колич_блоков!D25*Осн._характ_ки_малоэт_кварт!$D$10</f>
        <v>1888</v>
      </c>
      <c r="E25" s="1">
        <f>Малоэтажка_колич_блоков!E25*Осн._характ_ки_малоэт_кварт!$E$10</f>
        <v>0</v>
      </c>
      <c r="F25" s="1">
        <f>Малоэтажка_колич_блоков!F25*Осн._характ_ки_малоэт_кварт!$F$10</f>
        <v>0</v>
      </c>
      <c r="G25" s="1">
        <f t="shared" si="0"/>
        <v>2598</v>
      </c>
      <c r="H25">
        <f t="shared" si="1"/>
        <v>9093000</v>
      </c>
      <c r="I25" s="12">
        <f>H25/'земельный участок'!E25*100</f>
        <v>259577.50499571793</v>
      </c>
      <c r="J25">
        <f t="shared" si="2"/>
        <v>129900000</v>
      </c>
      <c r="L25">
        <f t="shared" si="4"/>
        <v>12990000</v>
      </c>
      <c r="N25">
        <f>SUM(G12:G25)</f>
        <v>36372</v>
      </c>
    </row>
    <row r="26" spans="1:14" x14ac:dyDescent="0.25">
      <c r="A26" s="16">
        <v>3</v>
      </c>
      <c r="B26" s="9" t="s">
        <v>73</v>
      </c>
      <c r="C26" s="1">
        <f>Малоэтажка_колич_блоков!C26*Осн._характ_ки_малоэт_кварт!$C$10</f>
        <v>710</v>
      </c>
      <c r="D26" s="1">
        <f>Малоэтажка_колич_блоков!D26*Осн._характ_ки_малоэт_кварт!$D$10</f>
        <v>1888</v>
      </c>
      <c r="E26" s="1">
        <f>Малоэтажка_колич_блоков!E26*Осн._характ_ки_малоэт_кварт!$E$10</f>
        <v>0</v>
      </c>
      <c r="F26" s="1">
        <f>Малоэтажка_колич_блоков!F26*Осн._характ_ки_малоэт_кварт!$F$10</f>
        <v>0</v>
      </c>
      <c r="G26" s="1">
        <f t="shared" si="0"/>
        <v>2598</v>
      </c>
      <c r="H26">
        <f t="shared" si="1"/>
        <v>9093000</v>
      </c>
      <c r="I26" s="12">
        <f>H26/'земельный участок'!E26*100</f>
        <v>269581.97450340947</v>
      </c>
      <c r="J26">
        <f t="shared" si="2"/>
        <v>129900000</v>
      </c>
      <c r="L26">
        <f t="shared" si="4"/>
        <v>12990000</v>
      </c>
    </row>
    <row r="27" spans="1:14" x14ac:dyDescent="0.25">
      <c r="A27" s="17"/>
      <c r="B27" s="9" t="s">
        <v>74</v>
      </c>
      <c r="C27" s="1">
        <f>Малоэтажка_колич_блоков!C27*Осн._характ_ки_малоэт_кварт!$C$10</f>
        <v>710</v>
      </c>
      <c r="D27" s="1">
        <f>Малоэтажка_колич_блоков!D27*Осн._характ_ки_малоэт_кварт!$D$10</f>
        <v>1888</v>
      </c>
      <c r="E27" s="1">
        <f>Малоэтажка_колич_блоков!E27*Осн._характ_ки_малоэт_кварт!$E$10</f>
        <v>0</v>
      </c>
      <c r="F27" s="1">
        <f>Малоэтажка_колич_блоков!F27*Осн._характ_ки_малоэт_кварт!$F$10</f>
        <v>0</v>
      </c>
      <c r="G27" s="1">
        <f t="shared" si="0"/>
        <v>2598</v>
      </c>
      <c r="H27">
        <f t="shared" si="1"/>
        <v>9093000</v>
      </c>
      <c r="I27" s="12">
        <f>H27/'земельный участок'!E27*100</f>
        <v>261443.35825186889</v>
      </c>
      <c r="J27">
        <f t="shared" si="2"/>
        <v>129900000</v>
      </c>
      <c r="L27">
        <f t="shared" si="4"/>
        <v>12990000</v>
      </c>
    </row>
    <row r="28" spans="1:14" x14ac:dyDescent="0.25">
      <c r="A28" s="17"/>
      <c r="B28" s="9" t="s">
        <v>75</v>
      </c>
      <c r="C28" s="1">
        <f>Малоэтажка_колич_блоков!C28*Осн._характ_ки_малоэт_кварт!$C$10</f>
        <v>710</v>
      </c>
      <c r="D28" s="1">
        <f>Малоэтажка_колич_блоков!D28*Осн._характ_ки_малоэт_кварт!$D$10</f>
        <v>1888</v>
      </c>
      <c r="E28" s="1">
        <f>Малоэтажка_колич_блоков!E28*Осн._характ_ки_малоэт_кварт!$E$10</f>
        <v>0</v>
      </c>
      <c r="F28" s="1">
        <f>Малоэтажка_колич_блоков!F28*Осн._характ_ки_малоэт_кварт!$F$10</f>
        <v>0</v>
      </c>
      <c r="G28" s="1">
        <f t="shared" si="0"/>
        <v>2598</v>
      </c>
      <c r="H28">
        <f t="shared" si="1"/>
        <v>9093000</v>
      </c>
      <c r="I28" s="12">
        <f>H28/'земельный участок'!E28*100</f>
        <v>267126.90951821388</v>
      </c>
      <c r="J28">
        <f t="shared" si="2"/>
        <v>129900000</v>
      </c>
      <c r="L28">
        <f t="shared" si="4"/>
        <v>12990000</v>
      </c>
    </row>
    <row r="29" spans="1:14" x14ac:dyDescent="0.25">
      <c r="A29" s="17"/>
      <c r="B29" s="9" t="s">
        <v>76</v>
      </c>
      <c r="C29" s="1">
        <f>Малоэтажка_колич_блоков!C29*Осн._характ_ки_малоэт_кварт!$C$10</f>
        <v>710</v>
      </c>
      <c r="D29" s="1">
        <f>Малоэтажка_колич_блоков!D29*Осн._характ_ки_малоэт_кварт!$D$10</f>
        <v>1888</v>
      </c>
      <c r="E29" s="1">
        <f>Малоэтажка_колич_блоков!E29*Осн._характ_ки_малоэт_кварт!$E$10</f>
        <v>0</v>
      </c>
      <c r="F29" s="1">
        <f>Малоэтажка_колич_блоков!F29*Осн._характ_ки_малоэт_кварт!$F$10</f>
        <v>0</v>
      </c>
      <c r="G29" s="1">
        <f t="shared" si="0"/>
        <v>2598</v>
      </c>
      <c r="H29">
        <f t="shared" si="1"/>
        <v>9093000</v>
      </c>
      <c r="I29" s="12">
        <f>H29/'земельный участок'!E29*100</f>
        <v>259207.52565564425</v>
      </c>
      <c r="J29">
        <f t="shared" si="2"/>
        <v>129900000</v>
      </c>
      <c r="L29">
        <f t="shared" si="4"/>
        <v>12990000</v>
      </c>
    </row>
    <row r="30" spans="1:14" x14ac:dyDescent="0.25">
      <c r="A30" s="18"/>
      <c r="B30" s="9" t="s">
        <v>77</v>
      </c>
      <c r="C30" s="1">
        <f>Малоэтажка_колич_блоков!C30*Осн._характ_ки_малоэт_кварт!$C$10</f>
        <v>710</v>
      </c>
      <c r="D30" s="1">
        <f>Малоэтажка_колич_блоков!D30*Осн._характ_ки_малоэт_кварт!$D$10</f>
        <v>1888</v>
      </c>
      <c r="E30" s="1">
        <f>Малоэтажка_колич_блоков!E30*Осн._характ_ки_малоэт_кварт!$E$10</f>
        <v>0</v>
      </c>
      <c r="F30" s="1">
        <f>Малоэтажка_колич_блоков!F30*Осн._характ_ки_малоэт_кварт!$F$10</f>
        <v>0</v>
      </c>
      <c r="G30" s="1">
        <f t="shared" si="0"/>
        <v>2598</v>
      </c>
      <c r="H30">
        <f t="shared" si="1"/>
        <v>9093000</v>
      </c>
      <c r="I30" s="12">
        <f>H30/'земельный участок'!E30*100</f>
        <v>284245.07658643322</v>
      </c>
      <c r="J30">
        <f t="shared" si="2"/>
        <v>129900000</v>
      </c>
      <c r="L30">
        <f t="shared" si="4"/>
        <v>12990000</v>
      </c>
      <c r="N30">
        <f>SUM(G26:G30)</f>
        <v>12990</v>
      </c>
    </row>
    <row r="31" spans="1:14" x14ac:dyDescent="0.25">
      <c r="A31" s="16">
        <v>4</v>
      </c>
      <c r="B31" s="9" t="s">
        <v>78</v>
      </c>
      <c r="C31" s="1">
        <f>Малоэтажка_колич_блоков!C31*Осн._характ_ки_малоэт_кварт!$C$10</f>
        <v>710</v>
      </c>
      <c r="D31" s="1">
        <f>Малоэтажка_колич_блоков!D31*Осн._характ_ки_малоэт_кварт!$D$10</f>
        <v>1888</v>
      </c>
      <c r="E31" s="1">
        <f>Малоэтажка_колич_блоков!E31*Осн._характ_ки_малоэт_кварт!$E$10</f>
        <v>0</v>
      </c>
      <c r="F31" s="1">
        <f>Малоэтажка_колич_блоков!F31*Осн._характ_ки_малоэт_кварт!$F$10</f>
        <v>0</v>
      </c>
      <c r="G31" s="1">
        <f t="shared" si="0"/>
        <v>2598</v>
      </c>
      <c r="H31">
        <f t="shared" si="1"/>
        <v>9093000</v>
      </c>
      <c r="I31" s="12">
        <f>H31/'земельный участок'!E31*100</f>
        <v>264485.16579406633</v>
      </c>
      <c r="J31">
        <f t="shared" si="2"/>
        <v>129900000</v>
      </c>
      <c r="L31">
        <f t="shared" si="4"/>
        <v>12990000</v>
      </c>
    </row>
    <row r="32" spans="1:14" x14ac:dyDescent="0.25">
      <c r="A32" s="17"/>
      <c r="B32" s="9" t="s">
        <v>79</v>
      </c>
      <c r="C32" s="1">
        <f>Малоэтажка_колич_блоков!C32*Осн._характ_ки_малоэт_кварт!$C$10</f>
        <v>710</v>
      </c>
      <c r="D32" s="1">
        <f>Малоэтажка_колич_блоков!D32*Осн._характ_ки_малоэт_кварт!$D$10</f>
        <v>1888</v>
      </c>
      <c r="E32" s="1">
        <f>Малоэтажка_колич_блоков!E32*Осн._характ_ки_малоэт_кварт!$E$10</f>
        <v>0</v>
      </c>
      <c r="F32" s="1">
        <f>Малоэтажка_колич_блоков!F32*Осн._характ_ки_малоэт_кварт!$F$10</f>
        <v>0</v>
      </c>
      <c r="G32" s="1">
        <f t="shared" si="0"/>
        <v>2598</v>
      </c>
      <c r="H32">
        <f t="shared" si="1"/>
        <v>9093000</v>
      </c>
      <c r="I32" s="12">
        <f>H32/'земельный участок'!E32*100</f>
        <v>275211.86440677964</v>
      </c>
      <c r="J32">
        <f t="shared" si="2"/>
        <v>129900000</v>
      </c>
      <c r="L32">
        <f t="shared" si="4"/>
        <v>12990000</v>
      </c>
    </row>
    <row r="33" spans="1:14" x14ac:dyDescent="0.25">
      <c r="A33" s="17"/>
      <c r="B33" s="9" t="s">
        <v>80</v>
      </c>
      <c r="C33" s="1">
        <f>Малоэтажка_колич_блоков!C33*Осн._характ_ки_малоэт_кварт!$C$10</f>
        <v>710</v>
      </c>
      <c r="D33" s="1">
        <f>Малоэтажка_колич_блоков!D33*Осн._характ_ки_малоэт_кварт!$D$10</f>
        <v>1888</v>
      </c>
      <c r="E33" s="1">
        <f>Малоэтажка_колич_блоков!E33*Осн._характ_ки_малоэт_кварт!$E$10</f>
        <v>0</v>
      </c>
      <c r="F33" s="1">
        <f>Малоэтажка_колич_блоков!F33*Осн._характ_ки_малоэт_кварт!$F$10</f>
        <v>0</v>
      </c>
      <c r="G33" s="1">
        <f t="shared" si="0"/>
        <v>2598</v>
      </c>
      <c r="H33">
        <f t="shared" si="1"/>
        <v>9093000</v>
      </c>
      <c r="I33" s="12">
        <f>H33/'земельный участок'!E33*100</f>
        <v>275211.86440677964</v>
      </c>
      <c r="J33">
        <f t="shared" si="2"/>
        <v>129900000</v>
      </c>
      <c r="L33">
        <f t="shared" si="4"/>
        <v>12990000</v>
      </c>
    </row>
    <row r="34" spans="1:14" x14ac:dyDescent="0.25">
      <c r="A34" s="17"/>
      <c r="B34" s="9" t="s">
        <v>81</v>
      </c>
      <c r="C34" s="1">
        <f>Малоэтажка_колич_блоков!C34*Осн._характ_ки_малоэт_кварт!$C$10</f>
        <v>710</v>
      </c>
      <c r="D34" s="1">
        <f>Малоэтажка_колич_блоков!D34*Осн._характ_ки_малоэт_кварт!$D$10</f>
        <v>1888</v>
      </c>
      <c r="E34" s="1">
        <f>Малоэтажка_колич_блоков!E34*Осн._характ_ки_малоэт_кварт!$E$10</f>
        <v>0</v>
      </c>
      <c r="F34" s="1">
        <f>Малоэтажка_колич_блоков!F34*Осн._характ_ки_малоэт_кварт!$F$10</f>
        <v>0</v>
      </c>
      <c r="G34" s="1">
        <f t="shared" si="0"/>
        <v>2598</v>
      </c>
      <c r="H34">
        <f t="shared" si="1"/>
        <v>9093000</v>
      </c>
      <c r="I34" s="12">
        <f>H34/'земельный участок'!E34*100</f>
        <v>275211.86440677964</v>
      </c>
      <c r="J34">
        <f t="shared" si="2"/>
        <v>129900000</v>
      </c>
      <c r="L34">
        <f t="shared" si="4"/>
        <v>12990000</v>
      </c>
    </row>
    <row r="35" spans="1:14" x14ac:dyDescent="0.25">
      <c r="A35" s="17"/>
      <c r="B35" s="9" t="s">
        <v>82</v>
      </c>
      <c r="C35" s="1">
        <f>Малоэтажка_колич_блоков!C35*Осн._характ_ки_малоэт_кварт!$C$10</f>
        <v>0</v>
      </c>
      <c r="D35" s="1">
        <f>Малоэтажка_колич_блоков!D35*Осн._характ_ки_малоэт_кварт!$D$10</f>
        <v>1888</v>
      </c>
      <c r="E35" s="1">
        <f>Малоэтажка_колич_блоков!E35*Осн._характ_ки_малоэт_кварт!$E$10</f>
        <v>0</v>
      </c>
      <c r="F35" s="1">
        <f>Малоэтажка_колич_блоков!F35*Осн._характ_ки_малоэт_кварт!$F$10</f>
        <v>0</v>
      </c>
      <c r="G35" s="1">
        <f t="shared" si="0"/>
        <v>1888</v>
      </c>
      <c r="H35">
        <f t="shared" si="1"/>
        <v>6608000</v>
      </c>
      <c r="I35" s="12">
        <f>H35/'земельный участок'!E35*100</f>
        <v>257120.62256809341</v>
      </c>
      <c r="J35">
        <f t="shared" si="2"/>
        <v>94400000</v>
      </c>
      <c r="L35">
        <f t="shared" si="4"/>
        <v>9440000</v>
      </c>
    </row>
    <row r="36" spans="1:14" x14ac:dyDescent="0.25">
      <c r="A36" s="17"/>
      <c r="B36" s="9" t="s">
        <v>83</v>
      </c>
      <c r="C36" s="1">
        <f>Малоэтажка_колич_блоков!C36*Осн._характ_ки_малоэт_кварт!$C$10</f>
        <v>0</v>
      </c>
      <c r="D36" s="1">
        <f>Малоэтажка_колич_блоков!D36*Осн._характ_ки_малоэт_кварт!$D$10</f>
        <v>1888</v>
      </c>
      <c r="E36" s="1">
        <f>Малоэтажка_колич_блоков!E36*Осн._характ_ки_малоэт_кварт!$E$10</f>
        <v>0</v>
      </c>
      <c r="F36" s="1">
        <f>Малоэтажка_колич_блоков!F36*Осн._характ_ки_малоэт_кварт!$F$10</f>
        <v>0</v>
      </c>
      <c r="G36" s="1">
        <f t="shared" si="0"/>
        <v>1888</v>
      </c>
      <c r="H36">
        <f t="shared" si="1"/>
        <v>6608000</v>
      </c>
      <c r="I36" s="12">
        <f>H36/'земельный участок'!E36*100</f>
        <v>258225.86948026574</v>
      </c>
      <c r="J36">
        <f t="shared" si="2"/>
        <v>94400000</v>
      </c>
      <c r="L36">
        <f t="shared" si="4"/>
        <v>9440000</v>
      </c>
    </row>
    <row r="37" spans="1:14" x14ac:dyDescent="0.25">
      <c r="A37" s="18"/>
      <c r="B37" s="9" t="s">
        <v>84</v>
      </c>
      <c r="C37" s="1">
        <f>Малоэтажка_колич_блоков!C37*Осн._характ_ки_малоэт_кварт!$C$10</f>
        <v>0</v>
      </c>
      <c r="D37" s="1">
        <f>Малоэтажка_колич_блоков!D37*Осн._характ_ки_малоэт_кварт!$D$10</f>
        <v>1888</v>
      </c>
      <c r="E37" s="1">
        <f>Малоэтажка_колич_блоков!E37*Осн._характ_ки_малоэт_кварт!$E$10</f>
        <v>0</v>
      </c>
      <c r="F37" s="1">
        <f>Малоэтажка_колич_блоков!F37*Осн._характ_ки_малоэт_кварт!$F$10</f>
        <v>0</v>
      </c>
      <c r="G37" s="1">
        <f t="shared" si="0"/>
        <v>1888</v>
      </c>
      <c r="H37">
        <f t="shared" si="1"/>
        <v>6608000</v>
      </c>
      <c r="I37" s="12">
        <f>H37/'земельный участок'!E37*100</f>
        <v>271375.77002053388</v>
      </c>
      <c r="J37">
        <f t="shared" si="2"/>
        <v>94400000</v>
      </c>
      <c r="L37">
        <f t="shared" si="4"/>
        <v>9440000</v>
      </c>
      <c r="N37">
        <f>SUM(G31:G37)</f>
        <v>16056</v>
      </c>
    </row>
    <row r="38" spans="1:14" x14ac:dyDescent="0.25">
      <c r="A38" s="16">
        <v>5</v>
      </c>
      <c r="B38" s="9" t="s">
        <v>85</v>
      </c>
      <c r="C38" s="1">
        <f>Малоэтажка_колич_блоков!C38*Осн._характ_ки_малоэт_кварт!$C$10</f>
        <v>710</v>
      </c>
      <c r="D38" s="1">
        <f>Малоэтажка_колич_блоков!D38*Осн._характ_ки_малоэт_кварт!$D$10</f>
        <v>1888</v>
      </c>
      <c r="E38" s="1">
        <f>Малоэтажка_колич_блоков!E38*Осн._характ_ки_малоэт_кварт!$E$10</f>
        <v>0</v>
      </c>
      <c r="F38" s="1">
        <f>Малоэтажка_колич_блоков!F38*Осн._характ_ки_малоэт_кварт!$F$10</f>
        <v>0</v>
      </c>
      <c r="G38" s="1">
        <f t="shared" si="0"/>
        <v>2598</v>
      </c>
      <c r="H38">
        <f t="shared" si="1"/>
        <v>9093000</v>
      </c>
      <c r="I38" s="12">
        <f>H38/'земельный участок'!E38*100</f>
        <v>252443.08717379236</v>
      </c>
      <c r="J38">
        <f t="shared" si="2"/>
        <v>129900000</v>
      </c>
      <c r="L38">
        <f t="shared" si="4"/>
        <v>12990000</v>
      </c>
    </row>
    <row r="39" spans="1:14" x14ac:dyDescent="0.25">
      <c r="A39" s="17"/>
      <c r="B39" s="9" t="s">
        <v>86</v>
      </c>
      <c r="C39" s="1">
        <f>Малоэтажка_колич_блоков!C39*Осн._характ_ки_малоэт_кварт!$C$10</f>
        <v>710</v>
      </c>
      <c r="D39" s="1">
        <f>Малоэтажка_колич_блоков!D39*Осн._характ_ки_малоэт_кварт!$D$10</f>
        <v>1888</v>
      </c>
      <c r="E39" s="1">
        <f>Малоэтажка_колич_блоков!E39*Осн._характ_ки_малоэт_кварт!$E$10</f>
        <v>0</v>
      </c>
      <c r="F39" s="1">
        <f>Малоэтажка_колич_блоков!F39*Осн._характ_ки_малоэт_кварт!$F$10</f>
        <v>0</v>
      </c>
      <c r="G39" s="1">
        <f t="shared" si="0"/>
        <v>2598</v>
      </c>
      <c r="H39">
        <f t="shared" si="1"/>
        <v>9093000</v>
      </c>
      <c r="I39" s="12">
        <f>H39/'земельный участок'!E39*100</f>
        <v>252513.1907803388</v>
      </c>
      <c r="J39">
        <f t="shared" si="2"/>
        <v>129900000</v>
      </c>
      <c r="L39">
        <f t="shared" si="4"/>
        <v>12990000</v>
      </c>
    </row>
    <row r="40" spans="1:14" x14ac:dyDescent="0.25">
      <c r="A40" s="17"/>
      <c r="B40" s="9" t="s">
        <v>87</v>
      </c>
      <c r="C40" s="1">
        <f>Малоэтажка_колич_блоков!C40*Осн._характ_ки_малоэт_кварт!$C$10</f>
        <v>710</v>
      </c>
      <c r="D40" s="1">
        <f>Малоэтажка_колич_блоков!D40*Осн._характ_ки_малоэт_кварт!$D$10</f>
        <v>1888</v>
      </c>
      <c r="E40" s="1">
        <f>Малоэтажка_колич_блоков!E40*Осн._характ_ки_малоэт_кварт!$E$10</f>
        <v>0</v>
      </c>
      <c r="F40" s="1">
        <f>Малоэтажка_колич_блоков!F40*Осн._характ_ки_малоэт_кварт!$F$10</f>
        <v>0</v>
      </c>
      <c r="G40" s="1">
        <f t="shared" si="0"/>
        <v>2598</v>
      </c>
      <c r="H40">
        <f t="shared" si="1"/>
        <v>9093000</v>
      </c>
      <c r="I40" s="12">
        <f>H40/'земельный участок'!E40*100</f>
        <v>252653.51486524031</v>
      </c>
      <c r="J40">
        <f t="shared" si="2"/>
        <v>129900000</v>
      </c>
      <c r="L40">
        <f t="shared" si="4"/>
        <v>12990000</v>
      </c>
    </row>
    <row r="41" spans="1:14" x14ac:dyDescent="0.25">
      <c r="A41" s="17"/>
      <c r="B41" s="9" t="s">
        <v>88</v>
      </c>
      <c r="C41" s="1">
        <f>Малоэтажка_колич_блоков!C41*Осн._характ_ки_малоэт_кварт!$C$10</f>
        <v>710</v>
      </c>
      <c r="D41" s="1">
        <f>Малоэтажка_колич_блоков!D41*Осн._характ_ки_малоэт_кварт!$D$10</f>
        <v>1888</v>
      </c>
      <c r="E41" s="1">
        <f>Малоэтажка_колич_блоков!E41*Осн._характ_ки_малоэт_кварт!$E$10</f>
        <v>0</v>
      </c>
      <c r="F41" s="1">
        <f>Малоэтажка_колич_блоков!F41*Осн._характ_ки_малоэт_кварт!$F$10</f>
        <v>0</v>
      </c>
      <c r="G41" s="1">
        <f t="shared" si="0"/>
        <v>2598</v>
      </c>
      <c r="H41">
        <f t="shared" si="1"/>
        <v>9093000</v>
      </c>
      <c r="I41" s="12">
        <f>H41/'земельный участок'!E41*100</f>
        <v>252653.51486524031</v>
      </c>
      <c r="J41">
        <f t="shared" si="2"/>
        <v>129900000</v>
      </c>
      <c r="L41">
        <f t="shared" si="4"/>
        <v>12990000</v>
      </c>
    </row>
    <row r="42" spans="1:14" x14ac:dyDescent="0.25">
      <c r="A42" s="17"/>
      <c r="B42" s="9" t="s">
        <v>89</v>
      </c>
      <c r="C42" s="1">
        <f>Малоэтажка_колич_блоков!C42*Осн._характ_ки_малоэт_кварт!$C$10</f>
        <v>710</v>
      </c>
      <c r="D42" s="1">
        <f>Малоэтажка_колич_блоков!D42*Осн._характ_ки_малоэт_кварт!$D$10</f>
        <v>1888</v>
      </c>
      <c r="E42" s="1">
        <f>Малоэтажка_колич_блоков!E42*Осн._характ_ки_малоэт_кварт!$E$10</f>
        <v>0</v>
      </c>
      <c r="F42" s="1">
        <f>Малоэтажка_колич_блоков!F42*Осн._характ_ки_малоэт_кварт!$F$10</f>
        <v>0</v>
      </c>
      <c r="G42" s="1">
        <f t="shared" si="0"/>
        <v>2598</v>
      </c>
      <c r="H42">
        <f t="shared" si="1"/>
        <v>9093000</v>
      </c>
      <c r="I42" s="12">
        <f>H42/'земельный участок'!E42*100</f>
        <v>252583.33333333334</v>
      </c>
      <c r="J42">
        <f t="shared" si="2"/>
        <v>129900000</v>
      </c>
      <c r="L42">
        <f t="shared" si="4"/>
        <v>12990000</v>
      </c>
    </row>
    <row r="43" spans="1:14" x14ac:dyDescent="0.25">
      <c r="A43" s="17"/>
      <c r="B43" s="9" t="s">
        <v>90</v>
      </c>
      <c r="C43" s="1">
        <f>Малоэтажка_колич_блоков!C43*Осн._характ_ки_малоэт_кварт!$C$10</f>
        <v>710</v>
      </c>
      <c r="D43" s="1">
        <f>Малоэтажка_колич_блоков!D43*Осн._характ_ки_малоэт_кварт!$D$10</f>
        <v>1888</v>
      </c>
      <c r="E43" s="1">
        <f>Малоэтажка_колич_блоков!E43*Осн._характ_ки_малоэт_кварт!$E$10</f>
        <v>0</v>
      </c>
      <c r="F43" s="1">
        <f>Малоэтажка_колич_блоков!F43*Осн._характ_ки_малоэт_кварт!$F$10</f>
        <v>0</v>
      </c>
      <c r="G43" s="1">
        <f t="shared" si="0"/>
        <v>2598</v>
      </c>
      <c r="H43">
        <f t="shared" si="1"/>
        <v>9093000</v>
      </c>
      <c r="I43" s="12">
        <f>H43/'земельный участок'!E43*100</f>
        <v>252583.33333333334</v>
      </c>
      <c r="J43">
        <f t="shared" si="2"/>
        <v>129900000</v>
      </c>
      <c r="L43">
        <f t="shared" si="4"/>
        <v>12990000</v>
      </c>
    </row>
    <row r="44" spans="1:14" x14ac:dyDescent="0.25">
      <c r="A44" s="17"/>
      <c r="B44" s="9" t="s">
        <v>91</v>
      </c>
      <c r="C44" s="1">
        <f>Малоэтажка_колич_блоков!C44*Осн._характ_ки_малоэт_кварт!$C$10</f>
        <v>710</v>
      </c>
      <c r="D44" s="1">
        <f>Малоэтажка_колич_блоков!D44*Осн._характ_ки_малоэт_кварт!$D$10</f>
        <v>1888</v>
      </c>
      <c r="E44" s="1">
        <f>Малоэтажка_колич_блоков!E44*Осн._характ_ки_малоэт_кварт!$E$10</f>
        <v>0</v>
      </c>
      <c r="F44" s="1">
        <f>Малоэтажка_колич_блоков!F44*Осн._характ_ки_малоэт_кварт!$F$10</f>
        <v>0</v>
      </c>
      <c r="G44" s="1">
        <f t="shared" si="0"/>
        <v>2598</v>
      </c>
      <c r="H44">
        <f t="shared" si="1"/>
        <v>9093000</v>
      </c>
      <c r="I44" s="12">
        <f>H44/'земельный участок'!E44*100</f>
        <v>252793.99499582988</v>
      </c>
      <c r="J44">
        <f t="shared" si="2"/>
        <v>129900000</v>
      </c>
      <c r="L44">
        <f t="shared" si="4"/>
        <v>12990000</v>
      </c>
    </row>
    <row r="45" spans="1:14" x14ac:dyDescent="0.25">
      <c r="A45" s="17"/>
      <c r="B45" s="9" t="s">
        <v>92</v>
      </c>
      <c r="C45" s="1">
        <f>Малоэтажка_колич_блоков!C45*Осн._характ_ки_малоэт_кварт!$C$10</f>
        <v>710</v>
      </c>
      <c r="D45" s="1">
        <f>Малоэтажка_колич_блоков!D45*Осн._характ_ки_малоэт_кварт!$D$10</f>
        <v>1888</v>
      </c>
      <c r="E45" s="1">
        <f>Малоэтажка_колич_блоков!E45*Осн._характ_ки_малоэт_кварт!$E$10</f>
        <v>0</v>
      </c>
      <c r="F45" s="1">
        <f>Малоэтажка_колич_блоков!F45*Осн._характ_ки_малоэт_кварт!$F$10</f>
        <v>0</v>
      </c>
      <c r="G45" s="1">
        <f t="shared" si="0"/>
        <v>2598</v>
      </c>
      <c r="H45">
        <f t="shared" si="1"/>
        <v>9093000</v>
      </c>
      <c r="I45" s="12">
        <f>H45/'земельный участок'!E45*100</f>
        <v>252443.08717379236</v>
      </c>
      <c r="J45">
        <f t="shared" si="2"/>
        <v>129900000</v>
      </c>
      <c r="L45">
        <f t="shared" si="4"/>
        <v>12990000</v>
      </c>
    </row>
    <row r="46" spans="1:14" x14ac:dyDescent="0.25">
      <c r="A46" s="17"/>
      <c r="B46" s="9" t="s">
        <v>93</v>
      </c>
      <c r="C46" s="1">
        <f>Малоэтажка_колич_блоков!C46*Осн._характ_ки_малоэт_кварт!$C$10</f>
        <v>710</v>
      </c>
      <c r="D46" s="1">
        <f>Малоэтажка_колич_блоков!D46*Осн._характ_ки_малоэт_кварт!$D$10</f>
        <v>1888</v>
      </c>
      <c r="E46" s="1">
        <f>Малоэтажка_колич_блоков!E46*Осн._характ_ки_малоэт_кварт!$E$10</f>
        <v>0</v>
      </c>
      <c r="F46" s="1">
        <f>Малоэтажка_колич_блоков!F46*Осн._характ_ки_малоэт_кварт!$F$10</f>
        <v>0</v>
      </c>
      <c r="G46" s="1">
        <f t="shared" si="0"/>
        <v>2598</v>
      </c>
      <c r="H46">
        <f t="shared" si="1"/>
        <v>9093000</v>
      </c>
      <c r="I46" s="12">
        <f>H46/'земельный участок'!E46*100</f>
        <v>245956.18068704358</v>
      </c>
      <c r="J46">
        <f t="shared" si="2"/>
        <v>129900000</v>
      </c>
      <c r="L46">
        <f t="shared" si="4"/>
        <v>12990000</v>
      </c>
    </row>
    <row r="47" spans="1:14" x14ac:dyDescent="0.25">
      <c r="A47" s="17"/>
      <c r="B47" s="9" t="s">
        <v>94</v>
      </c>
      <c r="C47" s="1">
        <f>Малоэтажка_колич_блоков!C47*Осн._характ_ки_малоэт_кварт!$C$10</f>
        <v>710</v>
      </c>
      <c r="D47" s="1">
        <f>Малоэтажка_колич_блоков!D47*Осн._характ_ки_малоэт_кварт!$D$10</f>
        <v>1888</v>
      </c>
      <c r="E47" s="1">
        <f>Малоэтажка_колич_блоков!E47*Осн._характ_ки_малоэт_кварт!$E$10</f>
        <v>0</v>
      </c>
      <c r="F47" s="1">
        <f>Малоэтажка_колич_блоков!F47*Осн._характ_ки_малоэт_кварт!$F$10</f>
        <v>0</v>
      </c>
      <c r="G47" s="1">
        <f t="shared" si="0"/>
        <v>2598</v>
      </c>
      <c r="H47">
        <f t="shared" si="1"/>
        <v>9093000</v>
      </c>
      <c r="I47" s="12">
        <f>H47/'земельный участок'!E47*100</f>
        <v>244501.21000268892</v>
      </c>
      <c r="J47">
        <f t="shared" si="2"/>
        <v>129900000</v>
      </c>
      <c r="L47">
        <f t="shared" si="4"/>
        <v>12990000</v>
      </c>
    </row>
    <row r="48" spans="1:14" x14ac:dyDescent="0.25">
      <c r="A48" s="17"/>
      <c r="B48" s="9" t="s">
        <v>95</v>
      </c>
      <c r="C48" s="1">
        <f>Малоэтажка_колич_блоков!C48*Осн._характ_ки_малоэт_кварт!$C$10</f>
        <v>710</v>
      </c>
      <c r="D48" s="1">
        <f>Малоэтажка_колич_блоков!D48*Осн._характ_ки_малоэт_кварт!$D$10</f>
        <v>1888</v>
      </c>
      <c r="E48" s="1">
        <f>Малоэтажка_колич_блоков!E48*Осн._характ_ки_малоэт_кварт!$E$10</f>
        <v>0</v>
      </c>
      <c r="F48" s="1">
        <f>Малоэтажка_колич_блоков!F48*Осн._характ_ки_малоэт_кварт!$F$10</f>
        <v>0</v>
      </c>
      <c r="G48" s="1">
        <f t="shared" si="0"/>
        <v>2598</v>
      </c>
      <c r="H48">
        <f t="shared" si="1"/>
        <v>9093000</v>
      </c>
      <c r="I48" s="12">
        <f>H48/'земельный участок'!E48*100</f>
        <v>252653.51486524031</v>
      </c>
      <c r="J48">
        <f t="shared" si="2"/>
        <v>129900000</v>
      </c>
      <c r="L48">
        <f t="shared" si="4"/>
        <v>12990000</v>
      </c>
    </row>
    <row r="49" spans="1:14" x14ac:dyDescent="0.25">
      <c r="A49" s="17"/>
      <c r="B49" s="9" t="s">
        <v>96</v>
      </c>
      <c r="C49" s="1">
        <f>Малоэтажка_колич_блоков!C49*Осн._характ_ки_малоэт_кварт!$C$10</f>
        <v>710</v>
      </c>
      <c r="D49" s="1">
        <f>Малоэтажка_колич_блоков!D49*Осн._характ_ки_малоэт_кварт!$D$10</f>
        <v>1888</v>
      </c>
      <c r="E49" s="1">
        <f>Малоэтажка_колич_блоков!E49*Осн._характ_ки_малоэт_кварт!$E$10</f>
        <v>0</v>
      </c>
      <c r="F49" s="1">
        <f>Малоэтажка_колич_блоков!F49*Осн._характ_ки_малоэт_кварт!$F$10</f>
        <v>0</v>
      </c>
      <c r="G49" s="1">
        <f t="shared" si="0"/>
        <v>2598</v>
      </c>
      <c r="H49">
        <f t="shared" si="1"/>
        <v>9093000</v>
      </c>
      <c r="I49" s="12">
        <f>H49/'земельный участок'!E49*100</f>
        <v>253005.0083472454</v>
      </c>
      <c r="J49">
        <f t="shared" si="2"/>
        <v>129900000</v>
      </c>
      <c r="L49">
        <f t="shared" si="4"/>
        <v>12990000</v>
      </c>
    </row>
    <row r="50" spans="1:14" x14ac:dyDescent="0.25">
      <c r="A50" s="17"/>
      <c r="B50" s="9" t="s">
        <v>97</v>
      </c>
      <c r="C50" s="1">
        <f>Малоэтажка_колич_блоков!C50*Осн._характ_ки_малоэт_кварт!$C$10</f>
        <v>710</v>
      </c>
      <c r="D50" s="1">
        <f>Малоэтажка_колич_блоков!D50*Осн._характ_ки_малоэт_кварт!$D$10</f>
        <v>1888</v>
      </c>
      <c r="E50" s="1">
        <f>Малоэтажка_колич_блоков!E50*Осн._характ_ки_малоэт_кварт!$E$10</f>
        <v>0</v>
      </c>
      <c r="F50" s="1">
        <f>Малоэтажка_колич_блоков!F50*Осн._характ_ки_малоэт_кварт!$F$10</f>
        <v>0</v>
      </c>
      <c r="G50" s="1">
        <f t="shared" si="0"/>
        <v>2598</v>
      </c>
      <c r="H50">
        <f t="shared" si="1"/>
        <v>9093000</v>
      </c>
      <c r="I50" s="12">
        <f>H50/'земельный участок'!E50*100</f>
        <v>252653.51486524031</v>
      </c>
      <c r="J50">
        <f t="shared" si="2"/>
        <v>129900000</v>
      </c>
      <c r="L50">
        <f t="shared" si="4"/>
        <v>12990000</v>
      </c>
    </row>
    <row r="51" spans="1:14" x14ac:dyDescent="0.25">
      <c r="A51" s="17"/>
      <c r="B51" s="9" t="s">
        <v>98</v>
      </c>
      <c r="C51" s="1">
        <f>Малоэтажка_колич_блоков!C51*Осн._характ_ки_малоэт_кварт!$C$10</f>
        <v>710</v>
      </c>
      <c r="D51" s="1">
        <f>Малоэтажка_колич_блоков!D51*Осн._характ_ки_малоэт_кварт!$D$10</f>
        <v>1888</v>
      </c>
      <c r="E51" s="1">
        <f>Малоэтажка_колич_блоков!E51*Осн._характ_ки_малоэт_кварт!$E$10</f>
        <v>0</v>
      </c>
      <c r="F51" s="1">
        <f>Малоэтажка_колич_блоков!F51*Осн._характ_ки_малоэт_кварт!$F$10</f>
        <v>0</v>
      </c>
      <c r="G51" s="1">
        <f t="shared" si="0"/>
        <v>2598</v>
      </c>
      <c r="H51">
        <f t="shared" si="1"/>
        <v>9093000</v>
      </c>
      <c r="I51" s="12">
        <f>H51/'земельный участок'!E51*100</f>
        <v>252653.51486524031</v>
      </c>
      <c r="J51">
        <f t="shared" si="2"/>
        <v>129900000</v>
      </c>
      <c r="L51">
        <f t="shared" si="4"/>
        <v>12990000</v>
      </c>
    </row>
    <row r="52" spans="1:14" x14ac:dyDescent="0.25">
      <c r="A52" s="17"/>
      <c r="B52" s="9" t="s">
        <v>99</v>
      </c>
      <c r="C52" s="1">
        <f>Малоэтажка_колич_блоков!C52*Осн._характ_ки_малоэт_кварт!$C$10</f>
        <v>710</v>
      </c>
      <c r="D52" s="1">
        <f>Малоэтажка_колич_блоков!D52*Осн._характ_ки_малоэт_кварт!$D$10</f>
        <v>1888</v>
      </c>
      <c r="E52" s="1">
        <f>Малоэтажка_колич_блоков!E52*Осн._характ_ки_малоэт_кварт!$E$10</f>
        <v>0</v>
      </c>
      <c r="F52" s="1">
        <f>Малоэтажка_колич_блоков!F52*Осн._характ_ки_малоэт_кварт!$F$10</f>
        <v>0</v>
      </c>
      <c r="G52" s="1">
        <f t="shared" si="0"/>
        <v>2598</v>
      </c>
      <c r="H52">
        <f t="shared" si="1"/>
        <v>9093000</v>
      </c>
      <c r="I52" s="12">
        <f>H52/'земельный участок'!E52*100</f>
        <v>252513.1907803388</v>
      </c>
      <c r="J52">
        <f t="shared" si="2"/>
        <v>129900000</v>
      </c>
      <c r="L52">
        <f t="shared" si="4"/>
        <v>12990000</v>
      </c>
    </row>
    <row r="53" spans="1:14" x14ac:dyDescent="0.25">
      <c r="A53" s="17"/>
      <c r="B53" s="9" t="s">
        <v>100</v>
      </c>
      <c r="C53" s="1">
        <f>Малоэтажка_колич_блоков!C53*Осн._характ_ки_малоэт_кварт!$C$10</f>
        <v>710</v>
      </c>
      <c r="D53" s="1">
        <f>Малоэтажка_колич_блоков!D53*Осн._характ_ки_малоэт_кварт!$D$10</f>
        <v>1888</v>
      </c>
      <c r="E53" s="1">
        <f>Малоэтажка_колич_блоков!E53*Осн._характ_ки_малоэт_кварт!$E$10</f>
        <v>0</v>
      </c>
      <c r="F53" s="1">
        <f>Малоэтажка_колич_блоков!F53*Осн._характ_ки_малоэт_кварт!$F$10</f>
        <v>0</v>
      </c>
      <c r="G53" s="1">
        <f t="shared" si="0"/>
        <v>2598</v>
      </c>
      <c r="H53">
        <f t="shared" si="1"/>
        <v>9093000</v>
      </c>
      <c r="I53" s="12">
        <f>H53/'земельный участок'!E53*100</f>
        <v>252373.02248126562</v>
      </c>
      <c r="J53">
        <f t="shared" si="2"/>
        <v>129900000</v>
      </c>
      <c r="L53">
        <f t="shared" si="4"/>
        <v>12990000</v>
      </c>
    </row>
    <row r="54" spans="1:14" x14ac:dyDescent="0.25">
      <c r="A54" s="17"/>
      <c r="B54" s="9" t="s">
        <v>101</v>
      </c>
      <c r="C54" s="1">
        <f>Малоэтажка_колич_блоков!C54*Осн._характ_ки_малоэт_кварт!$C$10</f>
        <v>710</v>
      </c>
      <c r="D54" s="1">
        <f>Малоэтажка_колич_блоков!D54*Осн._характ_ки_малоэт_кварт!$D$10</f>
        <v>1888</v>
      </c>
      <c r="E54" s="1">
        <f>Малоэтажка_колич_блоков!E54*Осн._характ_ки_малоэт_кварт!$E$10</f>
        <v>0</v>
      </c>
      <c r="F54" s="1">
        <f>Малоэтажка_колич_блоков!F54*Осн._характ_ки_малоэт_кварт!$F$10</f>
        <v>0</v>
      </c>
      <c r="G54" s="1">
        <f t="shared" si="0"/>
        <v>2598</v>
      </c>
      <c r="H54">
        <f t="shared" si="1"/>
        <v>9093000</v>
      </c>
      <c r="I54" s="12">
        <f>H54/'земельный участок'!E54*100</f>
        <v>252513.1907803388</v>
      </c>
      <c r="J54">
        <f t="shared" si="2"/>
        <v>129900000</v>
      </c>
      <c r="L54">
        <f t="shared" si="4"/>
        <v>12990000</v>
      </c>
    </row>
    <row r="55" spans="1:14" x14ac:dyDescent="0.25">
      <c r="A55" s="17"/>
      <c r="B55" s="9" t="s">
        <v>102</v>
      </c>
      <c r="C55" s="1">
        <f>Малоэтажка_колич_блоков!C55*Осн._характ_ки_малоэт_кварт!$C$10</f>
        <v>710</v>
      </c>
      <c r="D55" s="1">
        <f>Малоэтажка_колич_блоков!D55*Осн._характ_ки_малоэт_кварт!$D$10</f>
        <v>1888</v>
      </c>
      <c r="E55" s="1">
        <f>Малоэтажка_колич_блоков!E55*Осн._характ_ки_малоэт_кварт!$E$10</f>
        <v>0</v>
      </c>
      <c r="F55" s="1">
        <f>Малоэтажка_колич_блоков!F55*Осн._характ_ки_малоэт_кварт!$F$10</f>
        <v>0</v>
      </c>
      <c r="G55" s="1">
        <f t="shared" si="0"/>
        <v>2598</v>
      </c>
      <c r="H55">
        <f t="shared" si="1"/>
        <v>9093000</v>
      </c>
      <c r="I55" s="12">
        <f>H55/'земельный участок'!E55*100</f>
        <v>252723.73540856034</v>
      </c>
      <c r="J55">
        <f t="shared" si="2"/>
        <v>129900000</v>
      </c>
      <c r="L55">
        <f t="shared" si="4"/>
        <v>12990000</v>
      </c>
    </row>
    <row r="56" spans="1:14" x14ac:dyDescent="0.25">
      <c r="A56" s="18"/>
      <c r="B56" s="9" t="s">
        <v>103</v>
      </c>
      <c r="C56" s="1">
        <f>Малоэтажка_колич_блоков!C56*Осн._характ_ки_малоэт_кварт!$C$10</f>
        <v>710</v>
      </c>
      <c r="D56" s="1">
        <f>Малоэтажка_колич_блоков!D56*Осн._характ_ки_малоэт_кварт!$D$10</f>
        <v>1888</v>
      </c>
      <c r="E56" s="1">
        <f>Малоэтажка_колич_блоков!E56*Осн._характ_ки_малоэт_кварт!$E$10</f>
        <v>0</v>
      </c>
      <c r="F56" s="1">
        <f>Малоэтажка_колич_блоков!F56*Осн._характ_ки_малоэт_кварт!$F$10</f>
        <v>0</v>
      </c>
      <c r="G56" s="1">
        <f t="shared" si="0"/>
        <v>2598</v>
      </c>
      <c r="H56">
        <f t="shared" si="1"/>
        <v>9093000</v>
      </c>
      <c r="I56" s="12">
        <f>H56/'земельный участок'!E56*100</f>
        <v>252583.33333333334</v>
      </c>
      <c r="J56">
        <f t="shared" si="2"/>
        <v>129900000</v>
      </c>
      <c r="L56">
        <f t="shared" si="4"/>
        <v>12990000</v>
      </c>
      <c r="N56">
        <f>SUM(G38:G56)</f>
        <v>49362</v>
      </c>
    </row>
    <row r="57" spans="1:14" x14ac:dyDescent="0.25">
      <c r="A57" s="16">
        <v>6</v>
      </c>
      <c r="B57" s="9" t="s">
        <v>104</v>
      </c>
      <c r="C57" s="1">
        <f>Малоэтажка_колич_блоков!C57*Осн._характ_ки_малоэт_кварт!$C$10</f>
        <v>710</v>
      </c>
      <c r="D57" s="1">
        <f>Малоэтажка_колич_блоков!D57*Осн._характ_ки_малоэт_кварт!$D$10</f>
        <v>1888</v>
      </c>
      <c r="E57" s="1">
        <f>Малоэтажка_колич_блоков!E57*Осн._характ_ки_малоэт_кварт!$E$10</f>
        <v>0</v>
      </c>
      <c r="F57" s="1">
        <f>Малоэтажка_колич_блоков!F57*Осн._характ_ки_малоэт_кварт!$F$10</f>
        <v>0</v>
      </c>
      <c r="G57" s="1">
        <f t="shared" si="0"/>
        <v>2598</v>
      </c>
      <c r="H57">
        <f t="shared" si="1"/>
        <v>9093000</v>
      </c>
      <c r="I57" s="12">
        <f>H57/'земельный участок'!E57*100</f>
        <v>232438.65030674846</v>
      </c>
      <c r="J57">
        <f t="shared" si="2"/>
        <v>129900000</v>
      </c>
      <c r="L57">
        <f t="shared" si="4"/>
        <v>12990000</v>
      </c>
    </row>
    <row r="58" spans="1:14" x14ac:dyDescent="0.25">
      <c r="A58" s="17"/>
      <c r="B58" s="9" t="s">
        <v>105</v>
      </c>
      <c r="C58" s="1">
        <f>Малоэтажка_колич_блоков!C58*Осн._характ_ки_малоэт_кварт!$C$10</f>
        <v>710</v>
      </c>
      <c r="D58" s="1">
        <f>Малоэтажка_колич_блоков!D58*Осн._характ_ки_малоэт_кварт!$D$10</f>
        <v>1888</v>
      </c>
      <c r="E58" s="1">
        <f>Малоэтажка_колич_блоков!E58*Осн._характ_ки_малоэт_кварт!$E$10</f>
        <v>0</v>
      </c>
      <c r="F58" s="1">
        <f>Малоэтажка_колич_блоков!F58*Осн._характ_ки_малоэт_кварт!$F$10</f>
        <v>0</v>
      </c>
      <c r="G58" s="1">
        <f t="shared" si="0"/>
        <v>2598</v>
      </c>
      <c r="H58">
        <f t="shared" si="1"/>
        <v>9093000</v>
      </c>
      <c r="I58" s="12">
        <f>H58/'земельный участок'!E58*100</f>
        <v>232201.22574055157</v>
      </c>
      <c r="J58">
        <f t="shared" si="2"/>
        <v>129900000</v>
      </c>
      <c r="L58">
        <f t="shared" si="4"/>
        <v>12990000</v>
      </c>
    </row>
    <row r="59" spans="1:14" x14ac:dyDescent="0.25">
      <c r="A59" s="17"/>
      <c r="B59" s="9" t="s">
        <v>106</v>
      </c>
      <c r="C59" s="1">
        <f>Малоэтажка_колич_блоков!C59*Осн._характ_ки_малоэт_кварт!$C$10</f>
        <v>710</v>
      </c>
      <c r="D59" s="1">
        <f>Малоэтажка_колич_блоков!D59*Осн._характ_ки_малоэт_кварт!$D$10</f>
        <v>1888</v>
      </c>
      <c r="E59" s="1">
        <f>Малоэтажка_колич_блоков!E59*Осн._характ_ки_малоэт_кварт!$E$10</f>
        <v>0</v>
      </c>
      <c r="F59" s="1">
        <f>Малоэтажка_колич_блоков!F59*Осн._характ_ки_малоэт_кварт!$F$10</f>
        <v>0</v>
      </c>
      <c r="G59" s="1">
        <f t="shared" si="0"/>
        <v>2598</v>
      </c>
      <c r="H59">
        <f t="shared" si="1"/>
        <v>9093000</v>
      </c>
      <c r="I59" s="12">
        <f>H59/'земельный участок'!E59*100</f>
        <v>232141.94536635181</v>
      </c>
      <c r="J59">
        <f t="shared" si="2"/>
        <v>129900000</v>
      </c>
      <c r="L59">
        <f t="shared" si="4"/>
        <v>12990000</v>
      </c>
    </row>
    <row r="60" spans="1:14" x14ac:dyDescent="0.25">
      <c r="A60" s="17"/>
      <c r="B60" s="9" t="s">
        <v>107</v>
      </c>
      <c r="C60" s="1">
        <f>Малоэтажка_колич_блоков!C60*Осн._характ_ки_малоэт_кварт!$C$10</f>
        <v>710</v>
      </c>
      <c r="D60" s="1">
        <f>Малоэтажка_колич_блоков!D60*Осн._характ_ки_малоэт_кварт!$D$10</f>
        <v>1888</v>
      </c>
      <c r="E60" s="1">
        <f>Малоэтажка_колич_блоков!E60*Осн._характ_ки_малоэт_кварт!$E$10</f>
        <v>0</v>
      </c>
      <c r="F60" s="1">
        <f>Малоэтажка_колич_блоков!F60*Осн._характ_ки_малоэт_кварт!$F$10</f>
        <v>0</v>
      </c>
      <c r="G60" s="1">
        <f t="shared" si="0"/>
        <v>2598</v>
      </c>
      <c r="H60">
        <f t="shared" si="1"/>
        <v>9093000</v>
      </c>
      <c r="I60" s="12">
        <f>H60/'земельный участок'!E60*100</f>
        <v>232379.24865831842</v>
      </c>
      <c r="J60">
        <f t="shared" si="2"/>
        <v>129900000</v>
      </c>
      <c r="L60">
        <f t="shared" si="4"/>
        <v>12990000</v>
      </c>
    </row>
    <row r="61" spans="1:14" x14ac:dyDescent="0.25">
      <c r="A61" s="17"/>
      <c r="B61" s="9" t="s">
        <v>108</v>
      </c>
      <c r="C61" s="1">
        <f>Малоэтажка_колич_блоков!C61*Осн._характ_ки_малоэт_кварт!$C$10</f>
        <v>710</v>
      </c>
      <c r="D61" s="1">
        <f>Малоэтажка_колич_блоков!D61*Осн._характ_ки_малоэт_кварт!$D$10</f>
        <v>1888</v>
      </c>
      <c r="E61" s="1">
        <f>Малоэтажка_колич_блоков!E61*Осн._характ_ки_малоэт_кварт!$E$10</f>
        <v>0</v>
      </c>
      <c r="F61" s="1">
        <f>Малоэтажка_колич_блоков!F61*Осн._характ_ки_малоэт_кварт!$F$10</f>
        <v>0</v>
      </c>
      <c r="G61" s="1">
        <f t="shared" si="0"/>
        <v>2598</v>
      </c>
      <c r="H61">
        <f t="shared" si="1"/>
        <v>9093000</v>
      </c>
      <c r="I61" s="12">
        <f>H61/'земельный участок'!E61*100</f>
        <v>231964.28571428574</v>
      </c>
      <c r="J61">
        <f t="shared" si="2"/>
        <v>129900000</v>
      </c>
      <c r="L61">
        <f t="shared" si="4"/>
        <v>12990000</v>
      </c>
    </row>
    <row r="62" spans="1:14" x14ac:dyDescent="0.25">
      <c r="A62" s="17"/>
      <c r="B62" s="9" t="s">
        <v>109</v>
      </c>
      <c r="C62" s="1">
        <f>Малоэтажка_колич_блоков!C62*Осн._характ_ки_малоэт_кварт!$C$10</f>
        <v>710</v>
      </c>
      <c r="D62" s="1">
        <f>Малоэтажка_колич_блоков!D62*Осн._характ_ки_малоэт_кварт!$D$10</f>
        <v>1888</v>
      </c>
      <c r="E62" s="1">
        <f>Малоэтажка_колич_блоков!E62*Осн._характ_ки_малоэт_кварт!$E$10</f>
        <v>0</v>
      </c>
      <c r="F62" s="1">
        <f>Малоэтажка_колич_блоков!F62*Осн._характ_ки_малоэт_кварт!$F$10</f>
        <v>0</v>
      </c>
      <c r="G62" s="1">
        <f t="shared" si="0"/>
        <v>2598</v>
      </c>
      <c r="H62">
        <f t="shared" si="1"/>
        <v>9093000</v>
      </c>
      <c r="I62" s="12">
        <f>H62/'земельный участок'!E62*100</f>
        <v>227325</v>
      </c>
      <c r="J62">
        <f t="shared" si="2"/>
        <v>129900000</v>
      </c>
      <c r="L62">
        <f t="shared" si="4"/>
        <v>12990000</v>
      </c>
    </row>
    <row r="63" spans="1:14" x14ac:dyDescent="0.25">
      <c r="A63" s="17"/>
      <c r="B63" s="9" t="s">
        <v>110</v>
      </c>
      <c r="C63" s="1">
        <f>Малоэтажка_колич_блоков!C63*Осн._характ_ки_малоэт_кварт!$C$10</f>
        <v>710</v>
      </c>
      <c r="D63" s="1">
        <f>Малоэтажка_колич_блоков!D63*Осн._характ_ки_малоэт_кварт!$D$10</f>
        <v>1888</v>
      </c>
      <c r="E63" s="1">
        <f>Малоэтажка_колич_блоков!E63*Осн._характ_ки_малоэт_кварт!$E$10</f>
        <v>0</v>
      </c>
      <c r="F63" s="1">
        <f>Малоэтажка_колич_блоков!F63*Осн._характ_ки_малоэт_кварт!$F$10</f>
        <v>0</v>
      </c>
      <c r="G63" s="1">
        <f t="shared" si="0"/>
        <v>2598</v>
      </c>
      <c r="H63">
        <f t="shared" si="1"/>
        <v>9093000</v>
      </c>
      <c r="I63" s="12">
        <f>H63/'земельный участок'!E63*100</f>
        <v>227325</v>
      </c>
      <c r="J63">
        <f t="shared" si="2"/>
        <v>129900000</v>
      </c>
      <c r="L63">
        <f t="shared" si="4"/>
        <v>12990000</v>
      </c>
    </row>
    <row r="64" spans="1:14" x14ac:dyDescent="0.25">
      <c r="A64" s="17"/>
      <c r="B64" s="9" t="s">
        <v>111</v>
      </c>
      <c r="C64" s="1">
        <f>Малоэтажка_колич_блоков!C64*Осн._характ_ки_малоэт_кварт!$C$10</f>
        <v>710</v>
      </c>
      <c r="D64" s="1">
        <f>Малоэтажка_колич_блоков!D64*Осн._характ_ки_малоэт_кварт!$D$10</f>
        <v>1888</v>
      </c>
      <c r="E64" s="1">
        <f>Малоэтажка_колич_блоков!E64*Осн._характ_ки_малоэт_кварт!$E$10</f>
        <v>0</v>
      </c>
      <c r="F64" s="1">
        <f>Малоэтажка_колич_блоков!F64*Осн._характ_ки_малоэт_кварт!$F$10</f>
        <v>0</v>
      </c>
      <c r="G64" s="1">
        <f t="shared" si="0"/>
        <v>2598</v>
      </c>
      <c r="H64">
        <f t="shared" si="1"/>
        <v>9093000</v>
      </c>
      <c r="I64" s="12">
        <f>H64/'земельный участок'!E64*100</f>
        <v>231845.99694033654</v>
      </c>
      <c r="J64">
        <f t="shared" si="2"/>
        <v>129900000</v>
      </c>
      <c r="L64">
        <f t="shared" si="4"/>
        <v>12990000</v>
      </c>
    </row>
    <row r="65" spans="1:14" x14ac:dyDescent="0.25">
      <c r="A65" s="17"/>
      <c r="B65" s="9" t="s">
        <v>112</v>
      </c>
      <c r="C65" s="1">
        <f>Малоэтажка_колич_блоков!C65*Осн._характ_ки_малоэт_кварт!$C$10</f>
        <v>710</v>
      </c>
      <c r="D65" s="1">
        <f>Малоэтажка_колич_блоков!D65*Осн._характ_ки_малоэт_кварт!$D$10</f>
        <v>1888</v>
      </c>
      <c r="E65" s="1">
        <f>Малоэтажка_колич_блоков!E65*Осн._характ_ки_малоэт_кварт!$E$10</f>
        <v>0</v>
      </c>
      <c r="F65" s="1">
        <f>Малоэтажка_колич_блоков!F65*Осн._характ_ки_малоэт_кварт!$F$10</f>
        <v>0</v>
      </c>
      <c r="G65" s="1">
        <f t="shared" si="0"/>
        <v>2598</v>
      </c>
      <c r="H65">
        <f t="shared" si="1"/>
        <v>9093000</v>
      </c>
      <c r="I65" s="12">
        <f>H65/'земельный участок'!E65*100</f>
        <v>232379.24865831842</v>
      </c>
      <c r="J65">
        <f t="shared" si="2"/>
        <v>129900000</v>
      </c>
      <c r="L65">
        <f t="shared" si="4"/>
        <v>12990000</v>
      </c>
    </row>
    <row r="66" spans="1:14" x14ac:dyDescent="0.25">
      <c r="A66" s="17"/>
      <c r="B66" s="9" t="s">
        <v>113</v>
      </c>
      <c r="C66" s="1">
        <f>Малоэтажка_колич_блоков!C66*Осн._характ_ки_малоэт_кварт!$C$10</f>
        <v>710</v>
      </c>
      <c r="D66" s="1">
        <f>Малоэтажка_колич_блоков!D66*Осн._характ_ки_малоэт_кварт!$D$10</f>
        <v>1888</v>
      </c>
      <c r="E66" s="1">
        <f>Малоэтажка_колич_блоков!E66*Осн._характ_ки_малоэт_кварт!$E$10</f>
        <v>0</v>
      </c>
      <c r="F66" s="1">
        <f>Малоэтажка_колич_блоков!F66*Осн._характ_ки_малоэт_кварт!$F$10</f>
        <v>0</v>
      </c>
      <c r="G66" s="1">
        <f t="shared" si="0"/>
        <v>2598</v>
      </c>
      <c r="H66">
        <f t="shared" si="1"/>
        <v>9093000</v>
      </c>
      <c r="I66" s="12">
        <f>H66/'земельный участок'!E66*100</f>
        <v>232141.94536635181</v>
      </c>
      <c r="J66">
        <f t="shared" si="2"/>
        <v>129900000</v>
      </c>
      <c r="L66">
        <f t="shared" si="4"/>
        <v>12990000</v>
      </c>
    </row>
    <row r="67" spans="1:14" x14ac:dyDescent="0.25">
      <c r="A67" s="18"/>
      <c r="B67" s="9" t="s">
        <v>114</v>
      </c>
      <c r="C67" s="1">
        <f>Малоэтажка_колич_блоков!C67*Осн._характ_ки_малоэт_кварт!$C$10</f>
        <v>710</v>
      </c>
      <c r="D67" s="1">
        <f>Малоэтажка_колич_блоков!D67*Осн._характ_ки_малоэт_кварт!$D$10</f>
        <v>1888</v>
      </c>
      <c r="E67" s="1">
        <f>Малоэтажка_колич_блоков!E67*Осн._характ_ки_малоэт_кварт!$E$10</f>
        <v>0</v>
      </c>
      <c r="F67" s="1">
        <f>Малоэтажка_колич_блоков!F67*Осн._характ_ки_малоэт_кварт!$F$10</f>
        <v>0</v>
      </c>
      <c r="G67" s="1">
        <f t="shared" si="0"/>
        <v>2598</v>
      </c>
      <c r="H67">
        <f t="shared" si="1"/>
        <v>9093000</v>
      </c>
      <c r="I67" s="12">
        <f>H67/'земельный участок'!E67*100</f>
        <v>232201.22574055157</v>
      </c>
      <c r="J67">
        <f t="shared" si="2"/>
        <v>129900000</v>
      </c>
      <c r="L67">
        <f t="shared" si="4"/>
        <v>12990000</v>
      </c>
      <c r="N67">
        <f>SUM(G57:G67)</f>
        <v>28578</v>
      </c>
    </row>
    <row r="68" spans="1:14" x14ac:dyDescent="0.25">
      <c r="A68" s="16">
        <v>7</v>
      </c>
      <c r="B68" s="9" t="s">
        <v>116</v>
      </c>
      <c r="C68" s="1">
        <f>Малоэтажка_колич_блоков!C68*Осн._характ_ки_малоэт_кварт!$C$10</f>
        <v>710</v>
      </c>
      <c r="D68" s="1">
        <f>Малоэтажка_колич_блоков!D68*Осн._характ_ки_малоэт_кварт!$D$10</f>
        <v>1888</v>
      </c>
      <c r="E68" s="1">
        <f>Малоэтажка_колич_блоков!E68*Осн._характ_ки_малоэт_кварт!$E$10</f>
        <v>0</v>
      </c>
      <c r="F68" s="1">
        <f>Малоэтажка_колич_блоков!F68*Осн._характ_ки_малоэт_кварт!$F$10</f>
        <v>0</v>
      </c>
      <c r="G68" s="1">
        <f t="shared" si="0"/>
        <v>2598</v>
      </c>
      <c r="H68">
        <f t="shared" ref="H68:H75" si="5">G68*3500</f>
        <v>9093000</v>
      </c>
      <c r="I68" s="12">
        <f>H68/'земельный участок'!E68*100</f>
        <v>249945.02473886751</v>
      </c>
      <c r="J68">
        <f t="shared" ref="J68:J75" si="6">G68*50000</f>
        <v>129900000</v>
      </c>
      <c r="L68">
        <f t="shared" si="4"/>
        <v>12990000</v>
      </c>
    </row>
    <row r="69" spans="1:14" x14ac:dyDescent="0.25">
      <c r="A69" s="17"/>
      <c r="B69" s="9" t="s">
        <v>117</v>
      </c>
      <c r="C69" s="1">
        <f>Малоэтажка_колич_блоков!C69*Осн._характ_ки_малоэт_кварт!$C$10</f>
        <v>710</v>
      </c>
      <c r="D69" s="1">
        <f>Малоэтажка_колич_блоков!D69*Осн._характ_ки_малоэт_кварт!$D$10</f>
        <v>1888</v>
      </c>
      <c r="E69" s="1">
        <f>Малоэтажка_колич_блоков!E69*Осн._характ_ки_малоэт_кварт!$E$10</f>
        <v>0</v>
      </c>
      <c r="F69" s="1">
        <f>Малоэтажка_колич_блоков!F69*Осн._характ_ки_малоэт_кварт!$F$10</f>
        <v>0</v>
      </c>
      <c r="G69" s="1">
        <f t="shared" si="0"/>
        <v>2598</v>
      </c>
      <c r="H69">
        <f t="shared" si="5"/>
        <v>9093000</v>
      </c>
      <c r="I69" s="12">
        <f>H69/'земельный участок'!E69*100</f>
        <v>249945.02473886751</v>
      </c>
      <c r="J69">
        <f t="shared" si="6"/>
        <v>129900000</v>
      </c>
      <c r="L69">
        <f t="shared" si="4"/>
        <v>12990000</v>
      </c>
    </row>
    <row r="70" spans="1:14" x14ac:dyDescent="0.25">
      <c r="A70" s="17"/>
      <c r="B70" s="9" t="s">
        <v>118</v>
      </c>
      <c r="C70" s="1">
        <f>Малоэтажка_колич_блоков!C70*Осн._характ_ки_малоэт_кварт!$C$10</f>
        <v>710</v>
      </c>
      <c r="D70" s="1">
        <f>Малоэтажка_колич_блоков!D70*Осн._характ_ки_малоэт_кварт!$D$10</f>
        <v>1888</v>
      </c>
      <c r="E70" s="1">
        <f>Малоэтажка_колич_блоков!E70*Осн._характ_ки_малоэт_кварт!$E$10</f>
        <v>0</v>
      </c>
      <c r="F70" s="1">
        <f>Малоэтажка_колич_блоков!F70*Осн._характ_ки_малоэт_кварт!$F$10</f>
        <v>0</v>
      </c>
      <c r="G70" s="1">
        <f t="shared" si="0"/>
        <v>2598</v>
      </c>
      <c r="H70">
        <f t="shared" si="5"/>
        <v>9093000</v>
      </c>
      <c r="I70" s="12">
        <f>H70/'земельный участок'!E70*100</f>
        <v>280475.01542257867</v>
      </c>
      <c r="J70">
        <f t="shared" si="6"/>
        <v>129900000</v>
      </c>
      <c r="L70">
        <f t="shared" si="4"/>
        <v>12990000</v>
      </c>
    </row>
    <row r="71" spans="1:14" x14ac:dyDescent="0.25">
      <c r="A71" s="17"/>
      <c r="B71" s="9" t="s">
        <v>119</v>
      </c>
      <c r="C71" s="1">
        <f>Малоэтажка_колич_блоков!C71*Осн._характ_ки_малоэт_кварт!$C$10</f>
        <v>710</v>
      </c>
      <c r="D71" s="1">
        <f>Малоэтажка_колич_блоков!D71*Осн._характ_ки_малоэт_кварт!$D$10</f>
        <v>1888</v>
      </c>
      <c r="E71" s="1">
        <f>Малоэтажка_колич_блоков!E71*Осн._характ_ки_малоэт_кварт!$E$10</f>
        <v>0</v>
      </c>
      <c r="F71" s="1">
        <f>Малоэтажка_колич_блоков!F71*Осн._характ_ки_малоэт_кварт!$F$10</f>
        <v>0</v>
      </c>
      <c r="G71" s="1">
        <f t="shared" si="0"/>
        <v>2598</v>
      </c>
      <c r="H71">
        <f t="shared" si="5"/>
        <v>9093000</v>
      </c>
      <c r="I71" s="12">
        <f>H71/'земельный участок'!E71*100</f>
        <v>280475.01542257867</v>
      </c>
      <c r="J71">
        <f t="shared" si="6"/>
        <v>129900000</v>
      </c>
      <c r="L71">
        <f t="shared" si="4"/>
        <v>12990000</v>
      </c>
    </row>
    <row r="72" spans="1:14" x14ac:dyDescent="0.25">
      <c r="A72" s="17"/>
      <c r="B72" s="9" t="s">
        <v>120</v>
      </c>
      <c r="C72" s="1">
        <f>Малоэтажка_колич_блоков!C72*Осн._характ_ки_малоэт_кварт!$C$10</f>
        <v>710</v>
      </c>
      <c r="D72" s="1">
        <f>Малоэтажка_колич_блоков!D72*Осн._характ_ки_малоэт_кварт!$D$10</f>
        <v>1888</v>
      </c>
      <c r="E72" s="1">
        <f>Малоэтажка_колич_блоков!E72*Осн._характ_ки_малоэт_кварт!$E$10</f>
        <v>0</v>
      </c>
      <c r="F72" s="1">
        <f>Малоэтажка_колич_блоков!F72*Осн._характ_ки_малоэт_кварт!$F$10</f>
        <v>0</v>
      </c>
      <c r="G72" s="1">
        <f t="shared" si="0"/>
        <v>2598</v>
      </c>
      <c r="H72">
        <f t="shared" si="5"/>
        <v>9093000</v>
      </c>
      <c r="I72" s="12">
        <f>H72/'земельный участок'!E72*100</f>
        <v>280475.01542257867</v>
      </c>
      <c r="J72">
        <f t="shared" si="6"/>
        <v>129900000</v>
      </c>
      <c r="L72">
        <f t="shared" si="4"/>
        <v>12990000</v>
      </c>
    </row>
    <row r="73" spans="1:14" x14ac:dyDescent="0.25">
      <c r="A73" s="17"/>
      <c r="B73" s="9" t="s">
        <v>121</v>
      </c>
      <c r="C73" s="1">
        <f>Малоэтажка_колич_блоков!C73*Осн._характ_ки_малоэт_кварт!$C$10</f>
        <v>710</v>
      </c>
      <c r="D73" s="1">
        <f>Малоэтажка_колич_блоков!D73*Осн._характ_ки_малоэт_кварт!$D$10</f>
        <v>1888</v>
      </c>
      <c r="E73" s="1">
        <f>Малоэтажка_колич_блоков!E73*Осн._характ_ки_малоэт_кварт!$E$10</f>
        <v>0</v>
      </c>
      <c r="F73" s="1">
        <f>Малоэтажка_колич_блоков!F73*Осн._характ_ки_малоэт_кварт!$F$10</f>
        <v>0</v>
      </c>
      <c r="G73" s="1">
        <f t="shared" si="0"/>
        <v>2598</v>
      </c>
      <c r="H73">
        <f t="shared" si="5"/>
        <v>9093000</v>
      </c>
      <c r="I73" s="12">
        <f>H73/'земельный участок'!E73*100</f>
        <v>280475.01542257867</v>
      </c>
      <c r="J73">
        <f t="shared" si="6"/>
        <v>129900000</v>
      </c>
      <c r="L73">
        <f t="shared" si="4"/>
        <v>12990000</v>
      </c>
    </row>
    <row r="74" spans="1:14" x14ac:dyDescent="0.25">
      <c r="A74" s="17"/>
      <c r="B74" s="9" t="s">
        <v>122</v>
      </c>
      <c r="C74" s="1">
        <f>Малоэтажка_колич_блоков!C74*Осн._характ_ки_малоэт_кварт!$C$10</f>
        <v>710</v>
      </c>
      <c r="D74" s="1">
        <f>Малоэтажка_колич_блоков!D74*Осн._характ_ки_малоэт_кварт!$D$10</f>
        <v>1888</v>
      </c>
      <c r="E74" s="1">
        <f>Малоэтажка_колич_блоков!E74*Осн._характ_ки_малоэт_кварт!$E$10</f>
        <v>0</v>
      </c>
      <c r="F74" s="1">
        <f>Малоэтажка_колич_блоков!F74*Осн._характ_ки_малоэт_кварт!$F$10</f>
        <v>0</v>
      </c>
      <c r="G74" s="1">
        <f t="shared" si="0"/>
        <v>2598</v>
      </c>
      <c r="H74">
        <f t="shared" si="5"/>
        <v>9093000</v>
      </c>
      <c r="I74" s="12">
        <f>H74/'земельный участок'!E74*100</f>
        <v>280475.01542257867</v>
      </c>
      <c r="J74">
        <f t="shared" si="6"/>
        <v>129900000</v>
      </c>
      <c r="L74">
        <f t="shared" si="4"/>
        <v>12990000</v>
      </c>
    </row>
    <row r="75" spans="1:14" x14ac:dyDescent="0.25">
      <c r="A75" s="17"/>
      <c r="B75" s="9" t="s">
        <v>123</v>
      </c>
      <c r="C75" s="1">
        <f>Малоэтажка_колич_блоков!C75*Осн._характ_ки_малоэт_кварт!$C$10</f>
        <v>710</v>
      </c>
      <c r="D75" s="1">
        <f>Малоэтажка_колич_блоков!D75*Осн._характ_ки_малоэт_кварт!$D$10</f>
        <v>1888</v>
      </c>
      <c r="E75" s="1">
        <f>Малоэтажка_колич_блоков!E75*Осн._характ_ки_малоэт_кварт!$E$10</f>
        <v>0</v>
      </c>
      <c r="F75" s="1">
        <f>Малоэтажка_колич_блоков!F75*Осн._характ_ки_малоэт_кварт!$F$10</f>
        <v>0</v>
      </c>
      <c r="G75" s="1">
        <f t="shared" si="0"/>
        <v>2598</v>
      </c>
      <c r="H75">
        <f t="shared" si="5"/>
        <v>9093000</v>
      </c>
      <c r="I75" s="12">
        <f>H75/'земельный участок'!E75*100</f>
        <v>280475.01542257867</v>
      </c>
      <c r="J75">
        <f t="shared" si="6"/>
        <v>129900000</v>
      </c>
      <c r="L75">
        <f t="shared" si="4"/>
        <v>12990000</v>
      </c>
    </row>
    <row r="76" spans="1:14" x14ac:dyDescent="0.25">
      <c r="A76" s="17"/>
      <c r="B76" s="9" t="s">
        <v>124</v>
      </c>
      <c r="C76" s="1">
        <f>Малоэтажка_колич_блоков!C76*Осн._характ_ки_малоэт_кварт!$C$10</f>
        <v>710</v>
      </c>
      <c r="D76" s="1">
        <f>Малоэтажка_колич_блоков!D76*Осн._характ_ки_малоэт_кварт!$D$10</f>
        <v>1888</v>
      </c>
      <c r="E76" s="1">
        <f>Малоэтажка_колич_блоков!E76*Осн._характ_ки_малоэт_кварт!$E$10</f>
        <v>0</v>
      </c>
      <c r="F76" s="1">
        <f>Малоэтажка_колич_блоков!F76*Осн._характ_ки_малоэт_кварт!$F$10</f>
        <v>0</v>
      </c>
      <c r="G76" s="1">
        <f t="shared" ref="G76:G122" si="7">SUM(C76:F76)</f>
        <v>2598</v>
      </c>
      <c r="H76">
        <f t="shared" ref="H76:H118" si="8">G76*3500</f>
        <v>9093000</v>
      </c>
      <c r="I76" s="12" t="e">
        <f>H76/'земельный участок'!#REF!*100</f>
        <v>#REF!</v>
      </c>
      <c r="J76">
        <f t="shared" ref="J76:J118" si="9">G76*50000</f>
        <v>129900000</v>
      </c>
      <c r="L76">
        <f t="shared" ref="L76:L118" si="10">G76*5000</f>
        <v>12990000</v>
      </c>
    </row>
    <row r="77" spans="1:14" x14ac:dyDescent="0.25">
      <c r="A77" s="17"/>
      <c r="B77" s="9" t="s">
        <v>125</v>
      </c>
      <c r="C77" s="1">
        <f>Малоэтажка_колич_блоков!C77*Осн._характ_ки_малоэт_кварт!$C$10</f>
        <v>710</v>
      </c>
      <c r="D77" s="1">
        <f>Малоэтажка_колич_блоков!D77*Осн._характ_ки_малоэт_кварт!$D$10</f>
        <v>1888</v>
      </c>
      <c r="E77" s="1">
        <f>Малоэтажка_колич_блоков!E77*Осн._характ_ки_малоэт_кварт!$E$10</f>
        <v>0</v>
      </c>
      <c r="F77" s="1">
        <f>Малоэтажка_колич_блоков!F77*Осн._характ_ки_малоэт_кварт!$F$10</f>
        <v>0</v>
      </c>
      <c r="G77" s="1">
        <f t="shared" si="7"/>
        <v>2598</v>
      </c>
      <c r="H77">
        <f t="shared" si="8"/>
        <v>9093000</v>
      </c>
      <c r="I77" s="12">
        <f>H77/'земельный участок'!E76*100</f>
        <v>280475.01542257867</v>
      </c>
      <c r="J77">
        <f t="shared" si="9"/>
        <v>129900000</v>
      </c>
      <c r="L77">
        <f t="shared" si="10"/>
        <v>12990000</v>
      </c>
    </row>
    <row r="78" spans="1:14" x14ac:dyDescent="0.25">
      <c r="A78" s="17"/>
      <c r="B78" s="9" t="s">
        <v>126</v>
      </c>
      <c r="C78" s="1">
        <f>Малоэтажка_колич_блоков!C78*Осн._характ_ки_малоэт_кварт!$C$10</f>
        <v>710</v>
      </c>
      <c r="D78" s="1">
        <f>Малоэтажка_колич_блоков!D78*Осн._характ_ки_малоэт_кварт!$D$10</f>
        <v>1888</v>
      </c>
      <c r="E78" s="1">
        <f>Малоэтажка_колич_блоков!E78*Осн._характ_ки_малоэт_кварт!$E$10</f>
        <v>0</v>
      </c>
      <c r="F78" s="1">
        <f>Малоэтажка_колич_блоков!F78*Осн._характ_ки_малоэт_кварт!$F$10</f>
        <v>0</v>
      </c>
      <c r="G78" s="1">
        <f t="shared" si="7"/>
        <v>2598</v>
      </c>
      <c r="H78">
        <f t="shared" si="8"/>
        <v>9093000</v>
      </c>
      <c r="I78" s="12">
        <f>H78/'земельный участок'!E77*100</f>
        <v>280475.01542257867</v>
      </c>
      <c r="J78">
        <f t="shared" si="9"/>
        <v>129900000</v>
      </c>
      <c r="L78">
        <f t="shared" si="10"/>
        <v>12990000</v>
      </c>
    </row>
    <row r="79" spans="1:14" x14ac:dyDescent="0.25">
      <c r="A79" s="17"/>
      <c r="B79" s="9" t="s">
        <v>127</v>
      </c>
      <c r="C79" s="1">
        <f>Малоэтажка_колич_блоков!C79*Осн._характ_ки_малоэт_кварт!$C$10</f>
        <v>710</v>
      </c>
      <c r="D79" s="1">
        <f>Малоэтажка_колич_блоков!D79*Осн._характ_ки_малоэт_кварт!$D$10</f>
        <v>1888</v>
      </c>
      <c r="E79" s="1">
        <f>Малоэтажка_колич_блоков!E79*Осн._характ_ки_малоэт_кварт!$E$10</f>
        <v>0</v>
      </c>
      <c r="F79" s="1">
        <f>Малоэтажка_колич_блоков!F79*Осн._характ_ки_малоэт_кварт!$F$10</f>
        <v>0</v>
      </c>
      <c r="G79" s="1">
        <f t="shared" si="7"/>
        <v>2598</v>
      </c>
      <c r="H79">
        <f t="shared" si="8"/>
        <v>9093000</v>
      </c>
      <c r="I79" s="12">
        <f>H79/'земельный участок'!E78*100</f>
        <v>280475.01542257867</v>
      </c>
      <c r="J79">
        <f t="shared" si="9"/>
        <v>129900000</v>
      </c>
      <c r="L79">
        <f t="shared" si="10"/>
        <v>12990000</v>
      </c>
    </row>
    <row r="80" spans="1:14" x14ac:dyDescent="0.25">
      <c r="A80" s="17"/>
      <c r="B80" s="9" t="s">
        <v>128</v>
      </c>
      <c r="C80" s="1">
        <f>Малоэтажка_колич_блоков!C80*Осн._характ_ки_малоэт_кварт!$C$10</f>
        <v>710</v>
      </c>
      <c r="D80" s="1">
        <f>Малоэтажка_колич_блоков!D80*Осн._характ_ки_малоэт_кварт!$D$10</f>
        <v>1888</v>
      </c>
      <c r="E80" s="1">
        <f>Малоэтажка_колич_блоков!E80*Осн._характ_ки_малоэт_кварт!$E$10</f>
        <v>0</v>
      </c>
      <c r="F80" s="1">
        <f>Малоэтажка_колич_блоков!F80*Осн._характ_ки_малоэт_кварт!$F$10</f>
        <v>0</v>
      </c>
      <c r="G80" s="1">
        <f t="shared" si="7"/>
        <v>2598</v>
      </c>
      <c r="H80">
        <f t="shared" si="8"/>
        <v>9093000</v>
      </c>
      <c r="I80" s="12">
        <f>H80/'земельный участок'!E79*100</f>
        <v>280475.01542257867</v>
      </c>
      <c r="J80">
        <f t="shared" si="9"/>
        <v>129900000</v>
      </c>
      <c r="L80">
        <f t="shared" si="10"/>
        <v>12990000</v>
      </c>
    </row>
    <row r="81" spans="1:14" x14ac:dyDescent="0.25">
      <c r="A81" s="17"/>
      <c r="B81" s="9" t="s">
        <v>129</v>
      </c>
      <c r="C81" s="1">
        <f>Малоэтажка_колич_блоков!C81*Осн._характ_ки_малоэт_кварт!$C$10</f>
        <v>710</v>
      </c>
      <c r="D81" s="1">
        <f>Малоэтажка_колич_блоков!D81*Осн._характ_ки_малоэт_кварт!$D$10</f>
        <v>1888</v>
      </c>
      <c r="E81" s="1">
        <f>Малоэтажка_колич_блоков!E81*Осн._характ_ки_малоэт_кварт!$E$10</f>
        <v>0</v>
      </c>
      <c r="F81" s="1">
        <f>Малоэтажка_колич_блоков!F81*Осн._характ_ки_малоэт_кварт!$F$10</f>
        <v>0</v>
      </c>
      <c r="G81" s="1">
        <f t="shared" si="7"/>
        <v>2598</v>
      </c>
      <c r="H81">
        <f t="shared" si="8"/>
        <v>9093000</v>
      </c>
      <c r="I81" s="12">
        <f>H81/'земельный участок'!E80*100</f>
        <v>280475.01542257867</v>
      </c>
      <c r="J81">
        <f t="shared" si="9"/>
        <v>129900000</v>
      </c>
      <c r="L81">
        <f t="shared" si="10"/>
        <v>12990000</v>
      </c>
    </row>
    <row r="82" spans="1:14" x14ac:dyDescent="0.25">
      <c r="A82" s="17"/>
      <c r="B82" s="9" t="s">
        <v>130</v>
      </c>
      <c r="C82" s="1">
        <f>Малоэтажка_колич_блоков!C82*Осн._характ_ки_малоэт_кварт!$C$10</f>
        <v>710</v>
      </c>
      <c r="D82" s="1">
        <f>Малоэтажка_колич_блоков!D82*Осн._характ_ки_малоэт_кварт!$D$10</f>
        <v>1888</v>
      </c>
      <c r="E82" s="1">
        <f>Малоэтажка_колич_блоков!E82*Осн._характ_ки_малоэт_кварт!$E$10</f>
        <v>0</v>
      </c>
      <c r="F82" s="1">
        <f>Малоэтажка_колич_блоков!F82*Осн._характ_ки_малоэт_кварт!$F$10</f>
        <v>0</v>
      </c>
      <c r="G82" s="1">
        <f t="shared" si="7"/>
        <v>2598</v>
      </c>
      <c r="H82">
        <f t="shared" si="8"/>
        <v>9093000</v>
      </c>
      <c r="I82" s="12">
        <f>H82/'земельный участок'!E81*100</f>
        <v>280475.01542257867</v>
      </c>
      <c r="J82">
        <f t="shared" si="9"/>
        <v>129900000</v>
      </c>
      <c r="L82">
        <f t="shared" si="10"/>
        <v>12990000</v>
      </c>
    </row>
    <row r="83" spans="1:14" x14ac:dyDescent="0.25">
      <c r="A83" s="17"/>
      <c r="B83" s="9" t="s">
        <v>131</v>
      </c>
      <c r="C83" s="1">
        <f>Малоэтажка_колич_блоков!C83*Осн._характ_ки_малоэт_кварт!$C$10</f>
        <v>710</v>
      </c>
      <c r="D83" s="1">
        <f>Малоэтажка_колич_блоков!D83*Осн._характ_ки_малоэт_кварт!$D$10</f>
        <v>1888</v>
      </c>
      <c r="E83" s="1">
        <f>Малоэтажка_колич_блоков!E83*Осн._характ_ки_малоэт_кварт!$E$10</f>
        <v>0</v>
      </c>
      <c r="F83" s="1">
        <f>Малоэтажка_колич_блоков!F83*Осн._характ_ки_малоэт_кварт!$F$10</f>
        <v>0</v>
      </c>
      <c r="G83" s="1">
        <f t="shared" si="7"/>
        <v>2598</v>
      </c>
      <c r="H83">
        <f t="shared" si="8"/>
        <v>9093000</v>
      </c>
      <c r="I83" s="12">
        <f>H83/'земельный участок'!E82*100</f>
        <v>280475.01542257867</v>
      </c>
      <c r="J83">
        <f t="shared" si="9"/>
        <v>129900000</v>
      </c>
      <c r="L83">
        <f t="shared" si="10"/>
        <v>12990000</v>
      </c>
    </row>
    <row r="84" spans="1:14" x14ac:dyDescent="0.25">
      <c r="A84" s="17"/>
      <c r="B84" s="9" t="s">
        <v>132</v>
      </c>
      <c r="C84" s="1">
        <f>Малоэтажка_колич_блоков!C84*Осн._характ_ки_малоэт_кварт!$C$10</f>
        <v>710</v>
      </c>
      <c r="D84" s="1">
        <f>Малоэтажка_колич_блоков!D84*Осн._характ_ки_малоэт_кварт!$D$10</f>
        <v>1888</v>
      </c>
      <c r="E84" s="1">
        <f>Малоэтажка_колич_блоков!E84*Осн._характ_ки_малоэт_кварт!$E$10</f>
        <v>0</v>
      </c>
      <c r="F84" s="1">
        <f>Малоэтажка_колич_блоков!F84*Осн._характ_ки_малоэт_кварт!$F$10</f>
        <v>0</v>
      </c>
      <c r="G84" s="1">
        <f t="shared" si="7"/>
        <v>2598</v>
      </c>
      <c r="H84">
        <f t="shared" si="8"/>
        <v>9093000</v>
      </c>
      <c r="I84" s="12">
        <f>H84/'земельный участок'!E83*100</f>
        <v>280475.01542257867</v>
      </c>
      <c r="J84">
        <f t="shared" si="9"/>
        <v>129900000</v>
      </c>
      <c r="L84">
        <f t="shared" si="10"/>
        <v>12990000</v>
      </c>
    </row>
    <row r="85" spans="1:14" x14ac:dyDescent="0.25">
      <c r="A85" s="17"/>
      <c r="B85" s="9" t="s">
        <v>133</v>
      </c>
      <c r="C85" s="1">
        <f>Малоэтажка_колич_блоков!C85*Осн._характ_ки_малоэт_кварт!$C$10</f>
        <v>710</v>
      </c>
      <c r="D85" s="1">
        <f>Малоэтажка_колич_блоков!D85*Осн._характ_ки_малоэт_кварт!$D$10</f>
        <v>1888</v>
      </c>
      <c r="E85" s="1">
        <f>Малоэтажка_колич_блоков!E85*Осн._характ_ки_малоэт_кварт!$E$10</f>
        <v>0</v>
      </c>
      <c r="F85" s="1">
        <f>Малоэтажка_колич_блоков!F85*Осн._характ_ки_малоэт_кварт!$F$10</f>
        <v>0</v>
      </c>
      <c r="G85" s="1">
        <f t="shared" si="7"/>
        <v>2598</v>
      </c>
      <c r="H85">
        <f t="shared" si="8"/>
        <v>9093000</v>
      </c>
      <c r="I85" s="12">
        <f>H85/'земельный участок'!E84*100</f>
        <v>280475.01542257867</v>
      </c>
      <c r="J85">
        <f t="shared" si="9"/>
        <v>129900000</v>
      </c>
      <c r="L85">
        <f t="shared" si="10"/>
        <v>12990000</v>
      </c>
    </row>
    <row r="86" spans="1:14" x14ac:dyDescent="0.25">
      <c r="A86" s="17"/>
      <c r="B86" s="9" t="s">
        <v>134</v>
      </c>
      <c r="C86" s="1">
        <f>Малоэтажка_колич_блоков!C86*Осн._характ_ки_малоэт_кварт!$C$10</f>
        <v>710</v>
      </c>
      <c r="D86" s="1">
        <f>Малоэтажка_колич_блоков!D86*Осн._характ_ки_малоэт_кварт!$D$10</f>
        <v>1888</v>
      </c>
      <c r="E86" s="1">
        <f>Малоэтажка_колич_блоков!E86*Осн._характ_ки_малоэт_кварт!$E$10</f>
        <v>0</v>
      </c>
      <c r="F86" s="1">
        <f>Малоэтажка_колич_блоков!F86*Осн._характ_ки_малоэт_кварт!$F$10</f>
        <v>0</v>
      </c>
      <c r="G86" s="1">
        <f t="shared" si="7"/>
        <v>2598</v>
      </c>
      <c r="H86">
        <f t="shared" si="8"/>
        <v>9093000</v>
      </c>
      <c r="I86" s="12">
        <f>H86/'земельный участок'!E85*100</f>
        <v>280475.01542257867</v>
      </c>
      <c r="J86">
        <f t="shared" si="9"/>
        <v>129900000</v>
      </c>
      <c r="L86">
        <f t="shared" si="10"/>
        <v>12990000</v>
      </c>
    </row>
    <row r="87" spans="1:14" x14ac:dyDescent="0.25">
      <c r="A87" s="17"/>
      <c r="B87" s="9" t="s">
        <v>135</v>
      </c>
      <c r="C87" s="1">
        <f>Малоэтажка_колич_блоков!C87*Осн._характ_ки_малоэт_кварт!$C$10</f>
        <v>710</v>
      </c>
      <c r="D87" s="1">
        <f>Малоэтажка_колич_блоков!D87*Осн._характ_ки_малоэт_кварт!$D$10</f>
        <v>1888</v>
      </c>
      <c r="E87" s="1">
        <f>Малоэтажка_колич_блоков!E87*Осн._характ_ки_малоэт_кварт!$E$10</f>
        <v>0</v>
      </c>
      <c r="F87" s="1">
        <f>Малоэтажка_колич_блоков!F87*Осн._характ_ки_малоэт_кварт!$F$10</f>
        <v>0</v>
      </c>
      <c r="G87" s="1">
        <f t="shared" si="7"/>
        <v>2598</v>
      </c>
      <c r="H87">
        <f t="shared" si="8"/>
        <v>9093000</v>
      </c>
      <c r="I87" s="12">
        <f>H87/'земельный участок'!E86*100</f>
        <v>280475.01542257867</v>
      </c>
      <c r="J87">
        <f t="shared" si="9"/>
        <v>129900000</v>
      </c>
      <c r="L87">
        <f t="shared" si="10"/>
        <v>12990000</v>
      </c>
    </row>
    <row r="88" spans="1:14" x14ac:dyDescent="0.25">
      <c r="A88" s="17"/>
      <c r="B88" s="9" t="s">
        <v>136</v>
      </c>
      <c r="C88" s="1">
        <f>Малоэтажка_колич_блоков!C88*Осн._характ_ки_малоэт_кварт!$C$10</f>
        <v>710</v>
      </c>
      <c r="D88" s="1">
        <f>Малоэтажка_колич_блоков!D88*Осн._характ_ки_малоэт_кварт!$D$10</f>
        <v>1888</v>
      </c>
      <c r="E88" s="1">
        <f>Малоэтажка_колич_блоков!E88*Осн._характ_ки_малоэт_кварт!$E$10</f>
        <v>0</v>
      </c>
      <c r="F88" s="1">
        <f>Малоэтажка_колич_блоков!F88*Осн._характ_ки_малоэт_кварт!$F$10</f>
        <v>0</v>
      </c>
      <c r="G88" s="1">
        <f t="shared" si="7"/>
        <v>2598</v>
      </c>
      <c r="H88">
        <f t="shared" si="8"/>
        <v>9093000</v>
      </c>
      <c r="I88" s="12">
        <f>H88/'земельный участок'!E87*100</f>
        <v>280475.01542257867</v>
      </c>
      <c r="J88">
        <f t="shared" si="9"/>
        <v>129900000</v>
      </c>
      <c r="L88">
        <f t="shared" si="10"/>
        <v>12990000</v>
      </c>
    </row>
    <row r="89" spans="1:14" x14ac:dyDescent="0.25">
      <c r="A89" s="18"/>
      <c r="B89" s="9" t="s">
        <v>137</v>
      </c>
      <c r="C89" s="1">
        <f>Малоэтажка_колич_блоков!C89*Осн._характ_ки_малоэт_кварт!$C$10</f>
        <v>710</v>
      </c>
      <c r="D89" s="1">
        <f>Малоэтажка_колич_блоков!D89*Осн._характ_ки_малоэт_кварт!$D$10</f>
        <v>1888</v>
      </c>
      <c r="E89" s="1">
        <f>Малоэтажка_колич_блоков!E89*Осн._характ_ки_малоэт_кварт!$E$10</f>
        <v>0</v>
      </c>
      <c r="F89" s="1">
        <f>Малоэтажка_колич_блоков!F89*Осн._характ_ки_малоэт_кварт!$F$10</f>
        <v>0</v>
      </c>
      <c r="G89" s="1">
        <f t="shared" si="7"/>
        <v>2598</v>
      </c>
      <c r="H89">
        <f t="shared" si="8"/>
        <v>9093000</v>
      </c>
      <c r="I89" s="12">
        <f>H89/'земельный участок'!E88*100</f>
        <v>280475.01542257867</v>
      </c>
      <c r="J89">
        <f t="shared" si="9"/>
        <v>129900000</v>
      </c>
      <c r="L89">
        <f t="shared" si="10"/>
        <v>12990000</v>
      </c>
      <c r="N89">
        <f>SUM(G68:G89)</f>
        <v>57156</v>
      </c>
    </row>
    <row r="90" spans="1:14" x14ac:dyDescent="0.25">
      <c r="A90" s="16">
        <v>8</v>
      </c>
      <c r="B90" s="9" t="s">
        <v>138</v>
      </c>
      <c r="C90" s="1">
        <f>Малоэтажка_колич_блоков!C90*Осн._характ_ки_малоэт_кварт!$C$10</f>
        <v>710</v>
      </c>
      <c r="D90" s="1">
        <f>Малоэтажка_колич_блоков!D90*Осн._характ_ки_малоэт_кварт!$D$10</f>
        <v>1888</v>
      </c>
      <c r="E90" s="1">
        <f>Малоэтажка_колич_блоков!E90*Осн._характ_ки_малоэт_кварт!$E$10</f>
        <v>0</v>
      </c>
      <c r="F90" s="1">
        <f>Малоэтажка_колич_блоков!F90*Осн._характ_ки_малоэт_кварт!$F$10</f>
        <v>0</v>
      </c>
      <c r="G90" s="1">
        <f t="shared" si="7"/>
        <v>2598</v>
      </c>
      <c r="H90">
        <f t="shared" si="8"/>
        <v>9093000</v>
      </c>
      <c r="I90" s="12">
        <f>H90/'земельный участок'!E89*100</f>
        <v>280475.01542257867</v>
      </c>
      <c r="J90">
        <f t="shared" si="9"/>
        <v>129900000</v>
      </c>
      <c r="L90">
        <f t="shared" si="10"/>
        <v>12990000</v>
      </c>
    </row>
    <row r="91" spans="1:14" x14ac:dyDescent="0.25">
      <c r="A91" s="17"/>
      <c r="B91" s="9" t="s">
        <v>139</v>
      </c>
      <c r="C91" s="1">
        <f>Малоэтажка_колич_блоков!C91*Осн._характ_ки_малоэт_кварт!$C$10</f>
        <v>710</v>
      </c>
      <c r="D91" s="1">
        <f>Малоэтажка_колич_блоков!D91*Осн._характ_ки_малоэт_кварт!$D$10</f>
        <v>1888</v>
      </c>
      <c r="E91" s="1">
        <f>Малоэтажка_колич_блоков!E91*Осн._характ_ки_малоэт_кварт!$E$10</f>
        <v>0</v>
      </c>
      <c r="F91" s="1">
        <f>Малоэтажка_колич_блоков!F91*Осн._характ_ки_малоэт_кварт!$F$10</f>
        <v>0</v>
      </c>
      <c r="G91" s="1">
        <f t="shared" si="7"/>
        <v>2598</v>
      </c>
      <c r="H91">
        <f t="shared" si="8"/>
        <v>9093000</v>
      </c>
      <c r="I91" s="12">
        <f>H91/'земельный участок'!E90*100</f>
        <v>249945.02473886751</v>
      </c>
      <c r="J91">
        <f t="shared" si="9"/>
        <v>129900000</v>
      </c>
      <c r="L91">
        <f t="shared" si="10"/>
        <v>12990000</v>
      </c>
    </row>
    <row r="92" spans="1:14" x14ac:dyDescent="0.25">
      <c r="A92" s="17"/>
      <c r="B92" s="9" t="s">
        <v>140</v>
      </c>
      <c r="C92" s="1">
        <f>Малоэтажка_колич_блоков!C92*Осн._характ_ки_малоэт_кварт!$C$10</f>
        <v>710</v>
      </c>
      <c r="D92" s="1">
        <f>Малоэтажка_колич_блоков!D92*Осн._характ_ки_малоэт_кварт!$D$10</f>
        <v>1888</v>
      </c>
      <c r="E92" s="1">
        <f>Малоэтажка_колич_блоков!E92*Осн._характ_ки_малоэт_кварт!$E$10</f>
        <v>0</v>
      </c>
      <c r="F92" s="1">
        <f>Малоэтажка_колич_блоков!F92*Осн._характ_ки_малоэт_кварт!$F$10</f>
        <v>0</v>
      </c>
      <c r="G92" s="1">
        <f t="shared" si="7"/>
        <v>2598</v>
      </c>
      <c r="H92">
        <f t="shared" si="8"/>
        <v>9093000</v>
      </c>
      <c r="I92" s="12">
        <f>H92/'земельный участок'!E91*100</f>
        <v>249945.02473886751</v>
      </c>
      <c r="J92">
        <f t="shared" si="9"/>
        <v>129900000</v>
      </c>
      <c r="L92">
        <f t="shared" si="10"/>
        <v>12990000</v>
      </c>
    </row>
    <row r="93" spans="1:14" x14ac:dyDescent="0.25">
      <c r="A93" s="17"/>
      <c r="B93" s="9" t="s">
        <v>141</v>
      </c>
      <c r="C93" s="1">
        <f>Малоэтажка_колич_блоков!C93*Осн._характ_ки_малоэт_кварт!$C$10</f>
        <v>710</v>
      </c>
      <c r="D93" s="1">
        <f>Малоэтажка_колич_блоков!D93*Осн._характ_ки_малоэт_кварт!$D$10</f>
        <v>1888</v>
      </c>
      <c r="E93" s="1">
        <f>Малоэтажка_колич_блоков!E93*Осн._характ_ки_малоэт_кварт!$E$10</f>
        <v>0</v>
      </c>
      <c r="F93" s="1">
        <f>Малоэтажка_колич_блоков!F93*Осн._характ_ки_малоэт_кварт!$F$10</f>
        <v>0</v>
      </c>
      <c r="G93" s="1">
        <f t="shared" si="7"/>
        <v>2598</v>
      </c>
      <c r="H93">
        <f t="shared" si="8"/>
        <v>9093000</v>
      </c>
      <c r="I93" s="12">
        <f>H93/'земельный участок'!E92*100</f>
        <v>280475.01542257867</v>
      </c>
      <c r="J93">
        <f t="shared" si="9"/>
        <v>129900000</v>
      </c>
      <c r="L93">
        <f t="shared" si="10"/>
        <v>12990000</v>
      </c>
    </row>
    <row r="94" spans="1:14" x14ac:dyDescent="0.25">
      <c r="A94" s="17"/>
      <c r="B94" s="9" t="s">
        <v>142</v>
      </c>
      <c r="C94" s="1">
        <f>Малоэтажка_колич_блоков!C94*Осн._характ_ки_малоэт_кварт!$C$10</f>
        <v>710</v>
      </c>
      <c r="D94" s="1">
        <f>Малоэтажка_колич_блоков!D94*Осн._характ_ки_малоэт_кварт!$D$10</f>
        <v>1888</v>
      </c>
      <c r="E94" s="1">
        <f>Малоэтажка_колич_блоков!E94*Осн._характ_ки_малоэт_кварт!$E$10</f>
        <v>0</v>
      </c>
      <c r="F94" s="1">
        <f>Малоэтажка_колич_блоков!F94*Осн._характ_ки_малоэт_кварт!$F$10</f>
        <v>0</v>
      </c>
      <c r="G94" s="1">
        <f t="shared" si="7"/>
        <v>2598</v>
      </c>
      <c r="H94">
        <f t="shared" si="8"/>
        <v>9093000</v>
      </c>
      <c r="I94" s="12">
        <f>H94/'земельный участок'!E93*100</f>
        <v>280475.01542257867</v>
      </c>
      <c r="J94">
        <f t="shared" si="9"/>
        <v>129900000</v>
      </c>
      <c r="L94">
        <f t="shared" si="10"/>
        <v>12990000</v>
      </c>
    </row>
    <row r="95" spans="1:14" x14ac:dyDescent="0.25">
      <c r="A95" s="17"/>
      <c r="B95" s="9" t="s">
        <v>143</v>
      </c>
      <c r="C95" s="1">
        <f>Малоэтажка_колич_блоков!C95*Осн._характ_ки_малоэт_кварт!$C$10</f>
        <v>710</v>
      </c>
      <c r="D95" s="1">
        <f>Малоэтажка_колич_блоков!D95*Осн._характ_ки_малоэт_кварт!$D$10</f>
        <v>1888</v>
      </c>
      <c r="E95" s="1">
        <f>Малоэтажка_колич_блоков!E95*Осн._характ_ки_малоэт_кварт!$E$10</f>
        <v>0</v>
      </c>
      <c r="F95" s="1">
        <f>Малоэтажка_колич_блоков!F95*Осн._характ_ки_малоэт_кварт!$F$10</f>
        <v>0</v>
      </c>
      <c r="G95" s="1">
        <f t="shared" si="7"/>
        <v>2598</v>
      </c>
      <c r="H95">
        <f t="shared" si="8"/>
        <v>9093000</v>
      </c>
      <c r="I95" s="12">
        <f>H95/'земельный участок'!E94*100</f>
        <v>280475.01542257867</v>
      </c>
      <c r="J95">
        <f t="shared" si="9"/>
        <v>129900000</v>
      </c>
      <c r="L95">
        <f t="shared" si="10"/>
        <v>12990000</v>
      </c>
    </row>
    <row r="96" spans="1:14" x14ac:dyDescent="0.25">
      <c r="A96" s="17"/>
      <c r="B96" s="9" t="s">
        <v>144</v>
      </c>
      <c r="C96" s="1">
        <f>Малоэтажка_колич_блоков!C96*Осн._характ_ки_малоэт_кварт!$C$10</f>
        <v>710</v>
      </c>
      <c r="D96" s="1">
        <f>Малоэтажка_колич_блоков!D96*Осн._характ_ки_малоэт_кварт!$D$10</f>
        <v>1888</v>
      </c>
      <c r="E96" s="1">
        <f>Малоэтажка_колич_блоков!E96*Осн._характ_ки_малоэт_кварт!$E$10</f>
        <v>0</v>
      </c>
      <c r="F96" s="1">
        <f>Малоэтажка_колич_блоков!F96*Осн._характ_ки_малоэт_кварт!$F$10</f>
        <v>0</v>
      </c>
      <c r="G96" s="1">
        <f t="shared" si="7"/>
        <v>2598</v>
      </c>
      <c r="H96">
        <f t="shared" si="8"/>
        <v>9093000</v>
      </c>
      <c r="I96" s="12">
        <f>H96/'земельный участок'!E95*100</f>
        <v>280475.01542257867</v>
      </c>
      <c r="J96">
        <f t="shared" si="9"/>
        <v>129900000</v>
      </c>
      <c r="L96">
        <f t="shared" si="10"/>
        <v>12990000</v>
      </c>
    </row>
    <row r="97" spans="1:14" x14ac:dyDescent="0.25">
      <c r="A97" s="17"/>
      <c r="B97" s="9" t="s">
        <v>145</v>
      </c>
      <c r="C97" s="1">
        <f>Малоэтажка_колич_блоков!C97*Осн._характ_ки_малоэт_кварт!$C$10</f>
        <v>710</v>
      </c>
      <c r="D97" s="1">
        <f>Малоэтажка_колич_блоков!D97*Осн._характ_ки_малоэт_кварт!$D$10</f>
        <v>1888</v>
      </c>
      <c r="E97" s="1">
        <f>Малоэтажка_колич_блоков!E97*Осн._характ_ки_малоэт_кварт!$E$10</f>
        <v>0</v>
      </c>
      <c r="F97" s="1">
        <f>Малоэтажка_колич_блоков!F97*Осн._характ_ки_малоэт_кварт!$F$10</f>
        <v>0</v>
      </c>
      <c r="G97" s="1">
        <f t="shared" si="7"/>
        <v>2598</v>
      </c>
      <c r="H97">
        <f t="shared" si="8"/>
        <v>9093000</v>
      </c>
      <c r="I97" s="12">
        <f>H97/'земельный участок'!E96*100</f>
        <v>280475.01542257867</v>
      </c>
      <c r="J97">
        <f t="shared" si="9"/>
        <v>129900000</v>
      </c>
      <c r="L97">
        <f t="shared" si="10"/>
        <v>12990000</v>
      </c>
    </row>
    <row r="98" spans="1:14" x14ac:dyDescent="0.25">
      <c r="A98" s="17"/>
      <c r="B98" s="9" t="s">
        <v>146</v>
      </c>
      <c r="C98" s="1">
        <f>Малоэтажка_колич_блоков!C98*Осн._характ_ки_малоэт_кварт!$C$10</f>
        <v>710</v>
      </c>
      <c r="D98" s="1">
        <f>Малоэтажка_колич_блоков!D98*Осн._характ_ки_малоэт_кварт!$D$10</f>
        <v>1888</v>
      </c>
      <c r="E98" s="1">
        <f>Малоэтажка_колич_блоков!E98*Осн._характ_ки_малоэт_кварт!$E$10</f>
        <v>0</v>
      </c>
      <c r="F98" s="1">
        <f>Малоэтажка_колич_блоков!F98*Осн._характ_ки_малоэт_кварт!$F$10</f>
        <v>0</v>
      </c>
      <c r="G98" s="1">
        <f t="shared" si="7"/>
        <v>2598</v>
      </c>
      <c r="H98">
        <f t="shared" si="8"/>
        <v>9093000</v>
      </c>
      <c r="I98" s="12">
        <f>H98/'земельный участок'!E97*100</f>
        <v>280475.01542257867</v>
      </c>
      <c r="J98">
        <f t="shared" si="9"/>
        <v>129900000</v>
      </c>
      <c r="L98">
        <f t="shared" si="10"/>
        <v>12990000</v>
      </c>
    </row>
    <row r="99" spans="1:14" x14ac:dyDescent="0.25">
      <c r="A99" s="17"/>
      <c r="B99" s="9" t="s">
        <v>147</v>
      </c>
      <c r="C99" s="1">
        <f>Малоэтажка_колич_блоков!C99*Осн._характ_ки_малоэт_кварт!$C$10</f>
        <v>710</v>
      </c>
      <c r="D99" s="1">
        <f>Малоэтажка_колич_блоков!D99*Осн._характ_ки_малоэт_кварт!$D$10</f>
        <v>1888</v>
      </c>
      <c r="E99" s="1">
        <f>Малоэтажка_колич_блоков!E99*Осн._характ_ки_малоэт_кварт!$E$10</f>
        <v>0</v>
      </c>
      <c r="F99" s="1">
        <f>Малоэтажка_колич_блоков!F99*Осн._характ_ки_малоэт_кварт!$F$10</f>
        <v>0</v>
      </c>
      <c r="G99" s="1">
        <f t="shared" si="7"/>
        <v>2598</v>
      </c>
      <c r="H99">
        <f t="shared" si="8"/>
        <v>9093000</v>
      </c>
      <c r="I99" s="12">
        <f>H99/'земельный участок'!E98*100</f>
        <v>280475.01542257867</v>
      </c>
      <c r="J99">
        <f t="shared" si="9"/>
        <v>129900000</v>
      </c>
      <c r="L99">
        <f t="shared" si="10"/>
        <v>12990000</v>
      </c>
    </row>
    <row r="100" spans="1:14" x14ac:dyDescent="0.25">
      <c r="A100" s="17"/>
      <c r="B100" s="9" t="s">
        <v>148</v>
      </c>
      <c r="C100" s="1">
        <f>Малоэтажка_колич_блоков!C100*Осн._характ_ки_малоэт_кварт!$C$10</f>
        <v>710</v>
      </c>
      <c r="D100" s="1">
        <f>Малоэтажка_колич_блоков!D100*Осн._характ_ки_малоэт_кварт!$D$10</f>
        <v>1888</v>
      </c>
      <c r="E100" s="1">
        <f>Малоэтажка_колич_блоков!E100*Осн._характ_ки_малоэт_кварт!$E$10</f>
        <v>0</v>
      </c>
      <c r="F100" s="1">
        <f>Малоэтажка_колич_блоков!F100*Осн._характ_ки_малоэт_кварт!$F$10</f>
        <v>0</v>
      </c>
      <c r="G100" s="1">
        <f t="shared" si="7"/>
        <v>2598</v>
      </c>
      <c r="H100">
        <f t="shared" si="8"/>
        <v>9093000</v>
      </c>
      <c r="I100" s="12">
        <f>H100/'земельный участок'!E99*100</f>
        <v>280475.01542257867</v>
      </c>
      <c r="J100">
        <f t="shared" si="9"/>
        <v>129900000</v>
      </c>
      <c r="L100">
        <f t="shared" si="10"/>
        <v>12990000</v>
      </c>
    </row>
    <row r="101" spans="1:14" x14ac:dyDescent="0.25">
      <c r="A101" s="17"/>
      <c r="B101" s="9" t="s">
        <v>149</v>
      </c>
      <c r="C101" s="1">
        <f>Малоэтажка_колич_блоков!C101*Осн._характ_ки_малоэт_кварт!$C$10</f>
        <v>710</v>
      </c>
      <c r="D101" s="1">
        <f>Малоэтажка_колич_блоков!D101*Осн._характ_ки_малоэт_кварт!$D$10</f>
        <v>1888</v>
      </c>
      <c r="E101" s="1">
        <f>Малоэтажка_колич_блоков!E101*Осн._характ_ки_малоэт_кварт!$E$10</f>
        <v>0</v>
      </c>
      <c r="F101" s="1">
        <f>Малоэтажка_колич_блоков!F101*Осн._характ_ки_малоэт_кварт!$F$10</f>
        <v>0</v>
      </c>
      <c r="G101" s="1">
        <f t="shared" si="7"/>
        <v>2598</v>
      </c>
      <c r="H101">
        <f t="shared" si="8"/>
        <v>9093000</v>
      </c>
      <c r="I101" s="12">
        <f>H101/'земельный участок'!E100*100</f>
        <v>280475.01542257867</v>
      </c>
      <c r="J101">
        <f t="shared" si="9"/>
        <v>129900000</v>
      </c>
      <c r="L101">
        <f t="shared" si="10"/>
        <v>12990000</v>
      </c>
    </row>
    <row r="102" spans="1:14" x14ac:dyDescent="0.25">
      <c r="A102" s="17"/>
      <c r="B102" s="9" t="s">
        <v>150</v>
      </c>
      <c r="C102" s="1">
        <f>Малоэтажка_колич_блоков!C102*Осн._характ_ки_малоэт_кварт!$C$10</f>
        <v>710</v>
      </c>
      <c r="D102" s="1">
        <f>Малоэтажка_колич_блоков!D102*Осн._характ_ки_малоэт_кварт!$D$10</f>
        <v>1888</v>
      </c>
      <c r="E102" s="1">
        <f>Малоэтажка_колич_блоков!E102*Осн._характ_ки_малоэт_кварт!$E$10</f>
        <v>0</v>
      </c>
      <c r="F102" s="1">
        <f>Малоэтажка_колич_блоков!F102*Осн._характ_ки_малоэт_кварт!$F$10</f>
        <v>0</v>
      </c>
      <c r="G102" s="1">
        <f t="shared" si="7"/>
        <v>2598</v>
      </c>
      <c r="H102">
        <f t="shared" si="8"/>
        <v>9093000</v>
      </c>
      <c r="I102" s="12">
        <f>H102/'земельный участок'!E101*100</f>
        <v>280475.01542257867</v>
      </c>
      <c r="J102">
        <f t="shared" si="9"/>
        <v>129900000</v>
      </c>
      <c r="L102">
        <f t="shared" si="10"/>
        <v>12990000</v>
      </c>
    </row>
    <row r="103" spans="1:14" x14ac:dyDescent="0.25">
      <c r="A103" s="17"/>
      <c r="B103" s="9" t="s">
        <v>151</v>
      </c>
      <c r="C103" s="1">
        <f>Малоэтажка_колич_блоков!C103*Осн._характ_ки_малоэт_кварт!$C$10</f>
        <v>710</v>
      </c>
      <c r="D103" s="1">
        <f>Малоэтажка_колич_блоков!D103*Осн._характ_ки_малоэт_кварт!$D$10</f>
        <v>1888</v>
      </c>
      <c r="E103" s="1">
        <f>Малоэтажка_колич_блоков!E103*Осн._характ_ки_малоэт_кварт!$E$10</f>
        <v>0</v>
      </c>
      <c r="F103" s="1">
        <f>Малоэтажка_колич_блоков!F103*Осн._характ_ки_малоэт_кварт!$F$10</f>
        <v>0</v>
      </c>
      <c r="G103" s="1">
        <f t="shared" si="7"/>
        <v>2598</v>
      </c>
      <c r="H103">
        <f t="shared" si="8"/>
        <v>9093000</v>
      </c>
      <c r="I103" s="12">
        <f>H103/'земельный участок'!E102*100</f>
        <v>280475.01542257867</v>
      </c>
      <c r="J103">
        <f t="shared" si="9"/>
        <v>129900000</v>
      </c>
      <c r="L103">
        <f t="shared" si="10"/>
        <v>12990000</v>
      </c>
    </row>
    <row r="104" spans="1:14" x14ac:dyDescent="0.25">
      <c r="A104" s="17"/>
      <c r="B104" s="9" t="s">
        <v>152</v>
      </c>
      <c r="C104" s="1">
        <f>Малоэтажка_колич_блоков!C104*Осн._характ_ки_малоэт_кварт!$C$10</f>
        <v>710</v>
      </c>
      <c r="D104" s="1">
        <f>Малоэтажка_колич_блоков!D104*Осн._характ_ки_малоэт_кварт!$D$10</f>
        <v>1888</v>
      </c>
      <c r="E104" s="1">
        <f>Малоэтажка_колич_блоков!E104*Осн._характ_ки_малоэт_кварт!$E$10</f>
        <v>0</v>
      </c>
      <c r="F104" s="1">
        <f>Малоэтажка_колич_блоков!F104*Осн._характ_ки_малоэт_кварт!$F$10</f>
        <v>0</v>
      </c>
      <c r="G104" s="1">
        <f t="shared" si="7"/>
        <v>2598</v>
      </c>
      <c r="H104">
        <f t="shared" si="8"/>
        <v>9093000</v>
      </c>
      <c r="I104" s="12">
        <f>H104/'земельный участок'!E103*100</f>
        <v>280475.01542257867</v>
      </c>
      <c r="J104">
        <f t="shared" si="9"/>
        <v>129900000</v>
      </c>
      <c r="L104">
        <f t="shared" si="10"/>
        <v>12990000</v>
      </c>
    </row>
    <row r="105" spans="1:14" x14ac:dyDescent="0.25">
      <c r="A105" s="17"/>
      <c r="B105" s="9" t="s">
        <v>153</v>
      </c>
      <c r="C105" s="1">
        <f>Малоэтажка_колич_блоков!C105*Осн._характ_ки_малоэт_кварт!$C$10</f>
        <v>710</v>
      </c>
      <c r="D105" s="1">
        <f>Малоэтажка_колич_блоков!D105*Осн._характ_ки_малоэт_кварт!$D$10</f>
        <v>1888</v>
      </c>
      <c r="E105" s="1">
        <f>Малоэтажка_колич_блоков!E105*Осн._характ_ки_малоэт_кварт!$E$10</f>
        <v>0</v>
      </c>
      <c r="F105" s="1">
        <f>Малоэтажка_колич_блоков!F105*Осн._характ_ки_малоэт_кварт!$F$10</f>
        <v>0</v>
      </c>
      <c r="G105" s="1">
        <f t="shared" si="7"/>
        <v>2598</v>
      </c>
      <c r="H105">
        <f t="shared" si="8"/>
        <v>9093000</v>
      </c>
      <c r="I105" s="12">
        <f>H105/'земельный участок'!E104*100</f>
        <v>280475.01542257867</v>
      </c>
      <c r="J105">
        <f t="shared" si="9"/>
        <v>129900000</v>
      </c>
      <c r="L105">
        <f t="shared" si="10"/>
        <v>12990000</v>
      </c>
    </row>
    <row r="106" spans="1:14" x14ac:dyDescent="0.25">
      <c r="A106" s="17"/>
      <c r="B106" s="9" t="s">
        <v>154</v>
      </c>
      <c r="C106" s="1">
        <f>Малоэтажка_колич_блоков!C106*Осн._характ_ки_малоэт_кварт!$C$10</f>
        <v>710</v>
      </c>
      <c r="D106" s="1">
        <f>Малоэтажка_колич_блоков!D106*Осн._характ_ки_малоэт_кварт!$D$10</f>
        <v>1888</v>
      </c>
      <c r="E106" s="1">
        <f>Малоэтажка_колич_блоков!E106*Осн._характ_ки_малоэт_кварт!$E$10</f>
        <v>0</v>
      </c>
      <c r="F106" s="1">
        <f>Малоэтажка_колич_блоков!F106*Осн._характ_ки_малоэт_кварт!$F$10</f>
        <v>0</v>
      </c>
      <c r="G106" s="1">
        <f t="shared" si="7"/>
        <v>2598</v>
      </c>
      <c r="H106">
        <f t="shared" si="8"/>
        <v>9093000</v>
      </c>
      <c r="I106" s="12">
        <f>H106/'земельный участок'!E105*100</f>
        <v>280475.01542257867</v>
      </c>
      <c r="J106">
        <f t="shared" si="9"/>
        <v>129900000</v>
      </c>
      <c r="L106">
        <f t="shared" si="10"/>
        <v>12990000</v>
      </c>
    </row>
    <row r="107" spans="1:14" x14ac:dyDescent="0.25">
      <c r="A107" s="17"/>
      <c r="B107" s="9" t="s">
        <v>155</v>
      </c>
      <c r="C107" s="1">
        <f>Малоэтажка_колич_блоков!C107*Осн._характ_ки_малоэт_кварт!$C$10</f>
        <v>710</v>
      </c>
      <c r="D107" s="1">
        <f>Малоэтажка_колич_блоков!D107*Осн._характ_ки_малоэт_кварт!$D$10</f>
        <v>1888</v>
      </c>
      <c r="E107" s="1">
        <f>Малоэтажка_колич_блоков!E107*Осн._характ_ки_малоэт_кварт!$E$10</f>
        <v>0</v>
      </c>
      <c r="F107" s="1">
        <f>Малоэтажка_колич_блоков!F107*Осн._характ_ки_малоэт_кварт!$F$10</f>
        <v>0</v>
      </c>
      <c r="G107" s="1">
        <f t="shared" si="7"/>
        <v>2598</v>
      </c>
      <c r="H107">
        <f t="shared" si="8"/>
        <v>9093000</v>
      </c>
      <c r="I107" s="12">
        <f>H107/'земельный участок'!E106*100</f>
        <v>280475.01542257867</v>
      </c>
      <c r="J107">
        <f t="shared" si="9"/>
        <v>129900000</v>
      </c>
      <c r="L107">
        <f t="shared" si="10"/>
        <v>12990000</v>
      </c>
    </row>
    <row r="108" spans="1:14" x14ac:dyDescent="0.25">
      <c r="A108" s="17"/>
      <c r="B108" s="9" t="s">
        <v>156</v>
      </c>
      <c r="C108" s="1">
        <f>Малоэтажка_колич_блоков!C108*Осн._характ_ки_малоэт_кварт!$C$10</f>
        <v>710</v>
      </c>
      <c r="D108" s="1">
        <f>Малоэтажка_колич_блоков!D108*Осн._характ_ки_малоэт_кварт!$D$10</f>
        <v>1888</v>
      </c>
      <c r="E108" s="1">
        <f>Малоэтажка_колич_блоков!E108*Осн._характ_ки_малоэт_кварт!$E$10</f>
        <v>0</v>
      </c>
      <c r="F108" s="1">
        <f>Малоэтажка_колич_блоков!F108*Осн._характ_ки_малоэт_кварт!$F$10</f>
        <v>0</v>
      </c>
      <c r="G108" s="1">
        <f t="shared" si="7"/>
        <v>2598</v>
      </c>
      <c r="H108">
        <f t="shared" si="8"/>
        <v>9093000</v>
      </c>
      <c r="I108" s="12">
        <f>H108/'земельный участок'!E107*100</f>
        <v>280475.01542257867</v>
      </c>
      <c r="J108">
        <f t="shared" si="9"/>
        <v>129900000</v>
      </c>
      <c r="L108">
        <f t="shared" si="10"/>
        <v>12990000</v>
      </c>
    </row>
    <row r="109" spans="1:14" x14ac:dyDescent="0.25">
      <c r="A109" s="17"/>
      <c r="B109" s="9" t="s">
        <v>157</v>
      </c>
      <c r="C109" s="1">
        <f>Малоэтажка_колич_блоков!C109*Осн._характ_ки_малоэт_кварт!$C$10</f>
        <v>710</v>
      </c>
      <c r="D109" s="1">
        <f>Малоэтажка_колич_блоков!D109*Осн._характ_ки_малоэт_кварт!$D$10</f>
        <v>1888</v>
      </c>
      <c r="E109" s="1">
        <f>Малоэтажка_колич_блоков!E109*Осн._характ_ки_малоэт_кварт!$E$10</f>
        <v>0</v>
      </c>
      <c r="F109" s="1">
        <f>Малоэтажка_колич_блоков!F109*Осн._характ_ки_малоэт_кварт!$F$10</f>
        <v>0</v>
      </c>
      <c r="G109" s="1">
        <f t="shared" si="7"/>
        <v>2598</v>
      </c>
      <c r="H109">
        <f t="shared" si="8"/>
        <v>9093000</v>
      </c>
      <c r="I109" s="12">
        <f>H109/'земельный участок'!E108*100</f>
        <v>280475.01542257867</v>
      </c>
      <c r="J109">
        <f t="shared" si="9"/>
        <v>129900000</v>
      </c>
      <c r="L109">
        <f t="shared" si="10"/>
        <v>12990000</v>
      </c>
    </row>
    <row r="110" spans="1:14" x14ac:dyDescent="0.25">
      <c r="A110" s="17"/>
      <c r="B110" s="9" t="s">
        <v>158</v>
      </c>
      <c r="C110" s="1">
        <f>Малоэтажка_колич_блоков!C110*Осн._характ_ки_малоэт_кварт!$C$10</f>
        <v>710</v>
      </c>
      <c r="D110" s="1">
        <f>Малоэтажка_колич_блоков!D110*Осн._характ_ки_малоэт_кварт!$D$10</f>
        <v>1888</v>
      </c>
      <c r="E110" s="1">
        <f>Малоэтажка_колич_блоков!E110*Осн._характ_ки_малоэт_кварт!$E$10</f>
        <v>0</v>
      </c>
      <c r="F110" s="1">
        <f>Малоэтажка_колич_блоков!F110*Осн._характ_ки_малоэт_кварт!$F$10</f>
        <v>0</v>
      </c>
      <c r="G110" s="1">
        <f t="shared" si="7"/>
        <v>2598</v>
      </c>
      <c r="H110">
        <f t="shared" si="8"/>
        <v>9093000</v>
      </c>
      <c r="I110" s="12">
        <f>H110/'земельный участок'!E109*100</f>
        <v>280475.01542257867</v>
      </c>
      <c r="J110">
        <f t="shared" si="9"/>
        <v>129900000</v>
      </c>
      <c r="L110">
        <f t="shared" si="10"/>
        <v>12990000</v>
      </c>
    </row>
    <row r="111" spans="1:14" x14ac:dyDescent="0.25">
      <c r="A111" s="18"/>
      <c r="B111" s="9" t="s">
        <v>159</v>
      </c>
      <c r="C111" s="1">
        <f>Малоэтажка_колич_блоков!C111*Осн._характ_ки_малоэт_кварт!$C$10</f>
        <v>710</v>
      </c>
      <c r="D111" s="1">
        <f>Малоэтажка_колич_блоков!D111*Осн._характ_ки_малоэт_кварт!$D$10</f>
        <v>1888</v>
      </c>
      <c r="E111" s="1">
        <f>Малоэтажка_колич_блоков!E111*Осн._характ_ки_малоэт_кварт!$E$10</f>
        <v>0</v>
      </c>
      <c r="F111" s="1">
        <f>Малоэтажка_колич_блоков!F111*Осн._характ_ки_малоэт_кварт!$F$10</f>
        <v>0</v>
      </c>
      <c r="G111" s="1">
        <f t="shared" si="7"/>
        <v>2598</v>
      </c>
      <c r="H111">
        <f t="shared" si="8"/>
        <v>9093000</v>
      </c>
      <c r="I111" s="12">
        <f>H111/'земельный участок'!E110*100</f>
        <v>280475.01542257867</v>
      </c>
      <c r="J111">
        <f t="shared" si="9"/>
        <v>129900000</v>
      </c>
      <c r="L111">
        <f t="shared" si="10"/>
        <v>12990000</v>
      </c>
      <c r="N111">
        <f>SUM(G90:G111)</f>
        <v>57156</v>
      </c>
    </row>
    <row r="112" spans="1:14" x14ac:dyDescent="0.25">
      <c r="A112" s="16">
        <v>9</v>
      </c>
      <c r="B112" s="9" t="s">
        <v>160</v>
      </c>
      <c r="C112" s="1">
        <f>Малоэтажка_колич_блоков!C112*Осн._характ_ки_малоэт_кварт!$C$10</f>
        <v>710</v>
      </c>
      <c r="D112" s="1">
        <f>Малоэтажка_колич_блоков!D112*Осн._характ_ки_малоэт_кварт!$D$10</f>
        <v>1888</v>
      </c>
      <c r="E112" s="1">
        <f>Малоэтажка_колич_блоков!E112*Осн._характ_ки_малоэт_кварт!$E$10</f>
        <v>0</v>
      </c>
      <c r="F112" s="1">
        <f>Малоэтажка_колич_блоков!F112*Осн._характ_ки_малоэт_кварт!$F$10</f>
        <v>0</v>
      </c>
      <c r="G112" s="1">
        <f t="shared" si="7"/>
        <v>2598</v>
      </c>
      <c r="H112">
        <f t="shared" si="8"/>
        <v>9093000</v>
      </c>
      <c r="I112" s="12">
        <f>H112/'земельный участок'!E111*100</f>
        <v>280475.01542257867</v>
      </c>
      <c r="J112">
        <f t="shared" si="9"/>
        <v>129900000</v>
      </c>
      <c r="L112">
        <f t="shared" si="10"/>
        <v>12990000</v>
      </c>
    </row>
    <row r="113" spans="1:14" x14ac:dyDescent="0.25">
      <c r="A113" s="17"/>
      <c r="B113" s="9" t="s">
        <v>161</v>
      </c>
      <c r="C113" s="1">
        <f>Малоэтажка_колич_блоков!C113*Осн._характ_ки_малоэт_кварт!$C$10</f>
        <v>710</v>
      </c>
      <c r="D113" s="1">
        <f>Малоэтажка_колич_блоков!D113*Осн._характ_ки_малоэт_кварт!$D$10</f>
        <v>1888</v>
      </c>
      <c r="E113" s="1">
        <f>Малоэтажка_колич_блоков!E113*Осн._характ_ки_малоэт_кварт!$E$10</f>
        <v>0</v>
      </c>
      <c r="F113" s="1">
        <f>Малоэтажка_колич_блоков!F113*Осн._характ_ки_малоэт_кварт!$F$10</f>
        <v>0</v>
      </c>
      <c r="G113" s="1">
        <f t="shared" si="7"/>
        <v>2598</v>
      </c>
      <c r="H113">
        <f t="shared" si="8"/>
        <v>9093000</v>
      </c>
      <c r="I113" s="12" t="e">
        <f>H113/'земельный участок'!E112*100</f>
        <v>#DIV/0!</v>
      </c>
      <c r="J113">
        <f t="shared" si="9"/>
        <v>129900000</v>
      </c>
      <c r="L113">
        <f t="shared" si="10"/>
        <v>12990000</v>
      </c>
    </row>
    <row r="114" spans="1:14" x14ac:dyDescent="0.25">
      <c r="A114" s="17"/>
      <c r="B114" s="9" t="s">
        <v>162</v>
      </c>
      <c r="C114" s="1">
        <f>Малоэтажка_колич_блоков!C114*Осн._характ_ки_малоэт_кварт!$C$10</f>
        <v>710</v>
      </c>
      <c r="D114" s="1">
        <f>Малоэтажка_колич_блоков!D114*Осн._характ_ки_малоэт_кварт!$D$10</f>
        <v>1888</v>
      </c>
      <c r="E114" s="1">
        <f>Малоэтажка_колич_блоков!E114*Осн._характ_ки_малоэт_кварт!$E$10</f>
        <v>0</v>
      </c>
      <c r="F114" s="1">
        <f>Малоэтажка_колич_блоков!F114*Осн._характ_ки_малоэт_кварт!$F$10</f>
        <v>0</v>
      </c>
      <c r="G114" s="1">
        <f t="shared" si="7"/>
        <v>2598</v>
      </c>
      <c r="H114">
        <f t="shared" si="8"/>
        <v>9093000</v>
      </c>
      <c r="I114" s="12" t="e">
        <f>H114/'земельный участок'!E113*100</f>
        <v>#DIV/0!</v>
      </c>
      <c r="J114">
        <f t="shared" si="9"/>
        <v>129900000</v>
      </c>
      <c r="L114">
        <f t="shared" si="10"/>
        <v>12990000</v>
      </c>
    </row>
    <row r="115" spans="1:14" x14ac:dyDescent="0.25">
      <c r="A115" s="17"/>
      <c r="B115" s="9" t="s">
        <v>163</v>
      </c>
      <c r="C115" s="1">
        <f>Малоэтажка_колич_блоков!C115*Осн._характ_ки_малоэт_кварт!$C$10</f>
        <v>710</v>
      </c>
      <c r="D115" s="1">
        <f>Малоэтажка_колич_блоков!D115*Осн._характ_ки_малоэт_кварт!$D$10</f>
        <v>1888</v>
      </c>
      <c r="E115" s="1">
        <f>Малоэтажка_колич_блоков!E115*Осн._характ_ки_малоэт_кварт!$E$10</f>
        <v>0</v>
      </c>
      <c r="F115" s="1">
        <f>Малоэтажка_колич_блоков!F115*Осн._характ_ки_малоэт_кварт!$F$10</f>
        <v>0</v>
      </c>
      <c r="G115" s="1">
        <f t="shared" si="7"/>
        <v>2598</v>
      </c>
      <c r="H115">
        <f t="shared" si="8"/>
        <v>9093000</v>
      </c>
      <c r="I115" s="12" t="e">
        <f>H115/'земельный участок'!E114*100</f>
        <v>#DIV/0!</v>
      </c>
      <c r="J115">
        <f t="shared" si="9"/>
        <v>129900000</v>
      </c>
      <c r="L115">
        <f t="shared" si="10"/>
        <v>12990000</v>
      </c>
    </row>
    <row r="116" spans="1:14" x14ac:dyDescent="0.25">
      <c r="A116" s="17"/>
      <c r="B116" s="9" t="s">
        <v>164</v>
      </c>
      <c r="C116" s="1">
        <f>Малоэтажка_колич_блоков!C116*Осн._характ_ки_малоэт_кварт!$C$10</f>
        <v>710</v>
      </c>
      <c r="D116" s="1">
        <f>Малоэтажка_колич_блоков!D116*Осн._характ_ки_малоэт_кварт!$D$10</f>
        <v>1888</v>
      </c>
      <c r="E116" s="1">
        <f>Малоэтажка_колич_блоков!E116*Осн._характ_ки_малоэт_кварт!$E$10</f>
        <v>0</v>
      </c>
      <c r="F116" s="1">
        <f>Малоэтажка_колич_блоков!F116*Осн._характ_ки_малоэт_кварт!$F$10</f>
        <v>0</v>
      </c>
      <c r="G116" s="1">
        <f t="shared" si="7"/>
        <v>2598</v>
      </c>
      <c r="H116">
        <f t="shared" si="8"/>
        <v>9093000</v>
      </c>
      <c r="I116" s="12" t="e">
        <f>H116/'земельный участок'!E115*100</f>
        <v>#DIV/0!</v>
      </c>
      <c r="J116">
        <f t="shared" si="9"/>
        <v>129900000</v>
      </c>
      <c r="L116">
        <f t="shared" si="10"/>
        <v>12990000</v>
      </c>
    </row>
    <row r="117" spans="1:14" x14ac:dyDescent="0.25">
      <c r="A117" s="17"/>
      <c r="B117" s="9" t="s">
        <v>165</v>
      </c>
      <c r="C117" s="1">
        <f>Малоэтажка_колич_блоков!C117*Осн._характ_ки_малоэт_кварт!$C$10</f>
        <v>710</v>
      </c>
      <c r="D117" s="1">
        <f>Малоэтажка_колич_блоков!D117*Осн._характ_ки_малоэт_кварт!$D$10</f>
        <v>1888</v>
      </c>
      <c r="E117" s="1">
        <f>Малоэтажка_колич_блоков!E117*Осн._характ_ки_малоэт_кварт!$E$10</f>
        <v>0</v>
      </c>
      <c r="F117" s="1">
        <f>Малоэтажка_колич_блоков!F117*Осн._характ_ки_малоэт_кварт!$F$10</f>
        <v>0</v>
      </c>
      <c r="G117" s="1">
        <f t="shared" si="7"/>
        <v>2598</v>
      </c>
      <c r="H117">
        <f t="shared" si="8"/>
        <v>9093000</v>
      </c>
      <c r="I117" s="12" t="e">
        <f>H117/'земельный участок'!E116*100</f>
        <v>#DIV/0!</v>
      </c>
      <c r="J117">
        <f t="shared" si="9"/>
        <v>129900000</v>
      </c>
      <c r="L117">
        <f t="shared" si="10"/>
        <v>12990000</v>
      </c>
    </row>
    <row r="118" spans="1:14" x14ac:dyDescent="0.25">
      <c r="A118" s="17"/>
      <c r="B118" s="9" t="s">
        <v>166</v>
      </c>
      <c r="C118" s="1">
        <f>Малоэтажка_колич_блоков!C118*Осн._характ_ки_малоэт_кварт!$C$10</f>
        <v>710</v>
      </c>
      <c r="D118" s="1">
        <f>Малоэтажка_колич_блоков!D118*Осн._характ_ки_малоэт_кварт!$D$10</f>
        <v>1888</v>
      </c>
      <c r="E118" s="1">
        <f>Малоэтажка_колич_блоков!E118*Осн._характ_ки_малоэт_кварт!$E$10</f>
        <v>0</v>
      </c>
      <c r="F118" s="1">
        <f>Малоэтажка_колич_блоков!F118*Осн._характ_ки_малоэт_кварт!$F$10</f>
        <v>0</v>
      </c>
      <c r="G118" s="1">
        <f t="shared" si="7"/>
        <v>2598</v>
      </c>
      <c r="H118">
        <f t="shared" si="8"/>
        <v>9093000</v>
      </c>
      <c r="I118" s="12" t="e">
        <f>H118/'земельный участок'!E117*100</f>
        <v>#DIV/0!</v>
      </c>
      <c r="J118">
        <f t="shared" si="9"/>
        <v>129900000</v>
      </c>
      <c r="L118">
        <f t="shared" si="10"/>
        <v>12990000</v>
      </c>
    </row>
    <row r="119" spans="1:14" x14ac:dyDescent="0.25">
      <c r="A119" s="17"/>
      <c r="B119" s="9" t="s">
        <v>167</v>
      </c>
      <c r="C119" s="1">
        <f>Малоэтажка_колич_блоков!C119*Осн._характ_ки_малоэт_кварт!$C$10</f>
        <v>710</v>
      </c>
      <c r="D119" s="1">
        <f>Малоэтажка_колич_блоков!D119*Осн._характ_ки_малоэт_кварт!$D$10</f>
        <v>1888</v>
      </c>
      <c r="E119" s="1">
        <f>Малоэтажка_колич_блоков!E119*Осн._характ_ки_малоэт_кварт!$E$10</f>
        <v>0</v>
      </c>
      <c r="F119" s="1">
        <f>Малоэтажка_колич_блоков!F119*Осн._характ_ки_малоэт_кварт!$F$10</f>
        <v>0</v>
      </c>
      <c r="G119" s="1">
        <f t="shared" si="7"/>
        <v>2598</v>
      </c>
      <c r="H119">
        <f t="shared" ref="H119:H122" si="11">G119*3500</f>
        <v>9093000</v>
      </c>
      <c r="I119" s="12" t="e">
        <f>H119/'земельный участок'!E118*100</f>
        <v>#DIV/0!</v>
      </c>
      <c r="J119">
        <f t="shared" ref="J119:J122" si="12">G119*50000</f>
        <v>129900000</v>
      </c>
      <c r="L119">
        <f t="shared" ref="L119:L122" si="13">G119*5000</f>
        <v>12990000</v>
      </c>
    </row>
    <row r="120" spans="1:14" x14ac:dyDescent="0.25">
      <c r="A120" s="17"/>
      <c r="B120" s="9" t="s">
        <v>168</v>
      </c>
      <c r="C120" s="1">
        <f>Малоэтажка_колич_блоков!C120*Осн._характ_ки_малоэт_кварт!$C$10</f>
        <v>710</v>
      </c>
      <c r="D120" s="1">
        <f>Малоэтажка_колич_блоков!D120*Осн._характ_ки_малоэт_кварт!$D$10</f>
        <v>1888</v>
      </c>
      <c r="E120" s="1">
        <f>Малоэтажка_колич_блоков!E120*Осн._характ_ки_малоэт_кварт!$E$10</f>
        <v>0</v>
      </c>
      <c r="F120" s="1">
        <f>Малоэтажка_колич_блоков!F120*Осн._характ_ки_малоэт_кварт!$F$10</f>
        <v>0</v>
      </c>
      <c r="G120" s="1">
        <f t="shared" si="7"/>
        <v>2598</v>
      </c>
      <c r="H120">
        <f t="shared" si="11"/>
        <v>9093000</v>
      </c>
      <c r="I120" s="12" t="e">
        <f>H120/'земельный участок'!E121*100</f>
        <v>#DIV/0!</v>
      </c>
      <c r="J120">
        <f t="shared" si="12"/>
        <v>129900000</v>
      </c>
      <c r="L120">
        <f t="shared" si="13"/>
        <v>12990000</v>
      </c>
    </row>
    <row r="121" spans="1:14" x14ac:dyDescent="0.25">
      <c r="A121" s="17"/>
      <c r="B121" s="9" t="s">
        <v>169</v>
      </c>
      <c r="C121" s="1">
        <f>Малоэтажка_колич_блоков!C121*Осн._характ_ки_малоэт_кварт!$C$10</f>
        <v>710</v>
      </c>
      <c r="D121" s="1">
        <f>Малоэтажка_колич_блоков!D121*Осн._характ_ки_малоэт_кварт!$D$10</f>
        <v>1888</v>
      </c>
      <c r="E121" s="1">
        <f>Малоэтажка_колич_блоков!E121*Осн._характ_ки_малоэт_кварт!$E$10</f>
        <v>0</v>
      </c>
      <c r="F121" s="1">
        <f>Малоэтажка_колич_блоков!F121*Осн._характ_ки_малоэт_кварт!$F$10</f>
        <v>0</v>
      </c>
      <c r="G121" s="1">
        <f t="shared" si="7"/>
        <v>2598</v>
      </c>
      <c r="H121">
        <f t="shared" si="11"/>
        <v>9093000</v>
      </c>
      <c r="I121" s="12" t="e">
        <f>H121/'земельный участок'!E122*100</f>
        <v>#DIV/0!</v>
      </c>
      <c r="J121">
        <f t="shared" si="12"/>
        <v>129900000</v>
      </c>
      <c r="L121">
        <f t="shared" si="13"/>
        <v>12990000</v>
      </c>
    </row>
    <row r="122" spans="1:14" x14ac:dyDescent="0.25">
      <c r="A122" s="18"/>
      <c r="B122" s="9" t="s">
        <v>170</v>
      </c>
      <c r="C122" s="1">
        <f>Малоэтажка_колич_блоков!C122*Осн._характ_ки_малоэт_кварт!$C$10</f>
        <v>710</v>
      </c>
      <c r="D122" s="1">
        <f>Малоэтажка_колич_блоков!D122*Осн._характ_ки_малоэт_кварт!$D$10</f>
        <v>1888</v>
      </c>
      <c r="E122" s="1">
        <f>Малоэтажка_колич_блоков!E122*Осн._характ_ки_малоэт_кварт!$E$10</f>
        <v>0</v>
      </c>
      <c r="F122" s="1">
        <f>Малоэтажка_колич_блоков!F122*Осн._характ_ки_малоэт_кварт!$F$10</f>
        <v>0</v>
      </c>
      <c r="G122" s="1">
        <f t="shared" si="7"/>
        <v>2598</v>
      </c>
      <c r="H122">
        <f t="shared" si="11"/>
        <v>9093000</v>
      </c>
      <c r="I122" s="12" t="e">
        <f>H122/'земельный участок'!E123*100</f>
        <v>#DIV/0!</v>
      </c>
      <c r="J122">
        <f t="shared" si="12"/>
        <v>129900000</v>
      </c>
      <c r="L122">
        <f t="shared" si="13"/>
        <v>12990000</v>
      </c>
      <c r="N122">
        <f>SUM(G112:G122)</f>
        <v>28578</v>
      </c>
    </row>
    <row r="123" spans="1:14" x14ac:dyDescent="0.25">
      <c r="C123">
        <f>SUM(C3:C122)</f>
        <v>83070</v>
      </c>
      <c r="D123">
        <f t="shared" ref="D123:L123" si="14">SUM(D3:D122)</f>
        <v>225616</v>
      </c>
      <c r="E123">
        <f t="shared" si="14"/>
        <v>1015.2</v>
      </c>
      <c r="F123">
        <f t="shared" si="14"/>
        <v>0</v>
      </c>
      <c r="G123">
        <f t="shared" si="14"/>
        <v>309701.2</v>
      </c>
      <c r="H123" s="7">
        <f t="shared" si="14"/>
        <v>1083954200</v>
      </c>
      <c r="I123" s="7"/>
      <c r="J123" s="7">
        <f t="shared" si="14"/>
        <v>15485060000</v>
      </c>
      <c r="K123" s="7">
        <f>H123/J123*100</f>
        <v>7.0000000000000009</v>
      </c>
      <c r="L123" s="7">
        <f t="shared" si="14"/>
        <v>1548506000</v>
      </c>
    </row>
  </sheetData>
  <mergeCells count="12">
    <mergeCell ref="A112:A122"/>
    <mergeCell ref="A1:A2"/>
    <mergeCell ref="C1:F1"/>
    <mergeCell ref="B1:B2"/>
    <mergeCell ref="A3:A11"/>
    <mergeCell ref="A12:A25"/>
    <mergeCell ref="A38:A56"/>
    <mergeCell ref="A57:A67"/>
    <mergeCell ref="A68:A89"/>
    <mergeCell ref="A90:A111"/>
    <mergeCell ref="A26:A30"/>
    <mergeCell ref="A31:A37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11BE-624C-450D-82D2-AACBBA023C52}">
  <dimension ref="A1:F10"/>
  <sheetViews>
    <sheetView workbookViewId="0">
      <selection activeCell="E10" sqref="E10"/>
    </sheetView>
  </sheetViews>
  <sheetFormatPr defaultRowHeight="15" x14ac:dyDescent="0.25"/>
  <cols>
    <col min="1" max="1" width="28.28515625" bestFit="1" customWidth="1"/>
    <col min="2" max="2" width="28.28515625" customWidth="1"/>
    <col min="3" max="3" width="11.140625" bestFit="1" customWidth="1"/>
    <col min="4" max="4" width="10.7109375" bestFit="1" customWidth="1"/>
    <col min="5" max="5" width="12.85546875" bestFit="1" customWidth="1"/>
    <col min="6" max="6" width="11.85546875" bestFit="1" customWidth="1"/>
  </cols>
  <sheetData>
    <row r="1" spans="1:6" x14ac:dyDescent="0.25">
      <c r="A1" s="19" t="s">
        <v>5</v>
      </c>
      <c r="B1" s="29" t="s">
        <v>14</v>
      </c>
      <c r="C1" s="20" t="s">
        <v>6</v>
      </c>
      <c r="D1" s="20"/>
      <c r="E1" s="20"/>
      <c r="F1" s="20"/>
    </row>
    <row r="2" spans="1:6" x14ac:dyDescent="0.25">
      <c r="A2" s="19"/>
      <c r="B2" s="18"/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5">
      <c r="A3" s="1" t="s">
        <v>7</v>
      </c>
      <c r="B3" s="2" t="s">
        <v>15</v>
      </c>
      <c r="C3" s="1">
        <v>4</v>
      </c>
      <c r="D3" s="1">
        <v>4</v>
      </c>
      <c r="E3" s="1">
        <v>4</v>
      </c>
      <c r="F3" s="1">
        <v>4</v>
      </c>
    </row>
    <row r="4" spans="1:6" x14ac:dyDescent="0.25">
      <c r="A4" s="1" t="s">
        <v>8</v>
      </c>
      <c r="B4" s="2" t="s">
        <v>15</v>
      </c>
      <c r="C4" s="1">
        <v>1</v>
      </c>
      <c r="D4" s="1">
        <v>1</v>
      </c>
      <c r="E4" s="1">
        <v>0</v>
      </c>
      <c r="F4" s="1">
        <v>1</v>
      </c>
    </row>
    <row r="5" spans="1:6" x14ac:dyDescent="0.25">
      <c r="A5" s="1" t="s">
        <v>9</v>
      </c>
      <c r="B5" s="2" t="s">
        <v>15</v>
      </c>
      <c r="C5" s="1">
        <v>1</v>
      </c>
      <c r="D5" s="1">
        <v>2</v>
      </c>
      <c r="E5" s="1">
        <v>1</v>
      </c>
      <c r="F5" s="1">
        <v>1</v>
      </c>
    </row>
    <row r="6" spans="1:6" x14ac:dyDescent="0.25">
      <c r="A6" s="1" t="s">
        <v>10</v>
      </c>
      <c r="B6" s="2" t="s">
        <v>15</v>
      </c>
      <c r="C6" s="1">
        <v>1</v>
      </c>
      <c r="D6" s="1">
        <v>1</v>
      </c>
      <c r="E6" s="1">
        <v>2</v>
      </c>
      <c r="F6" s="1">
        <v>2</v>
      </c>
    </row>
    <row r="7" spans="1:6" x14ac:dyDescent="0.25">
      <c r="A7" s="1" t="s">
        <v>11</v>
      </c>
      <c r="B7" s="2" t="s">
        <v>15</v>
      </c>
      <c r="C7" s="1">
        <f>SUM(C4:C6)</f>
        <v>3</v>
      </c>
      <c r="D7" s="1">
        <f t="shared" ref="D7:F7" si="0">SUM(D4:D6)</f>
        <v>4</v>
      </c>
      <c r="E7" s="1">
        <f t="shared" si="0"/>
        <v>3</v>
      </c>
      <c r="F7" s="1">
        <f t="shared" si="0"/>
        <v>4</v>
      </c>
    </row>
    <row r="8" spans="1:6" x14ac:dyDescent="0.25">
      <c r="A8" s="1" t="s">
        <v>12</v>
      </c>
      <c r="B8" s="2" t="s">
        <v>15</v>
      </c>
      <c r="C8" s="1">
        <f>C7*4</f>
        <v>12</v>
      </c>
      <c r="D8" s="1">
        <f t="shared" ref="D8:F8" si="1">D7*4</f>
        <v>16</v>
      </c>
      <c r="E8" s="1">
        <f t="shared" si="1"/>
        <v>12</v>
      </c>
      <c r="F8" s="1">
        <f t="shared" si="1"/>
        <v>16</v>
      </c>
    </row>
    <row r="9" spans="1:6" x14ac:dyDescent="0.25">
      <c r="A9" s="1" t="s">
        <v>13</v>
      </c>
      <c r="B9" s="2" t="s">
        <v>16</v>
      </c>
      <c r="C9" s="1">
        <f>'1тип(3кв)'!C5</f>
        <v>177.5</v>
      </c>
      <c r="D9" s="1">
        <f>'2тип(4кв)'!C6</f>
        <v>236</v>
      </c>
      <c r="E9" s="1">
        <f>'У_1тип(3кв)'!C5</f>
        <v>253.8</v>
      </c>
      <c r="F9" s="1">
        <f>'У_2тип(4кв)'!C6</f>
        <v>283.7</v>
      </c>
    </row>
    <row r="10" spans="1:6" x14ac:dyDescent="0.25">
      <c r="A10" s="1" t="s">
        <v>24</v>
      </c>
      <c r="B10" s="2" t="s">
        <v>16</v>
      </c>
      <c r="C10" s="1">
        <f>C9*C3</f>
        <v>710</v>
      </c>
      <c r="D10" s="1">
        <f t="shared" ref="D10:F10" si="2">D9*D3</f>
        <v>944</v>
      </c>
      <c r="E10" s="1">
        <f t="shared" si="2"/>
        <v>1015.2</v>
      </c>
      <c r="F10" s="1">
        <f t="shared" si="2"/>
        <v>1134.8</v>
      </c>
    </row>
  </sheetData>
  <mergeCells count="3">
    <mergeCell ref="A1:A2"/>
    <mergeCell ref="C1:F1"/>
    <mergeCell ref="B1: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487A-5722-4DC5-AED6-29845A724B89}">
  <dimension ref="A1:C5"/>
  <sheetViews>
    <sheetView workbookViewId="0">
      <selection activeCell="E7" sqref="E7"/>
    </sheetView>
  </sheetViews>
  <sheetFormatPr defaultRowHeight="15" x14ac:dyDescent="0.25"/>
  <cols>
    <col min="1" max="1" width="19.5703125" customWidth="1"/>
    <col min="2" max="2" width="7.7109375" bestFit="1" customWidth="1"/>
    <col min="3" max="3" width="19.42578125" customWidth="1"/>
  </cols>
  <sheetData>
    <row r="1" spans="1:3" x14ac:dyDescent="0.25">
      <c r="A1" s="1" t="s">
        <v>17</v>
      </c>
      <c r="B1" s="1" t="s">
        <v>18</v>
      </c>
      <c r="C1" s="1" t="s">
        <v>19</v>
      </c>
    </row>
    <row r="2" spans="1:3" x14ac:dyDescent="0.25">
      <c r="A2" s="1" t="s">
        <v>20</v>
      </c>
      <c r="B2" s="1" t="s">
        <v>16</v>
      </c>
      <c r="C2" s="1">
        <v>34.9</v>
      </c>
    </row>
    <row r="3" spans="1:3" x14ac:dyDescent="0.25">
      <c r="A3" s="1" t="s">
        <v>21</v>
      </c>
      <c r="B3" s="1" t="s">
        <v>16</v>
      </c>
      <c r="C3" s="1">
        <v>58.3</v>
      </c>
    </row>
    <row r="4" spans="1:3" x14ac:dyDescent="0.25">
      <c r="A4" s="1" t="s">
        <v>22</v>
      </c>
      <c r="B4" s="1" t="s">
        <v>16</v>
      </c>
      <c r="C4" s="1">
        <v>84.3</v>
      </c>
    </row>
    <row r="5" spans="1:3" x14ac:dyDescent="0.25">
      <c r="A5" s="3" t="s">
        <v>23</v>
      </c>
      <c r="B5" s="3" t="s">
        <v>16</v>
      </c>
      <c r="C5" s="3">
        <f>SUM(C2:C4)</f>
        <v>177.5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BE7E5-203A-4A6A-9469-DC7F7B7154C9}">
  <dimension ref="A1:C6"/>
  <sheetViews>
    <sheetView workbookViewId="0">
      <selection activeCell="A5" sqref="A5"/>
    </sheetView>
  </sheetViews>
  <sheetFormatPr defaultRowHeight="15" x14ac:dyDescent="0.25"/>
  <cols>
    <col min="1" max="1" width="19.5703125" customWidth="1"/>
    <col min="2" max="2" width="7.7109375" bestFit="1" customWidth="1"/>
    <col min="3" max="3" width="19.42578125" customWidth="1"/>
  </cols>
  <sheetData>
    <row r="1" spans="1:3" x14ac:dyDescent="0.25">
      <c r="A1" s="1" t="s">
        <v>17</v>
      </c>
      <c r="B1" s="1" t="s">
        <v>18</v>
      </c>
      <c r="C1" s="1" t="s">
        <v>19</v>
      </c>
    </row>
    <row r="2" spans="1:3" x14ac:dyDescent="0.25">
      <c r="A2" s="1" t="s">
        <v>20</v>
      </c>
      <c r="B2" s="1" t="s">
        <v>16</v>
      </c>
      <c r="C2" s="1">
        <v>38.700000000000003</v>
      </c>
    </row>
    <row r="3" spans="1:3" x14ac:dyDescent="0.25">
      <c r="A3" s="1" t="s">
        <v>21</v>
      </c>
      <c r="B3" s="1" t="s">
        <v>16</v>
      </c>
      <c r="C3" s="1">
        <v>63.7</v>
      </c>
    </row>
    <row r="4" spans="1:3" x14ac:dyDescent="0.25">
      <c r="A4" s="1" t="s">
        <v>21</v>
      </c>
      <c r="B4" s="1" t="s">
        <v>16</v>
      </c>
      <c r="C4" s="1">
        <v>56.1</v>
      </c>
    </row>
    <row r="5" spans="1:3" x14ac:dyDescent="0.25">
      <c r="A5" s="1" t="s">
        <v>22</v>
      </c>
      <c r="B5" s="1" t="s">
        <v>16</v>
      </c>
      <c r="C5" s="1">
        <v>77.5</v>
      </c>
    </row>
    <row r="6" spans="1:3" x14ac:dyDescent="0.25">
      <c r="A6" s="3" t="s">
        <v>23</v>
      </c>
      <c r="B6" s="3" t="s">
        <v>16</v>
      </c>
      <c r="C6" s="3">
        <f>SUM(C2:C5)</f>
        <v>236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земельный участок</vt:lpstr>
      <vt:lpstr>Малоэтажка_колич_блоков</vt:lpstr>
      <vt:lpstr>Малоэтажка_колич_квартир</vt:lpstr>
      <vt:lpstr>Малоэтажка_колич_жителей</vt:lpstr>
      <vt:lpstr>Малоэт_показ_благоуст_норматив</vt:lpstr>
      <vt:lpstr>Малоэтажка_площади</vt:lpstr>
      <vt:lpstr>Осн._характ_ки_малоэт_кварт</vt:lpstr>
      <vt:lpstr>1тип(3кв)</vt:lpstr>
      <vt:lpstr>2тип(4кв)</vt:lpstr>
      <vt:lpstr>У_1тип(3кв)</vt:lpstr>
      <vt:lpstr>У_2тип(4кв)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кунгурцев</dc:creator>
  <cp:lastModifiedBy>роман кунгурцев</cp:lastModifiedBy>
  <dcterms:created xsi:type="dcterms:W3CDTF">2022-08-28T18:10:56Z</dcterms:created>
  <dcterms:modified xsi:type="dcterms:W3CDTF">2022-10-10T06:50:29Z</dcterms:modified>
</cp:coreProperties>
</file>