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ведения ЕГРН" sheetId="1" state="visible" r:id="rId2"/>
    <sheet name="земля_баланс" sheetId="2" state="visible" r:id="rId3"/>
    <sheet name="потребность энергетика" sheetId="3" state="visible" r:id="rId4"/>
    <sheet name="потребность ресурсы" sheetId="4" state="visible" r:id="rId5"/>
    <sheet name="объекты_продажа" sheetId="5" state="visible" r:id="rId6"/>
    <sheet name="земля_продажа" sheetId="6" state="visible" r:id="rId7"/>
    <sheet name="земля_продажа_без жилья" sheetId="7" state="visible" r:id="rId8"/>
    <sheet name="сводная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<sst xmlns="http://schemas.openxmlformats.org/spreadsheetml/2006/main" count="152" uniqueCount="102">
  <si>
    <t xml:space="preserve">Таблица 1. Реестр земельных участков в составе проекта по сведениям ЕГРН</t>
  </si>
  <si>
    <t xml:space="preserve">№ п/п</t>
  </si>
  <si>
    <t xml:space="preserve">Кадастровый номер земельного участка</t>
  </si>
  <si>
    <t xml:space="preserve">Площадь участка, кв. м</t>
  </si>
  <si>
    <t xml:space="preserve">18:08:034001:2517</t>
  </si>
  <si>
    <t xml:space="preserve">18:08:034001:2518</t>
  </si>
  <si>
    <t xml:space="preserve">18:08:034001:2519</t>
  </si>
  <si>
    <t xml:space="preserve">18:08:034001:2520</t>
  </si>
  <si>
    <t xml:space="preserve">18:08:034001:7584</t>
  </si>
  <si>
    <t xml:space="preserve">18:08:034001:7585</t>
  </si>
  <si>
    <t xml:space="preserve">18:08:034001:7586</t>
  </si>
  <si>
    <t xml:space="preserve">18:08:035001:228</t>
  </si>
  <si>
    <t xml:space="preserve">ИТОГО</t>
  </si>
  <si>
    <t xml:space="preserve">Все земельные участки находятся в частной собственности</t>
  </si>
  <si>
    <t xml:space="preserve">Таблица 1а. Структура по разрешенным видам использования земельных участков</t>
  </si>
  <si>
    <t xml:space="preserve">Категория участка</t>
  </si>
  <si>
    <t xml:space="preserve">Доля в проекте, %</t>
  </si>
  <si>
    <t xml:space="preserve">Объекты логистики</t>
  </si>
  <si>
    <t xml:space="preserve">Объекты коммерции</t>
  </si>
  <si>
    <t xml:space="preserve">Социальные объекты</t>
  </si>
  <si>
    <t xml:space="preserve">Объекты промышленности</t>
  </si>
  <si>
    <t xml:space="preserve">Многоквартирные жилые дома (4 этажа)</t>
  </si>
  <si>
    <t xml:space="preserve">Многоквартирные жилые дома (8 этажей)</t>
  </si>
  <si>
    <t xml:space="preserve">Индивидуальное жилищное строительство</t>
  </si>
  <si>
    <t xml:space="preserve">Инфраструктура</t>
  </si>
  <si>
    <t xml:space="preserve">Земли общего пользования</t>
  </si>
  <si>
    <t xml:space="preserve">Дороги</t>
  </si>
  <si>
    <t xml:space="preserve">Все земельные участки прошли процедуру утверждения данных видов разрешенного использования в Генеральном плане и в Правилах землепользования и застройки соответствующего поселения</t>
  </si>
  <si>
    <t xml:space="preserve">Таблица 2. Потребность в основных объемах инфраструктурных ресурсов</t>
  </si>
  <si>
    <t xml:space="preserve">Категория использования</t>
  </si>
  <si>
    <t xml:space="preserve">Потребность</t>
  </si>
  <si>
    <t xml:space="preserve">газ, куб. м/час</t>
  </si>
  <si>
    <t xml:space="preserve">ХВС</t>
  </si>
  <si>
    <t xml:space="preserve">ГВС</t>
  </si>
  <si>
    <t xml:space="preserve">Вода общее</t>
  </si>
  <si>
    <t xml:space="preserve">электро</t>
  </si>
  <si>
    <t xml:space="preserve">канализация</t>
  </si>
  <si>
    <t xml:space="preserve">нагрев воды</t>
  </si>
  <si>
    <t xml:space="preserve">отопление</t>
  </si>
  <si>
    <t xml:space="preserve">бытовое</t>
  </si>
  <si>
    <t xml:space="preserve">итого</t>
  </si>
  <si>
    <t xml:space="preserve">куб. м/час</t>
  </si>
  <si>
    <t xml:space="preserve">куб. м/сут</t>
  </si>
  <si>
    <t xml:space="preserve">кВт</t>
  </si>
  <si>
    <t xml:space="preserve">куб. м/сут.</t>
  </si>
  <si>
    <t xml:space="preserve">объекты логистики</t>
  </si>
  <si>
    <t xml:space="preserve">объекты промышленности</t>
  </si>
  <si>
    <t xml:space="preserve">социальные объекты</t>
  </si>
  <si>
    <t xml:space="preserve">объекты коммерции</t>
  </si>
  <si>
    <t xml:space="preserve">индивидуальные жилые дома</t>
  </si>
  <si>
    <t xml:space="preserve">Все потребности в объектах инженерной инфраструктуры рассчитаны в соответствии с действующим нормативами, правилами и ГОСТами, действующим на территории РФ</t>
  </si>
  <si>
    <t xml:space="preserve">Таблица 3. Потребность финансовых средств на строительство основных инженерных коммуникаций</t>
  </si>
  <si>
    <t xml:space="preserve">Наименование ресурса</t>
  </si>
  <si>
    <t xml:space="preserve">Потребность, тыс. руб.</t>
  </si>
  <si>
    <t xml:space="preserve">газификация</t>
  </si>
  <si>
    <t xml:space="preserve">водоснабжение</t>
  </si>
  <si>
    <t xml:space="preserve">автодороги</t>
  </si>
  <si>
    <t xml:space="preserve">электроснабжение</t>
  </si>
  <si>
    <t xml:space="preserve">Потребность в ресурсах рассчитана по справочникам ЦНС, утвержденными на 2023 год Правительством Российской Федерации</t>
  </si>
  <si>
    <t xml:space="preserve">Таблица 4. Финансовые показатели строительства объектов жилого фонда</t>
  </si>
  <si>
    <t xml:space="preserve">Показатель</t>
  </si>
  <si>
    <t xml:space="preserve">Количество, ед.</t>
  </si>
  <si>
    <t xml:space="preserve">Площадь, кв. м</t>
  </si>
  <si>
    <t xml:space="preserve">Затраты на строительство, тыс. руб.*</t>
  </si>
  <si>
    <t xml:space="preserve">Выручка от продажи, тыс. руб.**</t>
  </si>
  <si>
    <t xml:space="preserve">1 кв. м.</t>
  </si>
  <si>
    <t xml:space="preserve">общая</t>
  </si>
  <si>
    <t xml:space="preserve">Индивидуальные жилые дома</t>
  </si>
  <si>
    <t xml:space="preserve">* - в затраты на строительство включены в том числе затраты на проектно-изыскательские работы, подведение инженерных коммуникаций и элементы благоустройства</t>
  </si>
  <si>
    <t xml:space="preserve">** - реализация 1 кв. м приведена из средней рыночной стоимости, установленной на территории данного района Удмуртской Республики</t>
  </si>
  <si>
    <t xml:space="preserve">Таблица 5. Финансовые показатели от продажи земельных участков</t>
  </si>
  <si>
    <t xml:space="preserve">Разрешенный вид земельного участка</t>
  </si>
  <si>
    <t xml:space="preserve">Площадь общая, кв. м</t>
  </si>
  <si>
    <t xml:space="preserve">Выручка от продажи, тыс. руб.</t>
  </si>
  <si>
    <t xml:space="preserve">Коммерческие объекты</t>
  </si>
  <si>
    <t xml:space="preserve">Таблица 5а. Финансовые показатели от продажи земельных участков без участков жилого фонда</t>
  </si>
  <si>
    <t xml:space="preserve">Таблица 6. Сводные показатели по проекту</t>
  </si>
  <si>
    <t xml:space="preserve">Наименование</t>
  </si>
  <si>
    <t xml:space="preserve">Ед. изм</t>
  </si>
  <si>
    <t xml:space="preserve">Площадь земельного участка под проект</t>
  </si>
  <si>
    <t xml:space="preserve">кв. м</t>
  </si>
  <si>
    <t xml:space="preserve">в т.ч.</t>
  </si>
  <si>
    <t xml:space="preserve">площадь земельных участков под строительство многоквартирных жилых домов (4 этажа)</t>
  </si>
  <si>
    <t xml:space="preserve">площадь земельных участков под строительство многоквартирных жилых домов (8 этажей)</t>
  </si>
  <si>
    <t xml:space="preserve">площадь земельных участков под индивидуальное жилищное строительство</t>
  </si>
  <si>
    <t xml:space="preserve">площадь земельных участков под объекты логистики</t>
  </si>
  <si>
    <t xml:space="preserve">площадь земельных участков под объекты промышленности</t>
  </si>
  <si>
    <t xml:space="preserve">площадь земельных участков под коммерческие объекты</t>
  </si>
  <si>
    <t xml:space="preserve">Потребность финансовых средств на строительство объектов инженерной инфраструктуры</t>
  </si>
  <si>
    <t xml:space="preserve">тыс. руб.</t>
  </si>
  <si>
    <t xml:space="preserve">в т.ч. </t>
  </si>
  <si>
    <t xml:space="preserve">газоснабжение</t>
  </si>
  <si>
    <t xml:space="preserve">строительство автодорог</t>
  </si>
  <si>
    <t xml:space="preserve">Площадь строительства жилого фонда</t>
  </si>
  <si>
    <t xml:space="preserve">Площадь квартир в многоквартирных жилых домах (4 этажа)</t>
  </si>
  <si>
    <t xml:space="preserve">Площадь квартир в многоквартирных жилых домах (8 этажей)</t>
  </si>
  <si>
    <t xml:space="preserve">Площадь индивидуальных жилых домов</t>
  </si>
  <si>
    <t xml:space="preserve">Затраты на строительство объектов жилого фонда</t>
  </si>
  <si>
    <t xml:space="preserve">Выручка от реализации объектов жилого фонда</t>
  </si>
  <si>
    <t xml:space="preserve">Выручка от реализации земельных участков без жилого фонда</t>
  </si>
  <si>
    <t xml:space="preserve">Прибыль до налогообложения</t>
  </si>
  <si>
    <t xml:space="preserve">Проектом планируется строительство и реализация объектов жилого фонда.
Оставшаяся территория реализуется как готовая строительная площадка.
Потребность финансовых средств на строительство объектов инженерной инфраструктуры взята по максимальному значению, может быть существенно снижена при участии Застройщика в различных инвестиционных программах с Государственными структурами.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</si>
</sst>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"/>
    <numFmt numFmtId="167" formatCode="0"/>
    <numFmt numFmtId="168" formatCode="#,##0.00\ [$₽-19]"/>
    <numFmt numFmtId="169" formatCode="_-* #,##0.00\ [$₽-19]_-;\-* #,##0.00\ [$₽-19]_-;_-* \-??\ [$₽-19]_-;_-@_-"/>
  </numFmts>
  <fonts count="17">
    <font>
      <sz val="12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FreeSerif"/>
      <family val="0"/>
      <charset val="1"/>
    </font>
    <font>
      <b val="true"/>
      <sz val="11"/>
      <color rgb="FF000000"/>
      <name val="FreeSerif"/>
      <family val="0"/>
      <charset val="1"/>
    </font>
    <font>
      <b val="true"/>
      <i val="true"/>
      <sz val="11"/>
      <name val="FreeSerif"/>
      <family val="0"/>
      <charset val="1"/>
    </font>
    <font>
      <sz val="12"/>
      <color rgb="FF000000"/>
      <name val="FreeSerif"/>
      <family val="0"/>
      <charset val="1"/>
    </font>
    <font>
      <b val="true"/>
      <sz val="12"/>
      <color rgb="FF000000"/>
      <name val="FreeSerif"/>
      <family val="0"/>
      <charset val="1"/>
    </font>
    <font>
      <b val="true"/>
      <i val="true"/>
      <sz val="12"/>
      <name val="FreeSerif"/>
      <family val="0"/>
      <charset val="1"/>
    </font>
    <font>
      <sz val="10"/>
      <color rgb="FF000000"/>
      <name val="FreeSerif"/>
      <family val="0"/>
      <charset val="1"/>
    </font>
    <font>
      <b val="true"/>
      <sz val="10"/>
      <color rgb="FF000000"/>
      <name val="FreeSerif"/>
      <family val="0"/>
      <charset val="1"/>
    </font>
    <font>
      <b val="true"/>
      <i val="true"/>
      <sz val="10"/>
      <color rgb="FF000000"/>
      <name val="FreeSerif"/>
      <family val="0"/>
      <charset val="1"/>
    </font>
    <font>
      <i val="true"/>
      <sz val="10"/>
      <color rgb="FF000000"/>
      <name val="FreeSerif"/>
      <family val="0"/>
      <charset val="1"/>
    </font>
    <font>
      <b val="true"/>
      <i val="true"/>
      <sz val="12"/>
      <color rgb="FF000000"/>
      <name val="FreeSerif"/>
      <family val="0"/>
      <charset val="1"/>
    </font>
    <font>
      <sz val="11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B4C7E7"/>
        <bgColor rgb="FFCCCCFF"/>
      </patternFill>
    </fill>
    <fill>
      <patternFill patternType="solid">
        <fgColor rgb="FFAFABAB"/>
        <bgColor rgb="FFB4C7E7"/>
      </patternFill>
    </fill>
    <fill>
      <patternFill patternType="solid">
        <fgColor rgb="FFFFD966"/>
        <bgColor rgb="FFF4B183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1" width="6.34"/>
    <col collapsed="false" customWidth="true" hidden="false" outlineLevel="0" max="2" min="2" style="1" width="44.77"/>
    <col collapsed="false" customWidth="true" hidden="false" outlineLevel="0" max="3" min="3" style="1" width="39.11"/>
    <col collapsed="false" customWidth="false" hidden="false" outlineLevel="0" max="16384" min="4" style="1" width="8.89"/>
  </cols>
  <sheetData>
    <row r="1" customFormat="false" ht="15" hidden="false" customHeight="true" outlineLevel="0" collapsed="false">
      <c r="A1" s="2" t="s">
        <v>0</v>
      </c>
      <c r="B1" s="2"/>
      <c r="C1" s="2"/>
    </row>
    <row r="2" customFormat="false" ht="15" hidden="false" customHeight="true" outlineLevel="0" collapsed="false">
      <c r="A2" s="3" t="s">
        <v>1</v>
      </c>
      <c r="B2" s="4" t="s">
        <v>2</v>
      </c>
      <c r="C2" s="3" t="s">
        <v>3</v>
      </c>
    </row>
    <row r="3" customFormat="false" ht="15" hidden="false" customHeight="false" outlineLevel="0" collapsed="false">
      <c r="A3" s="3"/>
      <c r="B3" s="4"/>
      <c r="C3" s="3"/>
    </row>
    <row r="4" customFormat="false" ht="15" hidden="false" customHeight="false" outlineLevel="0" collapsed="false">
      <c r="A4" s="5" t="n">
        <v>1</v>
      </c>
      <c r="B4" s="5" t="s">
        <v>4</v>
      </c>
      <c r="C4" s="3" t="n">
        <v>682989</v>
      </c>
    </row>
    <row r="5" customFormat="false" ht="15" hidden="false" customHeight="false" outlineLevel="0" collapsed="false">
      <c r="A5" s="5" t="n">
        <v>2</v>
      </c>
      <c r="B5" s="5" t="s">
        <v>5</v>
      </c>
      <c r="C5" s="5" t="n">
        <v>1151335</v>
      </c>
    </row>
    <row r="6" customFormat="false" ht="15" hidden="false" customHeight="false" outlineLevel="0" collapsed="false">
      <c r="A6" s="5" t="n">
        <v>3</v>
      </c>
      <c r="B6" s="5" t="s">
        <v>6</v>
      </c>
      <c r="C6" s="5" t="n">
        <v>607548</v>
      </c>
    </row>
    <row r="7" customFormat="false" ht="15" hidden="false" customHeight="false" outlineLevel="0" collapsed="false">
      <c r="A7" s="5" t="n">
        <v>4</v>
      </c>
      <c r="B7" s="5" t="s">
        <v>7</v>
      </c>
      <c r="C7" s="5" t="n">
        <v>521142</v>
      </c>
    </row>
    <row r="8" customFormat="false" ht="15" hidden="false" customHeight="false" outlineLevel="0" collapsed="false">
      <c r="A8" s="5" t="n">
        <v>5</v>
      </c>
      <c r="B8" s="5" t="s">
        <v>8</v>
      </c>
      <c r="C8" s="5" t="n">
        <v>72974</v>
      </c>
    </row>
    <row r="9" customFormat="false" ht="15" hidden="false" customHeight="false" outlineLevel="0" collapsed="false">
      <c r="A9" s="5" t="n">
        <v>6</v>
      </c>
      <c r="B9" s="5" t="s">
        <v>9</v>
      </c>
      <c r="C9" s="5" t="n">
        <v>219770</v>
      </c>
    </row>
    <row r="10" customFormat="false" ht="15" hidden="false" customHeight="false" outlineLevel="0" collapsed="false">
      <c r="A10" s="5" t="n">
        <v>7</v>
      </c>
      <c r="B10" s="5" t="s">
        <v>10</v>
      </c>
      <c r="C10" s="5" t="n">
        <v>229510</v>
      </c>
    </row>
    <row r="11" customFormat="false" ht="15" hidden="false" customHeight="false" outlineLevel="0" collapsed="false">
      <c r="A11" s="5" t="n">
        <v>8</v>
      </c>
      <c r="B11" s="5" t="s">
        <v>11</v>
      </c>
      <c r="C11" s="5" t="n">
        <v>2400295</v>
      </c>
    </row>
    <row r="12" customFormat="false" ht="15" hidden="false" customHeight="true" outlineLevel="0" collapsed="false">
      <c r="A12" s="6" t="s">
        <v>12</v>
      </c>
      <c r="B12" s="6"/>
      <c r="C12" s="7" t="n">
        <f aca="false">SUM(C4:C11)</f>
        <v>5885563</v>
      </c>
    </row>
    <row r="14" customFormat="false" ht="15" hidden="false" customHeight="false" outlineLevel="0" collapsed="false">
      <c r="A14" s="1" t="s">
        <v>13</v>
      </c>
    </row>
  </sheetData>
  <mergeCells count="5">
    <mergeCell ref="A1:C1"/>
    <mergeCell ref="A2:A3"/>
    <mergeCell ref="B2:B3"/>
    <mergeCell ref="C2:C3"/>
    <mergeCell ref="A12:B12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890625" defaultRowHeight="15" zeroHeight="false" outlineLevelRow="0" outlineLevelCol="0"/>
  <cols>
    <col collapsed="false" customWidth="false" hidden="false" outlineLevel="0" max="1" min="1" style="8" width="8.89"/>
    <col collapsed="false" customWidth="true" hidden="false" outlineLevel="0" max="2" min="2" style="8" width="45.66"/>
    <col collapsed="false" customWidth="true" hidden="false" outlineLevel="0" max="3" min="3" style="8" width="23.77"/>
    <col collapsed="false" customWidth="true" hidden="false" outlineLevel="0" max="4" min="4" style="9" width="15.44"/>
    <col collapsed="false" customWidth="false" hidden="false" outlineLevel="0" max="16384" min="5" style="8" width="8.89"/>
  </cols>
  <sheetData>
    <row r="1" customFormat="false" ht="15" hidden="false" customHeight="true" outlineLevel="0" collapsed="false">
      <c r="A1" s="10" t="s">
        <v>14</v>
      </c>
      <c r="B1" s="10"/>
      <c r="C1" s="10"/>
      <c r="D1" s="10"/>
    </row>
    <row r="2" customFormat="false" ht="27" hidden="false" customHeight="true" outlineLevel="0" collapsed="false">
      <c r="A2" s="11" t="s">
        <v>1</v>
      </c>
      <c r="B2" s="11" t="s">
        <v>15</v>
      </c>
      <c r="C2" s="11" t="s">
        <v>3</v>
      </c>
      <c r="D2" s="11" t="s">
        <v>16</v>
      </c>
    </row>
    <row r="3" customFormat="false" ht="15" hidden="false" customHeight="false" outlineLevel="0" collapsed="false">
      <c r="A3" s="11"/>
      <c r="B3" s="11"/>
      <c r="C3" s="11"/>
      <c r="D3" s="11"/>
    </row>
    <row r="4" customFormat="false" ht="15.75" hidden="false" customHeight="false" outlineLevel="0" collapsed="false">
      <c r="A4" s="11" t="n">
        <v>1</v>
      </c>
      <c r="B4" s="12" t="s">
        <v>17</v>
      </c>
      <c r="C4" s="11" t="n">
        <v>342911</v>
      </c>
      <c r="D4" s="13" t="n">
        <f aca="false">C4/5885563*100</f>
        <v>5.82630752572014</v>
      </c>
    </row>
    <row r="5" customFormat="false" ht="15.75" hidden="false" customHeight="false" outlineLevel="0" collapsed="false">
      <c r="A5" s="11" t="n">
        <v>2</v>
      </c>
      <c r="B5" s="12" t="s">
        <v>18</v>
      </c>
      <c r="C5" s="11" t="n">
        <v>716474</v>
      </c>
      <c r="D5" s="13" t="n">
        <f aca="false">C5/5885563*100</f>
        <v>12.1734148457845</v>
      </c>
    </row>
    <row r="6" customFormat="false" ht="15.75" hidden="false" customHeight="false" outlineLevel="0" collapsed="false">
      <c r="A6" s="11" t="n">
        <v>3</v>
      </c>
      <c r="B6" s="12" t="s">
        <v>19</v>
      </c>
      <c r="C6" s="11" t="n">
        <v>444371</v>
      </c>
      <c r="D6" s="13" t="n">
        <f aca="false">C6/5885563*100</f>
        <v>7.55018678756816</v>
      </c>
    </row>
    <row r="7" customFormat="false" ht="15.75" hidden="false" customHeight="false" outlineLevel="0" collapsed="false">
      <c r="A7" s="11" t="n">
        <v>4</v>
      </c>
      <c r="B7" s="12" t="s">
        <v>20</v>
      </c>
      <c r="C7" s="11" t="n">
        <v>519506</v>
      </c>
      <c r="D7" s="13" t="n">
        <f aca="false">C7/5885563*100</f>
        <v>8.82678513508393</v>
      </c>
    </row>
    <row r="8" customFormat="false" ht="15.75" hidden="false" customHeight="false" outlineLevel="0" collapsed="false">
      <c r="A8" s="11" t="n">
        <v>5</v>
      </c>
      <c r="B8" s="14" t="s">
        <v>21</v>
      </c>
      <c r="C8" s="11" t="n">
        <v>406269</v>
      </c>
      <c r="D8" s="13" t="n">
        <f aca="false">C8/5885563*100</f>
        <v>6.90280606969971</v>
      </c>
    </row>
    <row r="9" customFormat="false" ht="15.75" hidden="false" customHeight="false" outlineLevel="0" collapsed="false">
      <c r="A9" s="11" t="n">
        <v>6</v>
      </c>
      <c r="B9" s="14" t="s">
        <v>22</v>
      </c>
      <c r="C9" s="11" t="n">
        <v>151859</v>
      </c>
      <c r="D9" s="13" t="n">
        <f aca="false">C9/5885563*100</f>
        <v>2.58019496180739</v>
      </c>
    </row>
    <row r="10" customFormat="false" ht="15.75" hidden="false" customHeight="false" outlineLevel="0" collapsed="false">
      <c r="A10" s="11" t="n">
        <v>7</v>
      </c>
      <c r="B10" s="12" t="s">
        <v>23</v>
      </c>
      <c r="C10" s="11" t="n">
        <v>902305</v>
      </c>
      <c r="D10" s="13" t="n">
        <f aca="false">C10/5885563*100</f>
        <v>15.3308188188624</v>
      </c>
    </row>
    <row r="11" customFormat="false" ht="15.75" hidden="false" customHeight="false" outlineLevel="0" collapsed="false">
      <c r="A11" s="11" t="n">
        <v>8</v>
      </c>
      <c r="B11" s="12" t="s">
        <v>24</v>
      </c>
      <c r="C11" s="11" t="n">
        <v>975446</v>
      </c>
      <c r="D11" s="13" t="n">
        <f aca="false">C11/5885563*100</f>
        <v>16.5735376547664</v>
      </c>
    </row>
    <row r="12" customFormat="false" ht="15.75" hidden="false" customHeight="false" outlineLevel="0" collapsed="false">
      <c r="A12" s="11" t="n">
        <v>9</v>
      </c>
      <c r="B12" s="12" t="s">
        <v>25</v>
      </c>
      <c r="C12" s="11" t="n">
        <f aca="false">1013087+675</f>
        <v>1013762</v>
      </c>
      <c r="D12" s="13" t="n">
        <f aca="false">C12/5885563*100</f>
        <v>17.2245543884247</v>
      </c>
    </row>
    <row r="13" customFormat="false" ht="15.75" hidden="false" customHeight="false" outlineLevel="0" collapsed="false">
      <c r="A13" s="11" t="n">
        <v>10</v>
      </c>
      <c r="B13" s="12" t="s">
        <v>26</v>
      </c>
      <c r="C13" s="11" t="n">
        <v>412660</v>
      </c>
      <c r="D13" s="13" t="n">
        <f aca="false">C13/5885563*100</f>
        <v>7.0113938122827</v>
      </c>
    </row>
    <row r="14" customFormat="false" ht="15.75" hidden="false" customHeight="true" outlineLevel="0" collapsed="false">
      <c r="A14" s="15" t="s">
        <v>12</v>
      </c>
      <c r="B14" s="15"/>
      <c r="C14" s="16" t="n">
        <f aca="false">SUM(C4:C13)</f>
        <v>5885563</v>
      </c>
      <c r="D14" s="16" t="n">
        <f aca="false">SUM(D4:D13)</f>
        <v>100</v>
      </c>
    </row>
    <row r="16" customFormat="false" ht="36.75" hidden="false" customHeight="true" outlineLevel="0" collapsed="false">
      <c r="A16" s="17" t="s">
        <v>27</v>
      </c>
      <c r="B16" s="17"/>
      <c r="C16" s="17"/>
      <c r="D16" s="17"/>
    </row>
  </sheetData>
  <mergeCells count="7">
    <mergeCell ref="A1:D1"/>
    <mergeCell ref="A2:A3"/>
    <mergeCell ref="B2:B3"/>
    <mergeCell ref="C2:C3"/>
    <mergeCell ref="D2:D3"/>
    <mergeCell ref="A14:B14"/>
    <mergeCell ref="A16:D16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ColWidth="8.890625" defaultRowHeight="15" zeroHeight="false" outlineLevelRow="0" outlineLevelCol="0"/>
  <cols>
    <col collapsed="false" customWidth="true" hidden="false" outlineLevel="0" max="1" min="1" style="18" width="23.1"/>
    <col collapsed="false" customWidth="false" hidden="false" outlineLevel="0" max="4" min="2" style="18" width="8.89"/>
    <col collapsed="false" customWidth="true" hidden="false" outlineLevel="0" max="5" min="5" style="18" width="5.78"/>
    <col collapsed="false" customWidth="true" hidden="false" outlineLevel="0" max="6" min="6" style="18" width="7.11"/>
    <col collapsed="false" customWidth="true" hidden="false" outlineLevel="0" max="7" min="7" style="18" width="6.99"/>
    <col collapsed="false" customWidth="true" hidden="false" outlineLevel="0" max="8" min="8" style="18" width="7.11"/>
    <col collapsed="false" customWidth="true" hidden="false" outlineLevel="0" max="9" min="9" style="18" width="6.99"/>
    <col collapsed="false" customWidth="true" hidden="false" outlineLevel="0" max="10" min="10" style="18" width="7.11"/>
    <col collapsed="false" customWidth="true" hidden="false" outlineLevel="0" max="11" min="11" style="18" width="6.99"/>
    <col collapsed="false" customWidth="true" hidden="false" outlineLevel="0" max="12" min="12" style="18" width="5.89"/>
    <col collapsed="false" customWidth="true" hidden="false" outlineLevel="0" max="13" min="13" style="18" width="8.77"/>
    <col collapsed="false" customWidth="false" hidden="false" outlineLevel="0" max="16384" min="14" style="18" width="8.89"/>
  </cols>
  <sheetData>
    <row r="1" customFormat="false" ht="15" hidden="false" customHeight="false" outlineLevel="0" collapsed="false">
      <c r="F1" s="19" t="s">
        <v>28</v>
      </c>
      <c r="G1" s="19"/>
      <c r="H1" s="19"/>
      <c r="I1" s="19"/>
      <c r="J1" s="19"/>
      <c r="K1" s="19"/>
      <c r="L1" s="19"/>
      <c r="M1" s="19"/>
    </row>
    <row r="2" customFormat="false" ht="15" hidden="false" customHeight="true" outlineLevel="0" collapsed="false">
      <c r="A2" s="20" t="s">
        <v>29</v>
      </c>
      <c r="B2" s="21" t="s">
        <v>30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Format="false" ht="15" hidden="false" customHeight="false" outlineLevel="0" collapsed="false">
      <c r="A3" s="20"/>
      <c r="B3" s="22" t="s">
        <v>31</v>
      </c>
      <c r="C3" s="22"/>
      <c r="D3" s="22"/>
      <c r="E3" s="22"/>
      <c r="F3" s="22" t="s">
        <v>32</v>
      </c>
      <c r="G3" s="22"/>
      <c r="H3" s="22" t="s">
        <v>33</v>
      </c>
      <c r="I3" s="22"/>
      <c r="J3" s="22" t="s">
        <v>34</v>
      </c>
      <c r="K3" s="22"/>
      <c r="L3" s="22" t="s">
        <v>35</v>
      </c>
      <c r="M3" s="22" t="s">
        <v>36</v>
      </c>
    </row>
    <row r="4" customFormat="false" ht="15" hidden="false" customHeight="false" outlineLevel="0" collapsed="false">
      <c r="A4" s="20"/>
      <c r="B4" s="22" t="s">
        <v>37</v>
      </c>
      <c r="C4" s="22" t="s">
        <v>38</v>
      </c>
      <c r="D4" s="22" t="s">
        <v>39</v>
      </c>
      <c r="E4" s="23" t="s">
        <v>40</v>
      </c>
      <c r="F4" s="22" t="s">
        <v>41</v>
      </c>
      <c r="G4" s="22" t="s">
        <v>42</v>
      </c>
      <c r="H4" s="22" t="s">
        <v>41</v>
      </c>
      <c r="I4" s="22" t="s">
        <v>42</v>
      </c>
      <c r="J4" s="24" t="s">
        <v>41</v>
      </c>
      <c r="K4" s="24" t="s">
        <v>42</v>
      </c>
      <c r="L4" s="25" t="s">
        <v>43</v>
      </c>
      <c r="M4" s="26" t="s">
        <v>44</v>
      </c>
    </row>
    <row r="5" customFormat="false" ht="15" hidden="false" customHeight="false" outlineLevel="0" collapsed="false">
      <c r="A5" s="27" t="s">
        <v>45</v>
      </c>
      <c r="B5" s="22" t="n">
        <v>37</v>
      </c>
      <c r="C5" s="22" t="n">
        <v>2008</v>
      </c>
      <c r="D5" s="22" t="n">
        <v>0</v>
      </c>
      <c r="E5" s="23" t="n">
        <f aca="false">B5+C5+D5</f>
        <v>2045</v>
      </c>
      <c r="F5" s="22" t="n">
        <v>5.042</v>
      </c>
      <c r="G5" s="22" t="n">
        <v>5.77</v>
      </c>
      <c r="H5" s="22" t="n">
        <v>4.241</v>
      </c>
      <c r="I5" s="22" t="n">
        <v>6.33</v>
      </c>
      <c r="J5" s="24" t="n">
        <v>9.179</v>
      </c>
      <c r="K5" s="24" t="n">
        <v>12.1</v>
      </c>
      <c r="L5" s="25" t="n">
        <v>2400</v>
      </c>
      <c r="M5" s="26" t="n">
        <f aca="false">K5</f>
        <v>12.1</v>
      </c>
    </row>
    <row r="6" customFormat="false" ht="15" hidden="false" customHeight="false" outlineLevel="0" collapsed="false">
      <c r="A6" s="27" t="s">
        <v>46</v>
      </c>
      <c r="B6" s="22" t="n">
        <v>81</v>
      </c>
      <c r="C6" s="22" t="n">
        <v>3465</v>
      </c>
      <c r="D6" s="22" t="n">
        <v>0</v>
      </c>
      <c r="E6" s="23" t="n">
        <f aca="false">B6+C6+D6</f>
        <v>3546</v>
      </c>
      <c r="F6" s="22" t="n">
        <v>8.668</v>
      </c>
      <c r="G6" s="22" t="n">
        <v>11.34</v>
      </c>
      <c r="H6" s="22" t="n">
        <v>9.342</v>
      </c>
      <c r="I6" s="22" t="n">
        <v>12.96</v>
      </c>
      <c r="J6" s="24" t="n">
        <v>17.244</v>
      </c>
      <c r="K6" s="24" t="n">
        <v>24.3</v>
      </c>
      <c r="L6" s="25" t="n">
        <v>2690</v>
      </c>
      <c r="M6" s="26" t="n">
        <f aca="false">K6</f>
        <v>24.3</v>
      </c>
    </row>
    <row r="7" customFormat="false" ht="15" hidden="false" customHeight="false" outlineLevel="0" collapsed="false">
      <c r="A7" s="27" t="s">
        <v>47</v>
      </c>
      <c r="B7" s="22" t="n">
        <v>146</v>
      </c>
      <c r="C7" s="22" t="n">
        <v>1459</v>
      </c>
      <c r="D7" s="22" t="n">
        <v>0</v>
      </c>
      <c r="E7" s="23" t="n">
        <f aca="false">B7+C7+D7</f>
        <v>1605</v>
      </c>
      <c r="F7" s="22" t="n">
        <v>18.74</v>
      </c>
      <c r="G7" s="22" t="n">
        <v>80.43</v>
      </c>
      <c r="H7" s="22" t="n">
        <v>16.77</v>
      </c>
      <c r="I7" s="22" t="n">
        <v>46.31</v>
      </c>
      <c r="J7" s="24" t="n">
        <v>33</v>
      </c>
      <c r="K7" s="24" t="n">
        <v>126.74</v>
      </c>
      <c r="L7" s="25" t="n">
        <v>1491</v>
      </c>
      <c r="M7" s="26" t="n">
        <f aca="false">K7</f>
        <v>126.74</v>
      </c>
    </row>
    <row r="8" customFormat="false" ht="15" hidden="false" customHeight="false" outlineLevel="0" collapsed="false">
      <c r="A8" s="27" t="s">
        <v>48</v>
      </c>
      <c r="B8" s="22" t="n">
        <v>89.86</v>
      </c>
      <c r="C8" s="22" t="n">
        <v>2032</v>
      </c>
      <c r="D8" s="22" t="n">
        <v>0</v>
      </c>
      <c r="E8" s="23" t="n">
        <f aca="false">B8+C8+D8</f>
        <v>2121.86</v>
      </c>
      <c r="F8" s="22" t="n">
        <v>14.48</v>
      </c>
      <c r="G8" s="22" t="n">
        <v>17.446</v>
      </c>
      <c r="H8" s="22" t="n">
        <v>10.341</v>
      </c>
      <c r="I8" s="22" t="n">
        <v>8.588</v>
      </c>
      <c r="J8" s="24" t="n">
        <v>21.826</v>
      </c>
      <c r="K8" s="24" t="n">
        <v>25.99</v>
      </c>
      <c r="L8" s="25" t="n">
        <v>6277</v>
      </c>
      <c r="M8" s="26" t="n">
        <f aca="false">K8</f>
        <v>25.99</v>
      </c>
    </row>
    <row r="9" customFormat="false" ht="25.5" hidden="false" customHeight="false" outlineLevel="0" collapsed="false">
      <c r="A9" s="28" t="s">
        <v>21</v>
      </c>
      <c r="B9" s="22" t="n">
        <v>3118</v>
      </c>
      <c r="C9" s="22" t="n">
        <v>5334</v>
      </c>
      <c r="D9" s="22" t="n">
        <v>255</v>
      </c>
      <c r="E9" s="23" t="n">
        <f aca="false">B9+C9+D9</f>
        <v>8707</v>
      </c>
      <c r="F9" s="22" t="n">
        <v>244.99</v>
      </c>
      <c r="G9" s="22" t="n">
        <v>2746.44</v>
      </c>
      <c r="H9" s="22" t="n">
        <v>358.91</v>
      </c>
      <c r="I9" s="22" t="n">
        <v>1830.96</v>
      </c>
      <c r="J9" s="24" t="n">
        <v>553.44</v>
      </c>
      <c r="K9" s="24" t="n">
        <v>4577.4</v>
      </c>
      <c r="L9" s="25" t="n">
        <v>5999</v>
      </c>
      <c r="M9" s="26" t="n">
        <f aca="false">K9</f>
        <v>4577.4</v>
      </c>
    </row>
    <row r="10" customFormat="false" ht="25.5" hidden="false" customHeight="false" outlineLevel="0" collapsed="false">
      <c r="A10" s="28" t="s">
        <v>22</v>
      </c>
      <c r="B10" s="22" t="n">
        <v>1053</v>
      </c>
      <c r="C10" s="22" t="n">
        <v>3093</v>
      </c>
      <c r="D10" s="22" t="n">
        <v>144</v>
      </c>
      <c r="E10" s="23" t="n">
        <f aca="false">B10+C10+D10</f>
        <v>4290</v>
      </c>
      <c r="F10" s="22" t="n">
        <v>86.36</v>
      </c>
      <c r="G10" s="22" t="n">
        <v>1566</v>
      </c>
      <c r="H10" s="22" t="n">
        <v>121.19</v>
      </c>
      <c r="I10" s="22" t="n">
        <v>1018.8</v>
      </c>
      <c r="J10" s="24" t="n">
        <v>199.37</v>
      </c>
      <c r="K10" s="24" t="n">
        <v>2584.8</v>
      </c>
      <c r="L10" s="25" t="n">
        <v>2157</v>
      </c>
      <c r="M10" s="26" t="n">
        <f aca="false">K10</f>
        <v>2584.8</v>
      </c>
    </row>
    <row r="11" customFormat="false" ht="15" hidden="false" customHeight="false" outlineLevel="0" collapsed="false">
      <c r="A11" s="27" t="s">
        <v>49</v>
      </c>
      <c r="B11" s="22" t="n">
        <v>0</v>
      </c>
      <c r="C11" s="22" t="n">
        <v>5195</v>
      </c>
      <c r="D11" s="22" t="n">
        <v>0</v>
      </c>
      <c r="E11" s="23" t="n">
        <f aca="false">B11+C11+D11</f>
        <v>5195</v>
      </c>
      <c r="F11" s="22" t="n">
        <v>332.69</v>
      </c>
      <c r="G11" s="22" t="n">
        <v>556.2</v>
      </c>
      <c r="H11" s="22" t="n">
        <v>410.97</v>
      </c>
      <c r="I11" s="22" t="n">
        <v>370.8</v>
      </c>
      <c r="J11" s="24" t="n">
        <v>628.3</v>
      </c>
      <c r="K11" s="24" t="n">
        <v>927</v>
      </c>
      <c r="L11" s="25" t="n">
        <v>4635</v>
      </c>
      <c r="M11" s="26" t="n">
        <f aca="false">K11</f>
        <v>927</v>
      </c>
    </row>
    <row r="12" s="35" customFormat="true" ht="15" hidden="false" customHeight="false" outlineLevel="0" collapsed="false">
      <c r="A12" s="29" t="s">
        <v>12</v>
      </c>
      <c r="B12" s="30" t="n">
        <f aca="false">SUM(B5:B11)</f>
        <v>4524.86</v>
      </c>
      <c r="C12" s="30" t="n">
        <f aca="false">SUM(C5:C11)</f>
        <v>22586</v>
      </c>
      <c r="D12" s="30" t="n">
        <f aca="false">SUM(D5:D11)</f>
        <v>399</v>
      </c>
      <c r="E12" s="31" t="n">
        <f aca="false">SUM(E5:E11)</f>
        <v>27509.86</v>
      </c>
      <c r="F12" s="30" t="n">
        <f aca="false">SUM(F5:F11)</f>
        <v>710.97</v>
      </c>
      <c r="G12" s="30" t="n">
        <f aca="false">SUM(G5:G11)</f>
        <v>4983.626</v>
      </c>
      <c r="H12" s="30" t="n">
        <f aca="false">SUM(H5:H11)</f>
        <v>931.764</v>
      </c>
      <c r="I12" s="30" t="n">
        <f aca="false">SUM(I5:I11)</f>
        <v>3294.748</v>
      </c>
      <c r="J12" s="32" t="n">
        <f aca="false">SUM(J5:J11)</f>
        <v>1462.359</v>
      </c>
      <c r="K12" s="32" t="n">
        <f aca="false">SUM(K5:K11)</f>
        <v>8278.33</v>
      </c>
      <c r="L12" s="33" t="n">
        <f aca="false">SUM(L5:L11)</f>
        <v>25649</v>
      </c>
      <c r="M12" s="34" t="n">
        <f aca="false">K12</f>
        <v>8278.33</v>
      </c>
    </row>
    <row r="14" customFormat="false" ht="23.85" hidden="false" customHeight="true" outlineLevel="0" collapsed="false">
      <c r="A14" s="36" t="s">
        <v>50</v>
      </c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</sheetData>
  <mergeCells count="8">
    <mergeCell ref="F1:M1"/>
    <mergeCell ref="A2:A4"/>
    <mergeCell ref="B2:M2"/>
    <mergeCell ref="B3:E3"/>
    <mergeCell ref="F3:G3"/>
    <mergeCell ref="H3:I3"/>
    <mergeCell ref="J3:K3"/>
    <mergeCell ref="A14:M14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8" width="50.66"/>
    <col collapsed="false" customWidth="true" hidden="false" outlineLevel="0" max="3" min="3" style="8" width="28.66"/>
    <col collapsed="false" customWidth="false" hidden="false" outlineLevel="0" max="16384" min="4" style="8" width="8.89"/>
  </cols>
  <sheetData>
    <row r="1" customFormat="false" ht="15.75" hidden="false" customHeight="false" outlineLevel="0" collapsed="false">
      <c r="A1" s="37" t="s">
        <v>51</v>
      </c>
      <c r="B1" s="37"/>
      <c r="C1" s="37"/>
    </row>
    <row r="2" s="9" customFormat="true" ht="15.75" hidden="false" customHeight="false" outlineLevel="0" collapsed="false">
      <c r="A2" s="38" t="s">
        <v>1</v>
      </c>
      <c r="B2" s="38" t="s">
        <v>52</v>
      </c>
      <c r="C2" s="38" t="s">
        <v>53</v>
      </c>
    </row>
    <row r="3" customFormat="false" ht="15.75" hidden="false" customHeight="false" outlineLevel="0" collapsed="false">
      <c r="A3" s="38" t="n">
        <v>1</v>
      </c>
      <c r="B3" s="39" t="s">
        <v>54</v>
      </c>
      <c r="C3" s="40" t="n">
        <v>190000</v>
      </c>
    </row>
    <row r="4" customFormat="false" ht="15.75" hidden="false" customHeight="false" outlineLevel="0" collapsed="false">
      <c r="A4" s="38" t="n">
        <v>2</v>
      </c>
      <c r="B4" s="39" t="s">
        <v>55</v>
      </c>
      <c r="C4" s="40" t="n">
        <v>735500</v>
      </c>
    </row>
    <row r="5" customFormat="false" ht="15.75" hidden="false" customHeight="false" outlineLevel="0" collapsed="false">
      <c r="A5" s="38" t="n">
        <v>3</v>
      </c>
      <c r="B5" s="39" t="s">
        <v>36</v>
      </c>
      <c r="C5" s="40" t="n">
        <v>597000</v>
      </c>
    </row>
    <row r="6" customFormat="false" ht="15.75" hidden="false" customHeight="false" outlineLevel="0" collapsed="false">
      <c r="A6" s="38" t="n">
        <v>4</v>
      </c>
      <c r="B6" s="39" t="s">
        <v>56</v>
      </c>
      <c r="C6" s="40" t="n">
        <v>1299987</v>
      </c>
    </row>
    <row r="7" customFormat="false" ht="15.75" hidden="false" customHeight="false" outlineLevel="0" collapsed="false">
      <c r="A7" s="38" t="n">
        <v>5</v>
      </c>
      <c r="B7" s="39" t="s">
        <v>57</v>
      </c>
      <c r="C7" s="40" t="n">
        <v>1227000</v>
      </c>
    </row>
    <row r="8" s="43" customFormat="true" ht="15.75" hidden="false" customHeight="false" outlineLevel="0" collapsed="false">
      <c r="A8" s="41" t="s">
        <v>12</v>
      </c>
      <c r="B8" s="41"/>
      <c r="C8" s="42" t="n">
        <f aca="false">SUM(C3:C7)</f>
        <v>4049487</v>
      </c>
    </row>
    <row r="10" customFormat="false" ht="39" hidden="false" customHeight="true" outlineLevel="0" collapsed="false">
      <c r="A10" s="17" t="s">
        <v>58</v>
      </c>
      <c r="B10" s="17"/>
      <c r="C10" s="17"/>
    </row>
  </sheetData>
  <mergeCells count="3">
    <mergeCell ref="A1:C1"/>
    <mergeCell ref="A8:B8"/>
    <mergeCell ref="A10:C10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8.890625" defaultRowHeight="15" zeroHeight="false" outlineLevelRow="0" outlineLevelCol="0"/>
  <cols>
    <col collapsed="false" customWidth="true" hidden="false" outlineLevel="0" max="1" min="1" style="44" width="4.89"/>
    <col collapsed="false" customWidth="true" hidden="false" outlineLevel="0" max="2" min="2" style="1" width="29.22"/>
    <col collapsed="false" customWidth="true" hidden="false" outlineLevel="0" max="3" min="3" style="44" width="13.04"/>
    <col collapsed="false" customWidth="true" hidden="false" outlineLevel="0" max="4" min="4" style="44" width="12.8"/>
    <col collapsed="false" customWidth="true" hidden="false" outlineLevel="0" max="5" min="5" style="44" width="11.02"/>
    <col collapsed="false" customWidth="true" hidden="false" outlineLevel="0" max="6" min="6" style="44" width="18.68"/>
    <col collapsed="false" customWidth="true" hidden="false" outlineLevel="0" max="7" min="7" style="44" width="10.44"/>
    <col collapsed="false" customWidth="true" hidden="false" outlineLevel="0" max="8" min="8" style="44" width="16.01"/>
    <col collapsed="false" customWidth="true" hidden="false" outlineLevel="0" max="9" min="9" style="1" width="14.89"/>
    <col collapsed="false" customWidth="false" hidden="false" outlineLevel="0" max="16384" min="10" style="1" width="8.89"/>
  </cols>
  <sheetData>
    <row r="1" customFormat="false" ht="15.75" hidden="false" customHeight="false" outlineLevel="0" collapsed="false">
      <c r="D1" s="45" t="s">
        <v>59</v>
      </c>
      <c r="E1" s="45"/>
      <c r="F1" s="45"/>
      <c r="G1" s="45"/>
      <c r="H1" s="45"/>
    </row>
    <row r="2" customFormat="false" ht="15.75" hidden="false" customHeight="false" outlineLevel="0" collapsed="false">
      <c r="A2" s="46" t="s">
        <v>1</v>
      </c>
      <c r="B2" s="46" t="s">
        <v>60</v>
      </c>
      <c r="C2" s="46" t="s">
        <v>61</v>
      </c>
      <c r="D2" s="46" t="s">
        <v>62</v>
      </c>
      <c r="E2" s="46" t="s">
        <v>63</v>
      </c>
      <c r="F2" s="46"/>
      <c r="G2" s="46" t="s">
        <v>64</v>
      </c>
      <c r="H2" s="46"/>
    </row>
    <row r="3" customFormat="false" ht="15.75" hidden="false" customHeight="false" outlineLevel="0" collapsed="false">
      <c r="A3" s="46"/>
      <c r="B3" s="46"/>
      <c r="C3" s="46"/>
      <c r="D3" s="46"/>
      <c r="E3" s="46" t="s">
        <v>65</v>
      </c>
      <c r="F3" s="46" t="s">
        <v>66</v>
      </c>
      <c r="G3" s="46" t="s">
        <v>65</v>
      </c>
      <c r="H3" s="46" t="s">
        <v>66</v>
      </c>
    </row>
    <row r="4" customFormat="false" ht="15.75" hidden="false" customHeight="false" outlineLevel="0" collapsed="false">
      <c r="A4" s="47" t="n">
        <v>1</v>
      </c>
      <c r="B4" s="48" t="s">
        <v>21</v>
      </c>
      <c r="C4" s="47" t="n">
        <v>119</v>
      </c>
      <c r="D4" s="47" t="n">
        <v>300608</v>
      </c>
      <c r="E4" s="49" t="n">
        <v>53</v>
      </c>
      <c r="F4" s="49" t="n">
        <f aca="false">D4*E4</f>
        <v>15932224</v>
      </c>
      <c r="G4" s="49" t="n">
        <v>80</v>
      </c>
      <c r="H4" s="49" t="n">
        <f aca="false">G4*D4</f>
        <v>24048640</v>
      </c>
      <c r="I4" s="50"/>
    </row>
    <row r="5" customFormat="false" ht="15.75" hidden="false" customHeight="false" outlineLevel="0" collapsed="false">
      <c r="A5" s="47" t="n">
        <v>2</v>
      </c>
      <c r="B5" s="48" t="s">
        <v>22</v>
      </c>
      <c r="C5" s="47" t="n">
        <v>11</v>
      </c>
      <c r="D5" s="47" t="n">
        <v>179893</v>
      </c>
      <c r="E5" s="49" t="n">
        <v>50</v>
      </c>
      <c r="F5" s="49" t="n">
        <f aca="false">D5*E5</f>
        <v>8994650</v>
      </c>
      <c r="G5" s="49" t="n">
        <v>80</v>
      </c>
      <c r="H5" s="49" t="n">
        <f aca="false">G5*D5</f>
        <v>14391440</v>
      </c>
      <c r="I5" s="50"/>
    </row>
    <row r="6" customFormat="false" ht="15.75" hidden="false" customHeight="false" outlineLevel="0" collapsed="false">
      <c r="A6" s="47" t="n">
        <v>3</v>
      </c>
      <c r="B6" s="48" t="s">
        <v>67</v>
      </c>
      <c r="C6" s="47" t="n">
        <v>1030</v>
      </c>
      <c r="D6" s="47" t="n">
        <f aca="false">C6*100</f>
        <v>103000</v>
      </c>
      <c r="E6" s="49" t="n">
        <v>57.88</v>
      </c>
      <c r="F6" s="49" t="n">
        <f aca="false">D6*E6</f>
        <v>5961640</v>
      </c>
      <c r="G6" s="49" t="n">
        <v>90</v>
      </c>
      <c r="H6" s="49" t="n">
        <f aca="false">G6*D6</f>
        <v>9270000</v>
      </c>
      <c r="I6" s="50"/>
    </row>
    <row r="7" s="55" customFormat="true" ht="15.75" hidden="false" customHeight="false" outlineLevel="0" collapsed="false">
      <c r="A7" s="51" t="s">
        <v>12</v>
      </c>
      <c r="B7" s="51"/>
      <c r="C7" s="52"/>
      <c r="D7" s="52"/>
      <c r="E7" s="53"/>
      <c r="F7" s="53" t="n">
        <f aca="false">SUM(F4:F6)</f>
        <v>30888514</v>
      </c>
      <c r="G7" s="54"/>
      <c r="H7" s="54" t="n">
        <f aca="false">SUM(H4:H6)</f>
        <v>47710080</v>
      </c>
      <c r="I7" s="50"/>
    </row>
    <row r="9" customFormat="false" ht="33.75" hidden="false" customHeight="true" outlineLevel="0" collapsed="false">
      <c r="A9" s="56" t="s">
        <v>68</v>
      </c>
      <c r="B9" s="56"/>
      <c r="C9" s="56"/>
      <c r="D9" s="56"/>
      <c r="E9" s="56"/>
      <c r="F9" s="56"/>
      <c r="G9" s="56"/>
      <c r="H9" s="56"/>
    </row>
    <row r="11" customFormat="false" ht="37.3" hidden="false" customHeight="true" outlineLevel="0" collapsed="false">
      <c r="A11" s="56" t="s">
        <v>69</v>
      </c>
      <c r="B11" s="56"/>
      <c r="C11" s="56"/>
      <c r="D11" s="56"/>
      <c r="E11" s="56"/>
      <c r="F11" s="56"/>
      <c r="G11" s="56"/>
      <c r="H11" s="56"/>
    </row>
  </sheetData>
  <mergeCells count="10">
    <mergeCell ref="D1:H1"/>
    <mergeCell ref="A2:A3"/>
    <mergeCell ref="B2:B3"/>
    <mergeCell ref="C2:C3"/>
    <mergeCell ref="D2:D3"/>
    <mergeCell ref="E2:F2"/>
    <mergeCell ref="G2:H2"/>
    <mergeCell ref="A7:B7"/>
    <mergeCell ref="A9:H9"/>
    <mergeCell ref="A11:H11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890625" defaultRowHeight="15" zeroHeight="false" outlineLevelRow="0" outlineLevelCol="0"/>
  <cols>
    <col collapsed="false" customWidth="true" hidden="false" outlineLevel="0" max="1" min="1" style="9" width="5.11"/>
    <col collapsed="false" customWidth="true" hidden="false" outlineLevel="0" max="2" min="2" style="9" width="35.34"/>
    <col collapsed="false" customWidth="true" hidden="false" outlineLevel="0" max="3" min="3" style="9" width="13.66"/>
    <col collapsed="false" customWidth="true" hidden="false" outlineLevel="0" max="4" min="4" style="9" width="18.34"/>
    <col collapsed="false" customWidth="true" hidden="false" outlineLevel="0" max="5" min="5" style="9" width="11.66"/>
    <col collapsed="false" customWidth="true" hidden="false" outlineLevel="0" max="6" min="6" style="9" width="18.22"/>
    <col collapsed="false" customWidth="false" hidden="false" outlineLevel="0" max="16384" min="7" style="8" width="8.89"/>
  </cols>
  <sheetData>
    <row r="1" customFormat="false" ht="15" hidden="false" customHeight="false" outlineLevel="0" collapsed="false">
      <c r="B1" s="45" t="s">
        <v>70</v>
      </c>
      <c r="C1" s="45"/>
      <c r="D1" s="45"/>
      <c r="E1" s="45"/>
      <c r="F1" s="45"/>
    </row>
    <row r="2" customFormat="false" ht="15.75" hidden="false" customHeight="false" outlineLevel="0" collapsed="false">
      <c r="A2" s="57" t="s">
        <v>1</v>
      </c>
      <c r="B2" s="57" t="s">
        <v>71</v>
      </c>
      <c r="C2" s="57" t="s">
        <v>61</v>
      </c>
      <c r="D2" s="57" t="s">
        <v>72</v>
      </c>
      <c r="E2" s="57" t="s">
        <v>73</v>
      </c>
      <c r="F2" s="57"/>
    </row>
    <row r="3" customFormat="false" ht="15.75" hidden="false" customHeight="false" outlineLevel="0" collapsed="false">
      <c r="A3" s="57"/>
      <c r="B3" s="57"/>
      <c r="C3" s="57"/>
      <c r="D3" s="57"/>
      <c r="E3" s="57" t="s">
        <v>65</v>
      </c>
      <c r="F3" s="57" t="s">
        <v>66</v>
      </c>
    </row>
    <row r="4" customFormat="false" ht="15.75" hidden="false" customHeight="false" outlineLevel="0" collapsed="false">
      <c r="A4" s="38" t="n">
        <v>1</v>
      </c>
      <c r="B4" s="58" t="s">
        <v>21</v>
      </c>
      <c r="C4" s="38" t="n">
        <v>119</v>
      </c>
      <c r="D4" s="38" t="n">
        <v>406269</v>
      </c>
      <c r="E4" s="59" t="n">
        <v>2</v>
      </c>
      <c r="F4" s="59" t="n">
        <f aca="false">E4*D4</f>
        <v>812538</v>
      </c>
    </row>
    <row r="5" customFormat="false" ht="15.75" hidden="false" customHeight="false" outlineLevel="0" collapsed="false">
      <c r="A5" s="38" t="n">
        <v>2</v>
      </c>
      <c r="B5" s="58" t="s">
        <v>22</v>
      </c>
      <c r="C5" s="38" t="n">
        <v>11</v>
      </c>
      <c r="D5" s="38" t="n">
        <v>151859</v>
      </c>
      <c r="E5" s="59" t="n">
        <v>2.5</v>
      </c>
      <c r="F5" s="59" t="n">
        <f aca="false">E5*D5</f>
        <v>379647.5</v>
      </c>
    </row>
    <row r="6" customFormat="false" ht="15.75" hidden="false" customHeight="false" outlineLevel="0" collapsed="false">
      <c r="A6" s="38" t="n">
        <v>3</v>
      </c>
      <c r="B6" s="58" t="s">
        <v>67</v>
      </c>
      <c r="C6" s="38" t="n">
        <v>1030</v>
      </c>
      <c r="D6" s="38" t="n">
        <v>902305</v>
      </c>
      <c r="E6" s="59" t="n">
        <v>0.9</v>
      </c>
      <c r="F6" s="59" t="n">
        <f aca="false">E6*D6</f>
        <v>812074.5</v>
      </c>
    </row>
    <row r="7" customFormat="false" ht="15.75" hidden="false" customHeight="false" outlineLevel="0" collapsed="false">
      <c r="A7" s="38" t="n">
        <v>4</v>
      </c>
      <c r="B7" s="58" t="s">
        <v>17</v>
      </c>
      <c r="C7" s="38" t="n">
        <v>10</v>
      </c>
      <c r="D7" s="38" t="n">
        <v>342911</v>
      </c>
      <c r="E7" s="59" t="n">
        <v>1.5</v>
      </c>
      <c r="F7" s="59" t="n">
        <f aca="false">E7*D7</f>
        <v>514366.5</v>
      </c>
    </row>
    <row r="8" customFormat="false" ht="15.75" hidden="false" customHeight="false" outlineLevel="0" collapsed="false">
      <c r="A8" s="38" t="n">
        <v>5</v>
      </c>
      <c r="B8" s="58" t="s">
        <v>20</v>
      </c>
      <c r="C8" s="38" t="n">
        <v>8</v>
      </c>
      <c r="D8" s="38" t="n">
        <v>519506</v>
      </c>
      <c r="E8" s="59" t="n">
        <v>1</v>
      </c>
      <c r="F8" s="59" t="n">
        <f aca="false">E8*D8</f>
        <v>519506</v>
      </c>
    </row>
    <row r="9" customFormat="false" ht="15.75" hidden="false" customHeight="false" outlineLevel="0" collapsed="false">
      <c r="A9" s="38" t="n">
        <v>6</v>
      </c>
      <c r="B9" s="58" t="s">
        <v>74</v>
      </c>
      <c r="C9" s="38" t="n">
        <v>35</v>
      </c>
      <c r="D9" s="38" t="n">
        <v>716474</v>
      </c>
      <c r="E9" s="59" t="n">
        <v>1.5</v>
      </c>
      <c r="F9" s="59" t="n">
        <f aca="false">E9*D9</f>
        <v>1074711</v>
      </c>
    </row>
    <row r="10" s="61" customFormat="true" ht="15.75" hidden="false" customHeight="false" outlineLevel="0" collapsed="false">
      <c r="A10" s="41" t="s">
        <v>12</v>
      </c>
      <c r="B10" s="41"/>
      <c r="C10" s="41"/>
      <c r="D10" s="41" t="n">
        <f aca="false">SUM(D4:D9)</f>
        <v>3039324</v>
      </c>
      <c r="E10" s="60"/>
      <c r="F10" s="60" t="n">
        <f aca="false">SUM(F4:F9)</f>
        <v>4112843.5</v>
      </c>
    </row>
  </sheetData>
  <mergeCells count="7">
    <mergeCell ref="B1:F1"/>
    <mergeCell ref="A2:A3"/>
    <mergeCell ref="B2:B3"/>
    <mergeCell ref="C2:C3"/>
    <mergeCell ref="D2:D3"/>
    <mergeCell ref="E2:F2"/>
    <mergeCell ref="A10:B10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890625" defaultRowHeight="15" zeroHeight="false" outlineLevelRow="0" outlineLevelCol="0"/>
  <cols>
    <col collapsed="false" customWidth="true" hidden="false" outlineLevel="0" max="1" min="1" style="9" width="5.11"/>
    <col collapsed="false" customWidth="true" hidden="false" outlineLevel="0" max="2" min="2" style="9" width="33.44"/>
    <col collapsed="false" customWidth="true" hidden="false" outlineLevel="0" max="3" min="3" style="9" width="16.99"/>
    <col collapsed="false" customWidth="true" hidden="false" outlineLevel="0" max="4" min="4" style="9" width="18.72"/>
    <col collapsed="false" customWidth="true" hidden="false" outlineLevel="0" max="6" min="5" style="9" width="16.99"/>
    <col collapsed="false" customWidth="false" hidden="false" outlineLevel="0" max="16384" min="7" style="8" width="8.89"/>
  </cols>
  <sheetData>
    <row r="1" customFormat="false" ht="15" hidden="false" customHeight="false" outlineLevel="0" collapsed="false">
      <c r="A1" s="45" t="s">
        <v>75</v>
      </c>
      <c r="B1" s="45"/>
      <c r="C1" s="45"/>
      <c r="D1" s="45"/>
      <c r="E1" s="45"/>
      <c r="F1" s="45"/>
    </row>
    <row r="2" customFormat="false" ht="15.75" hidden="false" customHeight="false" outlineLevel="0" collapsed="false">
      <c r="A2" s="57" t="s">
        <v>1</v>
      </c>
      <c r="B2" s="57" t="s">
        <v>71</v>
      </c>
      <c r="C2" s="57" t="s">
        <v>61</v>
      </c>
      <c r="D2" s="57" t="s">
        <v>72</v>
      </c>
      <c r="E2" s="57" t="s">
        <v>73</v>
      </c>
      <c r="F2" s="57"/>
    </row>
    <row r="3" customFormat="false" ht="15.75" hidden="false" customHeight="false" outlineLevel="0" collapsed="false">
      <c r="A3" s="57"/>
      <c r="B3" s="57"/>
      <c r="C3" s="57"/>
      <c r="D3" s="57"/>
      <c r="E3" s="57" t="s">
        <v>65</v>
      </c>
      <c r="F3" s="57" t="s">
        <v>66</v>
      </c>
    </row>
    <row r="4" customFormat="false" ht="15.75" hidden="false" customHeight="false" outlineLevel="0" collapsed="false">
      <c r="A4" s="38" t="n">
        <v>1</v>
      </c>
      <c r="B4" s="58" t="s">
        <v>17</v>
      </c>
      <c r="C4" s="38" t="n">
        <v>10</v>
      </c>
      <c r="D4" s="38" t="n">
        <v>342911</v>
      </c>
      <c r="E4" s="59" t="n">
        <v>1.5</v>
      </c>
      <c r="F4" s="59" t="n">
        <f aca="false">E4*D4</f>
        <v>514366.5</v>
      </c>
    </row>
    <row r="5" customFormat="false" ht="15.75" hidden="false" customHeight="false" outlineLevel="0" collapsed="false">
      <c r="A5" s="38" t="n">
        <v>2</v>
      </c>
      <c r="B5" s="58" t="s">
        <v>20</v>
      </c>
      <c r="C5" s="38" t="n">
        <v>8</v>
      </c>
      <c r="D5" s="38" t="n">
        <v>519506</v>
      </c>
      <c r="E5" s="59" t="n">
        <v>1</v>
      </c>
      <c r="F5" s="59" t="n">
        <f aca="false">E5*D5</f>
        <v>519506</v>
      </c>
    </row>
    <row r="6" customFormat="false" ht="15.75" hidden="false" customHeight="false" outlineLevel="0" collapsed="false">
      <c r="A6" s="38" t="n">
        <v>3</v>
      </c>
      <c r="B6" s="58" t="s">
        <v>74</v>
      </c>
      <c r="C6" s="38" t="n">
        <v>35</v>
      </c>
      <c r="D6" s="38" t="n">
        <v>716474</v>
      </c>
      <c r="E6" s="59" t="n">
        <v>1.5</v>
      </c>
      <c r="F6" s="59" t="n">
        <f aca="false">E6*D6</f>
        <v>1074711</v>
      </c>
    </row>
    <row r="7" s="61" customFormat="true" ht="15.75" hidden="false" customHeight="false" outlineLevel="0" collapsed="false">
      <c r="A7" s="41" t="s">
        <v>12</v>
      </c>
      <c r="B7" s="41"/>
      <c r="C7" s="41"/>
      <c r="D7" s="41" t="n">
        <f aca="false">SUM(D4:D6)</f>
        <v>1578891</v>
      </c>
      <c r="E7" s="60"/>
      <c r="F7" s="60" t="n">
        <f aca="false">SUM(F4:F6)</f>
        <v>2108583.5</v>
      </c>
    </row>
  </sheetData>
  <mergeCells count="7">
    <mergeCell ref="A1:F1"/>
    <mergeCell ref="A2:A3"/>
    <mergeCell ref="B2:B3"/>
    <mergeCell ref="C2:C3"/>
    <mergeCell ref="D2:D3"/>
    <mergeCell ref="E2:F2"/>
    <mergeCell ref="A7:B7"/>
  </mergeCells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90625" defaultRowHeight="15" zeroHeight="false" outlineLevelRow="0" outlineLevelCol="0"/>
  <cols>
    <col collapsed="false" customWidth="true" hidden="false" outlineLevel="0" max="1" min="1" style="62" width="5.22"/>
    <col collapsed="false" customWidth="true" hidden="false" outlineLevel="0" max="2" min="2" style="63" width="53.44"/>
    <col collapsed="false" customWidth="true" hidden="false" outlineLevel="0" max="3" min="3" style="62" width="8.62"/>
    <col collapsed="false" customWidth="true" hidden="false" outlineLevel="0" max="4" min="4" style="64" width="12.89"/>
    <col collapsed="false" customWidth="false" hidden="false" outlineLevel="0" max="16384" min="5" style="63" width="8.89"/>
  </cols>
  <sheetData>
    <row r="1" customFormat="false" ht="15" hidden="false" customHeight="false" outlineLevel="0" collapsed="false">
      <c r="A1" s="45" t="s">
        <v>76</v>
      </c>
      <c r="B1" s="45"/>
      <c r="C1" s="45"/>
      <c r="D1" s="45"/>
      <c r="E1" s="55"/>
      <c r="F1" s="55"/>
    </row>
    <row r="2" customFormat="false" ht="15" hidden="false" customHeight="false" outlineLevel="0" collapsed="false">
      <c r="A2" s="65" t="s">
        <v>1</v>
      </c>
      <c r="B2" s="65" t="s">
        <v>77</v>
      </c>
      <c r="C2" s="65" t="s">
        <v>78</v>
      </c>
      <c r="D2" s="66" t="s">
        <v>60</v>
      </c>
    </row>
    <row r="3" customFormat="false" ht="15" hidden="false" customHeight="false" outlineLevel="0" collapsed="false">
      <c r="A3" s="67" t="n">
        <v>1</v>
      </c>
      <c r="B3" s="68" t="s">
        <v>79</v>
      </c>
      <c r="C3" s="69" t="s">
        <v>80</v>
      </c>
      <c r="D3" s="70" t="n">
        <v>5885563</v>
      </c>
    </row>
    <row r="4" customFormat="false" ht="15" hidden="false" customHeight="false" outlineLevel="0" collapsed="false">
      <c r="A4" s="67"/>
      <c r="B4" s="71" t="s">
        <v>81</v>
      </c>
      <c r="C4" s="69"/>
      <c r="D4" s="72"/>
    </row>
    <row r="5" customFormat="false" ht="30" hidden="false" customHeight="false" outlineLevel="0" collapsed="false">
      <c r="A5" s="67"/>
      <c r="B5" s="73" t="s">
        <v>82</v>
      </c>
      <c r="C5" s="69"/>
      <c r="D5" s="72" t="n">
        <v>406269</v>
      </c>
    </row>
    <row r="6" customFormat="false" ht="30" hidden="false" customHeight="false" outlineLevel="0" collapsed="false">
      <c r="A6" s="67"/>
      <c r="B6" s="73" t="s">
        <v>83</v>
      </c>
      <c r="C6" s="69"/>
      <c r="D6" s="72" t="n">
        <v>151859</v>
      </c>
    </row>
    <row r="7" customFormat="false" ht="30" hidden="false" customHeight="false" outlineLevel="0" collapsed="false">
      <c r="A7" s="67"/>
      <c r="B7" s="73" t="s">
        <v>84</v>
      </c>
      <c r="C7" s="69"/>
      <c r="D7" s="72" t="n">
        <v>902305</v>
      </c>
    </row>
    <row r="8" customFormat="false" ht="15" hidden="false" customHeight="false" outlineLevel="0" collapsed="false">
      <c r="A8" s="67"/>
      <c r="B8" s="73" t="s">
        <v>85</v>
      </c>
      <c r="C8" s="69"/>
      <c r="D8" s="72" t="n">
        <v>342911</v>
      </c>
    </row>
    <row r="9" customFormat="false" ht="15" hidden="false" customHeight="false" outlineLevel="0" collapsed="false">
      <c r="A9" s="67"/>
      <c r="B9" s="73" t="s">
        <v>86</v>
      </c>
      <c r="C9" s="69"/>
      <c r="D9" s="72" t="n">
        <v>519506</v>
      </c>
    </row>
    <row r="10" customFormat="false" ht="15" hidden="false" customHeight="false" outlineLevel="0" collapsed="false">
      <c r="A10" s="67"/>
      <c r="B10" s="74" t="s">
        <v>87</v>
      </c>
      <c r="C10" s="69"/>
      <c r="D10" s="75" t="n">
        <v>716474</v>
      </c>
    </row>
    <row r="11" customFormat="false" ht="15.75" hidden="false" customHeight="true" outlineLevel="0" collapsed="false">
      <c r="A11" s="76"/>
      <c r="B11" s="77"/>
      <c r="C11" s="78"/>
      <c r="D11" s="78"/>
    </row>
    <row r="12" customFormat="false" ht="30" hidden="false" customHeight="false" outlineLevel="0" collapsed="false">
      <c r="A12" s="67" t="n">
        <v>2</v>
      </c>
      <c r="B12" s="79" t="s">
        <v>88</v>
      </c>
      <c r="C12" s="69" t="s">
        <v>89</v>
      </c>
      <c r="D12" s="80" t="n">
        <f aca="false">SUM(D14:D18)</f>
        <v>4049487</v>
      </c>
    </row>
    <row r="13" customFormat="false" ht="15" hidden="false" customHeight="false" outlineLevel="0" collapsed="false">
      <c r="A13" s="67"/>
      <c r="B13" s="71" t="s">
        <v>90</v>
      </c>
      <c r="C13" s="69"/>
      <c r="D13" s="81"/>
    </row>
    <row r="14" customFormat="false" ht="15" hidden="false" customHeight="false" outlineLevel="0" collapsed="false">
      <c r="A14" s="67"/>
      <c r="B14" s="71" t="s">
        <v>91</v>
      </c>
      <c r="C14" s="69"/>
      <c r="D14" s="81" t="n">
        <v>190000</v>
      </c>
    </row>
    <row r="15" customFormat="false" ht="15" hidden="false" customHeight="false" outlineLevel="0" collapsed="false">
      <c r="A15" s="67"/>
      <c r="B15" s="71" t="s">
        <v>55</v>
      </c>
      <c r="C15" s="69"/>
      <c r="D15" s="81" t="n">
        <v>735500</v>
      </c>
    </row>
    <row r="16" customFormat="false" ht="15" hidden="false" customHeight="false" outlineLevel="0" collapsed="false">
      <c r="A16" s="67"/>
      <c r="B16" s="71" t="s">
        <v>57</v>
      </c>
      <c r="C16" s="69"/>
      <c r="D16" s="81" t="n">
        <v>1227000</v>
      </c>
    </row>
    <row r="17" customFormat="false" ht="15" hidden="false" customHeight="false" outlineLevel="0" collapsed="false">
      <c r="A17" s="67"/>
      <c r="B17" s="71" t="s">
        <v>36</v>
      </c>
      <c r="C17" s="69"/>
      <c r="D17" s="81" t="n">
        <v>597000</v>
      </c>
    </row>
    <row r="18" customFormat="false" ht="15" hidden="false" customHeight="false" outlineLevel="0" collapsed="false">
      <c r="A18" s="67"/>
      <c r="B18" s="82" t="s">
        <v>92</v>
      </c>
      <c r="C18" s="69"/>
      <c r="D18" s="83" t="n">
        <v>1299987</v>
      </c>
    </row>
    <row r="19" customFormat="false" ht="15" hidden="false" customHeight="false" outlineLevel="0" collapsed="false">
      <c r="A19" s="76"/>
      <c r="B19" s="84"/>
      <c r="C19" s="76"/>
      <c r="D19" s="78"/>
    </row>
    <row r="20" customFormat="false" ht="15" hidden="false" customHeight="false" outlineLevel="0" collapsed="false">
      <c r="A20" s="67" t="n">
        <v>3</v>
      </c>
      <c r="B20" s="68" t="s">
        <v>93</v>
      </c>
      <c r="C20" s="85"/>
      <c r="D20" s="70" t="n">
        <f aca="false">SUM(D21:D23)</f>
        <v>583501</v>
      </c>
    </row>
    <row r="21" customFormat="false" ht="15" hidden="false" customHeight="false" outlineLevel="0" collapsed="false">
      <c r="A21" s="67"/>
      <c r="B21" s="71" t="s">
        <v>94</v>
      </c>
      <c r="C21" s="86" t="s">
        <v>80</v>
      </c>
      <c r="D21" s="72" t="n">
        <v>300608</v>
      </c>
    </row>
    <row r="22" customFormat="false" ht="15" hidden="false" customHeight="false" outlineLevel="0" collapsed="false">
      <c r="A22" s="67"/>
      <c r="B22" s="71" t="s">
        <v>95</v>
      </c>
      <c r="C22" s="86"/>
      <c r="D22" s="72" t="n">
        <v>179893</v>
      </c>
    </row>
    <row r="23" customFormat="false" ht="15" hidden="false" customHeight="false" outlineLevel="0" collapsed="false">
      <c r="A23" s="67"/>
      <c r="B23" s="82" t="s">
        <v>96</v>
      </c>
      <c r="C23" s="86"/>
      <c r="D23" s="75" t="n">
        <v>103000</v>
      </c>
    </row>
    <row r="24" customFormat="false" ht="15" hidden="false" customHeight="false" outlineLevel="0" collapsed="false">
      <c r="A24" s="76"/>
      <c r="B24" s="84"/>
      <c r="C24" s="76"/>
      <c r="D24" s="78"/>
    </row>
    <row r="25" customFormat="false" ht="15" hidden="false" customHeight="false" outlineLevel="0" collapsed="false">
      <c r="A25" s="87" t="n">
        <v>4</v>
      </c>
      <c r="B25" s="88" t="s">
        <v>97</v>
      </c>
      <c r="C25" s="89" t="s">
        <v>89</v>
      </c>
      <c r="D25" s="90" t="n">
        <v>30888514</v>
      </c>
    </row>
    <row r="26" customFormat="false" ht="15" hidden="false" customHeight="false" outlineLevel="0" collapsed="false">
      <c r="A26" s="87" t="n">
        <v>5</v>
      </c>
      <c r="B26" s="88" t="s">
        <v>98</v>
      </c>
      <c r="C26" s="89" t="s">
        <v>89</v>
      </c>
      <c r="D26" s="90" t="n">
        <v>47710080</v>
      </c>
    </row>
    <row r="27" customFormat="false" ht="15" hidden="false" customHeight="false" outlineLevel="0" collapsed="false">
      <c r="A27" s="87" t="n">
        <v>6</v>
      </c>
      <c r="B27" s="88" t="s">
        <v>99</v>
      </c>
      <c r="C27" s="89" t="s">
        <v>89</v>
      </c>
      <c r="D27" s="90" t="n">
        <v>2108583.5</v>
      </c>
    </row>
    <row r="28" customFormat="false" ht="15" hidden="false" customHeight="false" outlineLevel="0" collapsed="false">
      <c r="A28" s="76"/>
      <c r="B28" s="84"/>
      <c r="C28" s="76"/>
      <c r="D28" s="91"/>
    </row>
    <row r="29" customFormat="false" ht="15" hidden="false" customHeight="false" outlineLevel="0" collapsed="false">
      <c r="A29" s="87" t="n">
        <v>7</v>
      </c>
      <c r="B29" s="88" t="s">
        <v>100</v>
      </c>
      <c r="C29" s="92" t="s">
        <v>89</v>
      </c>
      <c r="D29" s="93" t="n">
        <f aca="false">D26+D27-D25-D12</f>
        <v>14880662.5</v>
      </c>
    </row>
    <row r="31" customFormat="false" ht="99.75" hidden="false" customHeight="true" outlineLevel="0" collapsed="false">
      <c r="A31" s="94" t="s">
        <v>101</v>
      </c>
      <c r="B31" s="94"/>
      <c r="C31" s="94"/>
      <c r="D31" s="94"/>
    </row>
  </sheetData>
  <mergeCells count="8">
    <mergeCell ref="A1:D1"/>
    <mergeCell ref="A3:A10"/>
    <mergeCell ref="C3:C10"/>
    <mergeCell ref="A12:A18"/>
    <mergeCell ref="C12:C18"/>
    <mergeCell ref="A20:A23"/>
    <mergeCell ref="C21:C23"/>
    <mergeCell ref="A31:D31"/>
  </mergeCells>
  <printOptions headings="false" gridLines="false" gridLinesSet="true" horizontalCentered="false" verticalCentered="false"/>
  <pageMargins left="0.582638888888889" right="0.228472222222222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2023-05-15T13:37:41Z</dcterms:created>
  <dc:creator/>
  <dc:description/>
  <dc:language>ru-RU</dc:language>
  <cp:lastModifiedBy/>
  <dcterms:modified xsi:type="dcterms:W3CDTF">2023-08-21T00:04:38Z</dcterms:modified>
  <cp:revision>10</cp:revision>
  <dc:subject/>
  <dc:title/>
</cp:coreProperties>
</file>