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фидеры_10" sheetId="1" state="visible" r:id="rId1"/>
    <sheet name="ТП" sheetId="2" state="visible" r:id="rId2"/>
    <sheet name="ПС" sheetId="3" state="visible" r:id="rId3"/>
  </sheets>
  <calcPr/>
</workbook>
</file>

<file path=xl/sharedStrings.xml><?xml version="1.0" encoding="utf-8"?>
<sst xmlns="http://schemas.openxmlformats.org/spreadsheetml/2006/main" count="93" uniqueCount="93">
  <si>
    <t xml:space="preserve">№ п/п</t>
  </si>
  <si>
    <t xml:space="preserve">Наименование объекта</t>
  </si>
  <si>
    <t xml:space="preserve">Протяженность, м</t>
  </si>
  <si>
    <t xml:space="preserve">Мощность передаваемая, КВт/час</t>
  </si>
  <si>
    <t xml:space="preserve">Сечение кабеля, кв. мм</t>
  </si>
  <si>
    <t xml:space="preserve">Мощность передаваемая основному фидеру, КВт/час</t>
  </si>
  <si>
    <t xml:space="preserve">УКРУПНЕННЫЕ НОРМАТИВЫ ЦЕНЫ СТРОИТЕЛЬСТВА
НЦС 81-02-12-2023
СБОРНИК № 12. Наружные электрические сети</t>
  </si>
  <si>
    <t xml:space="preserve">Стоимость, тыс. руб.</t>
  </si>
  <si>
    <t xml:space="preserve">НДС, 20%</t>
  </si>
  <si>
    <t xml:space="preserve">Стоимость с учетом НДС, тыс. руб.</t>
  </si>
  <si>
    <t xml:space="preserve">Коэффициенты, учитывающие изменение стоимости строительства
на территориях субъектов Российской Федерации, связанные с климатическими условиями (Крег.1). Таблица 4 (19)</t>
  </si>
  <si>
    <t xml:space="preserve">Коэффициенты перехода от цен базового района (Московская область)
к уровню цен субъектов Российской Федерации (Кпер.). Таблица 2 </t>
  </si>
  <si>
    <t xml:space="preserve">Таблица 12-01-003. Измеритель 1 км, тыс. руб.</t>
  </si>
  <si>
    <t xml:space="preserve">Фидер 1</t>
  </si>
  <si>
    <t xml:space="preserve">Фидер 2</t>
  </si>
  <si>
    <t xml:space="preserve">Фидер 3</t>
  </si>
  <si>
    <t xml:space="preserve">Фидер 4</t>
  </si>
  <si>
    <t xml:space="preserve">Фидер 4-1</t>
  </si>
  <si>
    <t xml:space="preserve">Фидер 4-2</t>
  </si>
  <si>
    <t xml:space="preserve">Фидер 4-3</t>
  </si>
  <si>
    <t xml:space="preserve">Фидер 4-4</t>
  </si>
  <si>
    <t>Фидер-5</t>
  </si>
  <si>
    <t>Фидер-5-1</t>
  </si>
  <si>
    <t>Фидер-5-2</t>
  </si>
  <si>
    <t>Фидер-6</t>
  </si>
  <si>
    <t>Фидер-7</t>
  </si>
  <si>
    <t xml:space="preserve">Фидер 7-1</t>
  </si>
  <si>
    <t xml:space="preserve">Фидер 7-2</t>
  </si>
  <si>
    <t>Фидер-7-2-1</t>
  </si>
  <si>
    <t>Фидер-7-2-2</t>
  </si>
  <si>
    <t>Фидер-8</t>
  </si>
  <si>
    <t>Фидер-9</t>
  </si>
  <si>
    <t>Фидер-9-1</t>
  </si>
  <si>
    <t>Фидер-10</t>
  </si>
  <si>
    <t>Фидео-10-1</t>
  </si>
  <si>
    <t>Фидер_10-1-1</t>
  </si>
  <si>
    <t>Фидер-11</t>
  </si>
  <si>
    <t>Фидер-11-1</t>
  </si>
  <si>
    <t>Фидер-11-2</t>
  </si>
  <si>
    <t>Фидер-11-2-1</t>
  </si>
  <si>
    <t>Фидер-11-3</t>
  </si>
  <si>
    <t>Фидер-12</t>
  </si>
  <si>
    <t>Фидер-12-1</t>
  </si>
  <si>
    <t>Фидер-12-2</t>
  </si>
  <si>
    <t>Фидер-12-3</t>
  </si>
  <si>
    <t>Фидер-13</t>
  </si>
  <si>
    <t>Фидер-13-1</t>
  </si>
  <si>
    <t>Фидер-13-2</t>
  </si>
  <si>
    <t>Фидер-13-3</t>
  </si>
  <si>
    <t>Фидер-14</t>
  </si>
  <si>
    <t>Фидер-14-1</t>
  </si>
  <si>
    <t>Фидер-14-2</t>
  </si>
  <si>
    <t>Фидер-15</t>
  </si>
  <si>
    <t>Фидер-16</t>
  </si>
  <si>
    <t>Фидер-16-1</t>
  </si>
  <si>
    <t>Фидер-16-1-1</t>
  </si>
  <si>
    <t>Фидер-16-1-2</t>
  </si>
  <si>
    <t>Фидер-16-2</t>
  </si>
  <si>
    <t>ИТОГО</t>
  </si>
  <si>
    <t xml:space="preserve">Наименование распределительного (преобразующего) устройства</t>
  </si>
  <si>
    <t>Тип</t>
  </si>
  <si>
    <t xml:space="preserve">питающий фидер</t>
  </si>
  <si>
    <t xml:space="preserve">ячейки, кол-во</t>
  </si>
  <si>
    <t xml:space="preserve">мощность, КВт/час</t>
  </si>
  <si>
    <t>ТФ-1</t>
  </si>
  <si>
    <t>КТП</t>
  </si>
  <si>
    <t>Ф.1</t>
  </si>
  <si>
    <t>ТФ-3</t>
  </si>
  <si>
    <t>Ф.3</t>
  </si>
  <si>
    <t>РТП-1</t>
  </si>
  <si>
    <t>РТП</t>
  </si>
  <si>
    <t>Ф.4</t>
  </si>
  <si>
    <t>КТП-3</t>
  </si>
  <si>
    <t>Ф.4-2</t>
  </si>
  <si>
    <t>КТП-4</t>
  </si>
  <si>
    <t>Ф.4-1</t>
  </si>
  <si>
    <t>ТФ-2</t>
  </si>
  <si>
    <t>Ф-2</t>
  </si>
  <si>
    <t>РТП-3</t>
  </si>
  <si>
    <t>Ф.5</t>
  </si>
  <si>
    <t>РТП-2</t>
  </si>
  <si>
    <t>Ф.6</t>
  </si>
  <si>
    <t>РТП-4</t>
  </si>
  <si>
    <t>Ф.7</t>
  </si>
  <si>
    <t>РП-1</t>
  </si>
  <si>
    <t>РП</t>
  </si>
  <si>
    <t>Ф.7-2</t>
  </si>
  <si>
    <t>РТП-5</t>
  </si>
  <si>
    <t>Ф.7-2-1</t>
  </si>
  <si>
    <t>РТП-6</t>
  </si>
  <si>
    <t>Ф.7-2-2</t>
  </si>
  <si>
    <t>РТП-7</t>
  </si>
  <si>
    <t>Ф.8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</si>
</sst>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_-* #,##0.00\ [$₽-19]_-;\-* #,##0.00\ [$₽-19]_-;_-* &quot;-&quot;??\ [$₽-19]_-;_-@_-"/>
  </numFmts>
  <fonts count="5">
    <font>
      <sz val="12.000000"/>
      <color theme="1"/>
      <name val="LiberationSans"/>
    </font>
    <font>
      <sz val="11.000000"/>
      <color rgb="FF9C6500"/>
      <name val="Calibri"/>
      <scheme val="minor"/>
    </font>
    <font>
      <sz val="11.000000"/>
      <color rgb="FF9C0006"/>
      <name val="Calibri"/>
      <scheme val="minor"/>
    </font>
    <font>
      <sz val="11.000000"/>
      <color rgb="FF006100"/>
      <name val="Calibri"/>
      <scheme val="minor"/>
    </font>
    <font>
      <b/>
      <i/>
      <sz val="12.000000"/>
      <color theme="1"/>
      <name val="LiberationSans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3" fillId="4" borderId="0" numFmtId="0" applyNumberFormat="0" applyFont="1" applyFill="1" applyBorder="0"/>
  </cellStyleXfs>
  <cellXfs count="16">
    <xf fontId="0" fillId="0" borderId="0" numFmtId="0" xfId="0"/>
    <xf fontId="0" fillId="0" borderId="0" numFmtId="0" xfId="0" applyAlignment="1">
      <alignment wrapText="1"/>
    </xf>
    <xf fontId="0" fillId="0" borderId="0" numFmtId="0" xfId="0" applyAlignment="1">
      <alignment horizontal="center" wrapText="1"/>
    </xf>
    <xf fontId="0" fillId="0" borderId="0" numFmtId="0" xfId="0" applyAlignment="1">
      <alignment vertical="center" wrapText="1"/>
    </xf>
    <xf fontId="0" fillId="0" borderId="1" numFmtId="0" xfId="0" applyBorder="1" applyAlignment="1">
      <alignment horizontal="center" vertical="center"/>
    </xf>
    <xf fontId="0" fillId="0" borderId="1" numFmtId="0" xfId="0" applyBorder="1" applyAlignment="1">
      <alignment horizontal="center" vertical="center" wrapText="1"/>
    </xf>
    <xf fontId="0" fillId="0" borderId="1" numFmtId="0" xfId="0" applyBorder="1" applyAlignment="1">
      <alignment wrapText="1"/>
    </xf>
    <xf fontId="0" fillId="0" borderId="1" numFmtId="0" xfId="0" applyBorder="1" applyAlignment="1">
      <alignment horizontal="center" wrapText="1"/>
    </xf>
    <xf fontId="0" fillId="0" borderId="1" numFmtId="160" xfId="0" applyNumberFormat="1" applyBorder="1" applyAlignment="1">
      <alignment horizontal="center" wrapText="1"/>
    </xf>
    <xf fontId="0" fillId="0" borderId="1" numFmtId="160" xfId="0" applyNumberFormat="1" applyBorder="1" applyAlignment="1">
      <alignment wrapText="1"/>
    </xf>
    <xf fontId="4" fillId="0" borderId="0" numFmtId="0" xfId="0" applyFont="1" applyAlignment="1">
      <alignment horizontal="center" wrapText="1"/>
    </xf>
    <xf fontId="4" fillId="0" borderId="1" numFmtId="0" xfId="0" applyFont="1" applyBorder="1" applyAlignment="1">
      <alignment horizontal="center" wrapText="1"/>
    </xf>
    <xf fontId="4" fillId="0" borderId="1" numFmtId="2" xfId="0" applyNumberFormat="1" applyFont="1" applyBorder="1" applyAlignment="1">
      <alignment horizontal="center" wrapText="1"/>
    </xf>
    <xf fontId="4" fillId="0" borderId="1" numFmtId="160" xfId="0" applyNumberFormat="1" applyFont="1" applyBorder="1" applyAlignment="1">
      <alignment horizontal="center" wrapText="1"/>
    </xf>
    <xf fontId="0" fillId="0" borderId="0" numFmtId="0" xfId="0" applyAlignment="1">
      <alignment horizontal="center"/>
    </xf>
    <xf fontId="0" fillId="0" borderId="0" numFmtId="0" xfId="0"/>
  </cellXfs>
  <cellStyles count="4">
    <cellStyle name="Обычный" xfId="0" builtinId="0"/>
    <cellStyle name="Neutral" xfId="1" builtinId="28"/>
    <cellStyle name="Bad" xfId="2" builtinId="27"/>
    <cellStyle name="Good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9" zoomScale="100" workbookViewId="0">
      <selection activeCell="C6" activeCellId="0" sqref="C6"/>
    </sheetView>
  </sheetViews>
  <sheetFormatPr baseColWidth="10" defaultRowHeight="15"/>
  <cols>
    <col customWidth="1" min="1" max="1" style="1" width="5.21484375"/>
    <col bestFit="1" customWidth="1" min="2" max="2" style="1" width="14.60546875"/>
    <col bestFit="1" customWidth="1" min="3" max="3" style="2" width="15.8359375"/>
    <col bestFit="1" customWidth="1" min="4" max="4" style="2" width="14.84765625"/>
    <col bestFit="1" customWidth="1" min="5" max="5" style="2" width="12.625"/>
    <col bestFit="1" customWidth="1" min="6" max="6" style="2" width="14.35546875"/>
    <col customWidth="1" min="7" max="7" style="2" width="42.4453125"/>
    <col customWidth="1" min="8" max="8" style="2" width="30.4453125"/>
    <col customWidth="1" min="9" max="9" style="2" width="14.99609375"/>
    <col bestFit="1" min="10" max="10" style="1" width="15.5859375"/>
    <col customWidth="1" min="11" max="11" style="1" width="15.10546875"/>
    <col customWidth="1" min="12" max="12" style="1" width="17.4453125"/>
    <col min="13" max="16384" style="1" width="11.5546875"/>
  </cols>
  <sheetData>
    <row r="1" s="3" customFormat="1" ht="60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/>
      <c r="I1" s="5"/>
      <c r="J1" s="5" t="s">
        <v>7</v>
      </c>
      <c r="K1" s="4" t="s">
        <v>8</v>
      </c>
      <c r="L1" s="5" t="s">
        <v>9</v>
      </c>
    </row>
    <row r="2" s="3" customFormat="1" ht="90">
      <c r="A2" s="4"/>
      <c r="B2" s="5"/>
      <c r="C2" s="5"/>
      <c r="D2" s="5"/>
      <c r="E2" s="5"/>
      <c r="F2" s="5"/>
      <c r="G2" s="5" t="s">
        <v>10</v>
      </c>
      <c r="H2" s="5" t="s">
        <v>11</v>
      </c>
      <c r="I2" s="5" t="s">
        <v>12</v>
      </c>
      <c r="J2" s="5"/>
      <c r="K2" s="4"/>
      <c r="L2" s="5"/>
    </row>
    <row r="3" ht="18" customHeight="1">
      <c r="A3" s="6">
        <v>1</v>
      </c>
      <c r="B3" s="6" t="s">
        <v>13</v>
      </c>
      <c r="C3" s="7">
        <v>265.13999999999999</v>
      </c>
      <c r="D3" s="7">
        <v>630</v>
      </c>
      <c r="E3" s="7">
        <v>16</v>
      </c>
      <c r="F3" s="7">
        <f t="shared" ref="F3:F6" si="0">D3</f>
        <v>630</v>
      </c>
      <c r="G3" s="7">
        <v>1.01</v>
      </c>
      <c r="H3" s="7">
        <v>0.85999999999999999</v>
      </c>
      <c r="I3" s="8">
        <v>1651.45</v>
      </c>
      <c r="J3" s="9">
        <f t="shared" ref="J3:J8" si="1">C3*G3*H3*I3</f>
        <v>380329.93247579999</v>
      </c>
      <c r="K3" s="9">
        <f t="shared" ref="K3:K8" si="2">J3*0.2</f>
        <v>76065.986495160003</v>
      </c>
      <c r="L3" s="9">
        <f t="shared" ref="L3:L8" si="3">J3+K3</f>
        <v>456395.91897095996</v>
      </c>
    </row>
    <row r="4" ht="18" customHeight="1">
      <c r="A4" s="6">
        <v>2</v>
      </c>
      <c r="B4" s="6" t="s">
        <v>14</v>
      </c>
      <c r="C4" s="7">
        <v>923.39999999999998</v>
      </c>
      <c r="D4" s="7">
        <v>400</v>
      </c>
      <c r="E4" s="7">
        <v>6</v>
      </c>
      <c r="F4" s="7">
        <f t="shared" si="0"/>
        <v>400</v>
      </c>
      <c r="G4" s="7">
        <v>1.01</v>
      </c>
      <c r="H4" s="7">
        <v>0.85999999999999999</v>
      </c>
      <c r="I4" s="8">
        <v>1651.45</v>
      </c>
      <c r="J4" s="9">
        <f t="shared" si="1"/>
        <v>1324570.640598</v>
      </c>
      <c r="K4" s="9">
        <f t="shared" si="2"/>
        <v>264914.12811960001</v>
      </c>
      <c r="L4" s="9">
        <f t="shared" si="3"/>
        <v>1589484.7687176</v>
      </c>
    </row>
    <row r="5" ht="18" customHeight="1">
      <c r="A5" s="6">
        <v>3</v>
      </c>
      <c r="B5" s="6" t="s">
        <v>15</v>
      </c>
      <c r="C5" s="7">
        <v>321.22000000000003</v>
      </c>
      <c r="D5" s="7">
        <v>630</v>
      </c>
      <c r="E5" s="7">
        <v>16</v>
      </c>
      <c r="F5" s="7">
        <f t="shared" si="0"/>
        <v>630</v>
      </c>
      <c r="G5" s="7">
        <v>1.01</v>
      </c>
      <c r="H5" s="7">
        <v>0.85999999999999999</v>
      </c>
      <c r="I5" s="8">
        <v>1651.45</v>
      </c>
      <c r="J5" s="9">
        <f t="shared" si="1"/>
        <v>460773.8587534001</v>
      </c>
      <c r="K5" s="9">
        <f t="shared" si="2"/>
        <v>92154.771750680025</v>
      </c>
      <c r="L5" s="9">
        <f t="shared" si="3"/>
        <v>552928.63050408009</v>
      </c>
    </row>
    <row r="6" ht="18" customHeight="1">
      <c r="A6" s="6">
        <v>4</v>
      </c>
      <c r="B6" s="6" t="s">
        <v>16</v>
      </c>
      <c r="C6" s="7">
        <v>276.68000000000001</v>
      </c>
      <c r="D6" s="7">
        <v>2500</v>
      </c>
      <c r="E6" s="7">
        <v>95</v>
      </c>
      <c r="F6" s="7">
        <f t="shared" si="0"/>
        <v>2500</v>
      </c>
      <c r="G6" s="7">
        <v>1.01</v>
      </c>
      <c r="H6" s="7">
        <v>0.85999999999999999</v>
      </c>
      <c r="I6" s="8">
        <v>1867.52</v>
      </c>
      <c r="J6" s="9">
        <f t="shared" si="1"/>
        <v>448810.33962495998</v>
      </c>
      <c r="K6" s="9">
        <f t="shared" si="2"/>
        <v>89762.067924992007</v>
      </c>
      <c r="L6" s="9">
        <f t="shared" si="3"/>
        <v>538572.40754995192</v>
      </c>
    </row>
    <row r="7" ht="18" customHeight="1">
      <c r="A7" s="6">
        <v>5</v>
      </c>
      <c r="B7" s="6" t="s">
        <v>17</v>
      </c>
      <c r="C7" s="7">
        <v>371.55000000000001</v>
      </c>
      <c r="D7" s="7">
        <v>630</v>
      </c>
      <c r="E7" s="7">
        <v>16</v>
      </c>
      <c r="F7" s="7"/>
      <c r="G7" s="7">
        <v>1.01</v>
      </c>
      <c r="H7" s="7">
        <v>0.85999999999999999</v>
      </c>
      <c r="I7" s="8">
        <v>1651.45</v>
      </c>
      <c r="J7" s="9">
        <f t="shared" si="1"/>
        <v>532969.70057850005</v>
      </c>
      <c r="K7" s="9">
        <f t="shared" si="2"/>
        <v>106593.94011570001</v>
      </c>
      <c r="L7" s="9">
        <f t="shared" si="3"/>
        <v>639563.64069420006</v>
      </c>
    </row>
    <row r="8" ht="18" customHeight="1">
      <c r="A8" s="6">
        <v>6</v>
      </c>
      <c r="B8" s="6" t="s">
        <v>18</v>
      </c>
      <c r="C8" s="7">
        <v>523.49000000000001</v>
      </c>
      <c r="D8" s="7">
        <v>630</v>
      </c>
      <c r="E8" s="7">
        <v>16</v>
      </c>
      <c r="F8" s="7"/>
      <c r="G8" s="7">
        <v>1.01</v>
      </c>
      <c r="H8" s="7">
        <v>0.85999999999999999</v>
      </c>
      <c r="I8" s="8">
        <v>1651.45</v>
      </c>
      <c r="J8" s="9">
        <f t="shared" si="1"/>
        <v>750919.95305030001</v>
      </c>
      <c r="K8" s="9">
        <f t="shared" si="2"/>
        <v>150183.99061006002</v>
      </c>
      <c r="L8" s="9">
        <f t="shared" si="3"/>
        <v>901103.94366036006</v>
      </c>
    </row>
    <row r="9" ht="18" customHeight="1">
      <c r="A9" s="6">
        <v>7</v>
      </c>
      <c r="B9" s="6" t="s">
        <v>19</v>
      </c>
      <c r="C9" s="7">
        <v>800.94000000000005</v>
      </c>
      <c r="D9" s="7">
        <v>400</v>
      </c>
      <c r="E9" s="7"/>
      <c r="F9" s="7"/>
      <c r="G9" s="7">
        <v>1.01</v>
      </c>
      <c r="H9" s="7">
        <v>0.85999999999999999</v>
      </c>
      <c r="I9" s="8"/>
      <c r="J9" s="9"/>
      <c r="K9" s="9"/>
      <c r="L9" s="9"/>
    </row>
    <row r="10" ht="18" customHeight="1">
      <c r="A10" s="6">
        <v>8</v>
      </c>
      <c r="B10" s="6" t="s">
        <v>20</v>
      </c>
      <c r="C10" s="7">
        <v>245.94999999999999</v>
      </c>
      <c r="D10" s="7">
        <v>400</v>
      </c>
      <c r="E10" s="7"/>
      <c r="F10" s="7"/>
      <c r="G10" s="7">
        <v>1.01</v>
      </c>
      <c r="H10" s="7">
        <v>0.85999999999999999</v>
      </c>
      <c r="I10" s="8"/>
      <c r="J10" s="9"/>
      <c r="K10" s="9"/>
      <c r="L10" s="9"/>
    </row>
    <row r="11" ht="18" customHeight="1">
      <c r="A11" s="6">
        <v>9</v>
      </c>
      <c r="B11" s="6" t="s">
        <v>21</v>
      </c>
      <c r="C11" s="7">
        <v>435.55000000000001</v>
      </c>
      <c r="D11" s="7">
        <v>630</v>
      </c>
      <c r="E11" s="7">
        <v>16</v>
      </c>
      <c r="F11" s="7">
        <f>D11</f>
        <v>630</v>
      </c>
      <c r="G11" s="7">
        <v>1.01</v>
      </c>
      <c r="H11" s="7">
        <v>0.85999999999999999</v>
      </c>
      <c r="I11" s="8">
        <v>1651.45</v>
      </c>
      <c r="J11" s="9">
        <f>C11*G11*H11*I11</f>
        <v>624774.46665850002</v>
      </c>
      <c r="K11" s="9">
        <f>J11*0.2</f>
        <v>124954.8933317</v>
      </c>
      <c r="L11" s="9">
        <f>J11+K11</f>
        <v>749729.35999020003</v>
      </c>
    </row>
    <row r="12" ht="18" customHeight="1">
      <c r="A12" s="6"/>
      <c r="B12" s="6" t="s">
        <v>22</v>
      </c>
      <c r="C12" s="7">
        <v>613.19000000000005</v>
      </c>
      <c r="D12" s="7">
        <v>250</v>
      </c>
      <c r="E12" s="7"/>
      <c r="F12" s="7"/>
      <c r="G12" s="7"/>
      <c r="H12" s="7"/>
      <c r="I12" s="8"/>
      <c r="J12" s="9"/>
      <c r="K12" s="9"/>
      <c r="L12" s="9"/>
    </row>
    <row r="13" ht="18" customHeight="1">
      <c r="A13" s="6"/>
      <c r="B13" s="6" t="s">
        <v>23</v>
      </c>
      <c r="C13" s="7">
        <v>158.90000000000001</v>
      </c>
      <c r="D13" s="7">
        <v>400</v>
      </c>
      <c r="E13" s="7"/>
      <c r="F13" s="7"/>
      <c r="G13" s="7"/>
      <c r="H13" s="7"/>
      <c r="I13" s="8"/>
      <c r="J13" s="9"/>
      <c r="K13" s="9"/>
      <c r="L13" s="9"/>
    </row>
    <row r="14" ht="18" customHeight="1">
      <c r="A14" s="6">
        <v>10</v>
      </c>
      <c r="B14" s="6" t="s">
        <v>24</v>
      </c>
      <c r="C14" s="7">
        <v>579.87</v>
      </c>
      <c r="D14" s="7">
        <v>1600</v>
      </c>
      <c r="E14" s="7">
        <v>50</v>
      </c>
      <c r="F14" s="7">
        <f t="shared" ref="F14:F43" si="4">D14</f>
        <v>1600</v>
      </c>
      <c r="G14" s="7">
        <v>1.01</v>
      </c>
      <c r="H14" s="7">
        <v>0.85999999999999999</v>
      </c>
      <c r="I14" s="8">
        <v>1532.6700000000001</v>
      </c>
      <c r="J14" s="9">
        <f t="shared" ref="J14:J47" si="5">C14*G14*H14*I14</f>
        <v>771967.68792894005</v>
      </c>
      <c r="K14" s="9">
        <f t="shared" ref="K14:K47" si="6">J14*0.2</f>
        <v>154393.53758578803</v>
      </c>
      <c r="L14" s="9">
        <f t="shared" ref="L14:L47" si="7">J14+K14</f>
        <v>926361.22551472811</v>
      </c>
    </row>
    <row r="15" ht="18" customHeight="1">
      <c r="A15" s="6">
        <v>11</v>
      </c>
      <c r="B15" s="6" t="s">
        <v>25</v>
      </c>
      <c r="C15" s="7">
        <v>912.16999999999996</v>
      </c>
      <c r="D15" s="7">
        <v>2500</v>
      </c>
      <c r="E15" s="7">
        <v>95</v>
      </c>
      <c r="F15" s="7">
        <f t="shared" si="4"/>
        <v>2500</v>
      </c>
      <c r="G15" s="7">
        <v>1.01</v>
      </c>
      <c r="H15" s="7">
        <v>0.85999999999999999</v>
      </c>
      <c r="I15" s="8">
        <v>1867.52</v>
      </c>
      <c r="J15" s="9">
        <f t="shared" si="5"/>
        <v>1479656.3810022399</v>
      </c>
      <c r="K15" s="9">
        <f t="shared" si="6"/>
        <v>295931.27620044799</v>
      </c>
      <c r="L15" s="9">
        <f t="shared" si="7"/>
        <v>1775587.6572026878</v>
      </c>
    </row>
    <row r="16" ht="18" customHeight="1">
      <c r="A16" s="6">
        <v>12</v>
      </c>
      <c r="B16" s="6" t="s">
        <v>26</v>
      </c>
      <c r="C16" s="7">
        <v>330.39999999999998</v>
      </c>
      <c r="D16" s="7">
        <v>1200</v>
      </c>
      <c r="E16" s="7">
        <v>35</v>
      </c>
      <c r="F16" s="7"/>
      <c r="G16" s="7">
        <v>1.01</v>
      </c>
      <c r="H16" s="7">
        <v>0.85999999999999999</v>
      </c>
      <c r="I16" s="8">
        <v>1651.4499999999996</v>
      </c>
      <c r="J16" s="9">
        <f t="shared" si="5"/>
        <v>473942.10488799983</v>
      </c>
      <c r="K16" s="9">
        <f t="shared" si="6"/>
        <v>94788.420977599977</v>
      </c>
      <c r="L16" s="9">
        <f t="shared" si="7"/>
        <v>568730.52586559975</v>
      </c>
    </row>
    <row r="17" ht="18" customHeight="1">
      <c r="A17" s="6">
        <v>13</v>
      </c>
      <c r="B17" s="6" t="s">
        <v>27</v>
      </c>
      <c r="C17" s="7">
        <v>124.22</v>
      </c>
      <c r="D17" s="7">
        <v>1200</v>
      </c>
      <c r="E17" s="7">
        <v>35</v>
      </c>
      <c r="F17" s="7"/>
      <c r="G17" s="7">
        <v>1.01</v>
      </c>
      <c r="H17" s="7">
        <v>0.85999999999999999</v>
      </c>
      <c r="I17" s="8">
        <v>1651.4499999999996</v>
      </c>
      <c r="J17" s="9">
        <f t="shared" si="5"/>
        <v>178187.31316339996</v>
      </c>
      <c r="K17" s="9">
        <f t="shared" si="6"/>
        <v>35637.462632679992</v>
      </c>
      <c r="L17" s="9">
        <f t="shared" si="7"/>
        <v>213824.77579607995</v>
      </c>
    </row>
    <row r="18" ht="18" customHeight="1">
      <c r="A18" s="6">
        <v>14</v>
      </c>
      <c r="B18" s="6" t="s">
        <v>28</v>
      </c>
      <c r="C18" s="7">
        <v>10.67</v>
      </c>
      <c r="D18" s="7">
        <v>630</v>
      </c>
      <c r="E18" s="7">
        <v>16</v>
      </c>
      <c r="F18" s="7"/>
      <c r="G18" s="7">
        <v>1.01</v>
      </c>
      <c r="H18" s="7">
        <v>0.85999999999999999</v>
      </c>
      <c r="I18" s="8">
        <v>1651.4499999999994</v>
      </c>
      <c r="J18" s="9">
        <f t="shared" si="5"/>
        <v>15305.575844899993</v>
      </c>
      <c r="K18" s="9">
        <f t="shared" si="6"/>
        <v>3061.115168979999</v>
      </c>
      <c r="L18" s="9">
        <f t="shared" si="7"/>
        <v>18366.691013879994</v>
      </c>
    </row>
    <row r="19" ht="18" customHeight="1">
      <c r="A19" s="6">
        <v>15</v>
      </c>
      <c r="B19" s="6" t="s">
        <v>29</v>
      </c>
      <c r="C19" s="7">
        <v>201.91</v>
      </c>
      <c r="D19" s="7">
        <v>630</v>
      </c>
      <c r="E19" s="7">
        <v>16</v>
      </c>
      <c r="F19" s="7"/>
      <c r="G19" s="7">
        <v>1.01</v>
      </c>
      <c r="H19" s="7">
        <v>0.85999999999999999</v>
      </c>
      <c r="I19" s="8">
        <v>1651.4499999999991</v>
      </c>
      <c r="J19" s="9">
        <f t="shared" si="5"/>
        <v>289629.69248769985</v>
      </c>
      <c r="K19" s="9">
        <f t="shared" si="6"/>
        <v>57925.938497539973</v>
      </c>
      <c r="L19" s="9">
        <f t="shared" si="7"/>
        <v>347555.63098523981</v>
      </c>
    </row>
    <row r="20" ht="18" customHeight="1">
      <c r="A20" s="6">
        <v>16</v>
      </c>
      <c r="B20" s="6" t="s">
        <v>30</v>
      </c>
      <c r="C20" s="7">
        <v>757.27999999999997</v>
      </c>
      <c r="D20" s="7">
        <v>1600</v>
      </c>
      <c r="E20" s="7">
        <v>50</v>
      </c>
      <c r="F20" s="7">
        <f t="shared" si="4"/>
        <v>1600</v>
      </c>
      <c r="G20" s="7">
        <v>1.01</v>
      </c>
      <c r="H20" s="7">
        <v>0.85999999999999999</v>
      </c>
      <c r="I20" s="8">
        <v>1532.6700000000001</v>
      </c>
      <c r="J20" s="9">
        <f t="shared" si="5"/>
        <v>1008149.56923936</v>
      </c>
      <c r="K20" s="9">
        <f t="shared" si="6"/>
        <v>201629.91384787203</v>
      </c>
      <c r="L20" s="9">
        <f t="shared" si="7"/>
        <v>1209779.4830872321</v>
      </c>
    </row>
    <row r="21" ht="18" customHeight="1">
      <c r="A21" s="6">
        <v>17</v>
      </c>
      <c r="B21" s="6" t="s">
        <v>31</v>
      </c>
      <c r="C21" s="7">
        <v>1500.3099999999999</v>
      </c>
      <c r="D21" s="7">
        <v>1600</v>
      </c>
      <c r="E21" s="7">
        <v>50</v>
      </c>
      <c r="F21" s="7">
        <f t="shared" si="4"/>
        <v>1600</v>
      </c>
      <c r="G21" s="7">
        <v>1.01</v>
      </c>
      <c r="H21" s="7">
        <v>0.85999999999999999</v>
      </c>
      <c r="I21" s="8">
        <v>1532.6700000000001</v>
      </c>
      <c r="J21" s="9">
        <f t="shared" si="5"/>
        <v>1997328.4389202199</v>
      </c>
      <c r="K21" s="9">
        <f t="shared" si="6"/>
        <v>399465.68778404401</v>
      </c>
      <c r="L21" s="9">
        <f t="shared" si="7"/>
        <v>2396794.126704264</v>
      </c>
    </row>
    <row r="22" ht="18" customHeight="1">
      <c r="A22" s="6">
        <v>18</v>
      </c>
      <c r="B22" s="6" t="s">
        <v>32</v>
      </c>
      <c r="C22" s="7">
        <v>162.16999999999999</v>
      </c>
      <c r="D22" s="7">
        <v>630</v>
      </c>
      <c r="E22" s="7">
        <v>16</v>
      </c>
      <c r="F22" s="7"/>
      <c r="G22" s="7">
        <v>1.01</v>
      </c>
      <c r="H22" s="7">
        <v>0.85999999999999999</v>
      </c>
      <c r="I22" s="8">
        <v>1651.4499999999985</v>
      </c>
      <c r="J22" s="9">
        <f t="shared" si="5"/>
        <v>232624.67054989978</v>
      </c>
      <c r="K22" s="9">
        <f t="shared" si="6"/>
        <v>46524.934109979957</v>
      </c>
      <c r="L22" s="9">
        <f t="shared" si="7"/>
        <v>279149.60465987975</v>
      </c>
    </row>
    <row r="23" ht="18" customHeight="1">
      <c r="A23" s="6">
        <v>19</v>
      </c>
      <c r="B23" s="6" t="s">
        <v>33</v>
      </c>
      <c r="C23" s="7">
        <v>3282.0100000000002</v>
      </c>
      <c r="D23" s="7">
        <v>2500</v>
      </c>
      <c r="E23" s="7">
        <v>95</v>
      </c>
      <c r="F23" s="7">
        <f t="shared" si="4"/>
        <v>2500</v>
      </c>
      <c r="G23" s="7">
        <v>1.01</v>
      </c>
      <c r="H23" s="7">
        <v>0.85999999999999999</v>
      </c>
      <c r="I23" s="8">
        <v>1867.52</v>
      </c>
      <c r="J23" s="9">
        <f t="shared" si="5"/>
        <v>5323839.8971827198</v>
      </c>
      <c r="K23" s="9">
        <f t="shared" si="6"/>
        <v>1064767.979436544</v>
      </c>
      <c r="L23" s="9">
        <f t="shared" si="7"/>
        <v>6388607.8766192636</v>
      </c>
    </row>
    <row r="24" ht="18" customHeight="1">
      <c r="A24" s="6">
        <v>20</v>
      </c>
      <c r="B24" s="6" t="s">
        <v>34</v>
      </c>
      <c r="C24" s="7">
        <v>484.13</v>
      </c>
      <c r="D24" s="7">
        <v>1600</v>
      </c>
      <c r="E24" s="7">
        <v>50</v>
      </c>
      <c r="F24" s="7"/>
      <c r="G24" s="7">
        <v>1.01</v>
      </c>
      <c r="H24" s="7">
        <v>0.85999999999999999</v>
      </c>
      <c r="I24" s="8">
        <v>1532.6700000000001</v>
      </c>
      <c r="J24" s="9">
        <f t="shared" si="5"/>
        <v>644511.21243905998</v>
      </c>
      <c r="K24" s="9">
        <f t="shared" si="6"/>
        <v>128902.24248781201</v>
      </c>
      <c r="L24" s="9">
        <f t="shared" si="7"/>
        <v>773413.45492687193</v>
      </c>
    </row>
    <row r="25" ht="18" customHeight="1">
      <c r="A25" s="6">
        <v>21</v>
      </c>
      <c r="B25" s="6" t="s">
        <v>35</v>
      </c>
      <c r="C25" s="7">
        <v>93.659999999999997</v>
      </c>
      <c r="D25" s="7">
        <v>400</v>
      </c>
      <c r="E25" s="7">
        <v>6</v>
      </c>
      <c r="F25" s="7"/>
      <c r="G25" s="7">
        <v>1.01</v>
      </c>
      <c r="H25" s="7">
        <v>0.85999999999999999</v>
      </c>
      <c r="I25" s="8">
        <v>1651.4499999999978</v>
      </c>
      <c r="J25" s="9">
        <f t="shared" si="5"/>
        <v>134350.53736019981</v>
      </c>
      <c r="K25" s="9">
        <f t="shared" si="6"/>
        <v>26870.107472039963</v>
      </c>
      <c r="L25" s="9">
        <f t="shared" si="7"/>
        <v>161220.64483223978</v>
      </c>
    </row>
    <row r="26" ht="18" customHeight="1">
      <c r="A26" s="6">
        <v>22</v>
      </c>
      <c r="B26" s="6" t="s">
        <v>36</v>
      </c>
      <c r="C26" s="7">
        <v>2926.7600000000002</v>
      </c>
      <c r="D26" s="7">
        <v>2500</v>
      </c>
      <c r="E26" s="7">
        <v>95</v>
      </c>
      <c r="F26" s="7">
        <f t="shared" si="4"/>
        <v>2500</v>
      </c>
      <c r="G26" s="7">
        <v>1.01</v>
      </c>
      <c r="H26" s="7">
        <v>0.85999999999999999</v>
      </c>
      <c r="I26" s="8">
        <v>1867.52</v>
      </c>
      <c r="J26" s="9">
        <f t="shared" si="5"/>
        <v>4747578.9706547204</v>
      </c>
      <c r="K26" s="9">
        <f t="shared" si="6"/>
        <v>949515.79413094418</v>
      </c>
      <c r="L26" s="9">
        <f t="shared" si="7"/>
        <v>5697094.7647856642</v>
      </c>
    </row>
    <row r="27" ht="18" customHeight="1">
      <c r="A27" s="6">
        <v>23</v>
      </c>
      <c r="B27" s="6" t="s">
        <v>37</v>
      </c>
      <c r="C27" s="7">
        <v>245.93000000000001</v>
      </c>
      <c r="D27" s="7">
        <v>630</v>
      </c>
      <c r="E27" s="7">
        <v>16</v>
      </c>
      <c r="F27" s="7"/>
      <c r="G27" s="7">
        <v>1.01</v>
      </c>
      <c r="H27" s="7">
        <v>0.85999999999999999</v>
      </c>
      <c r="I27" s="8">
        <v>1651.4499999999973</v>
      </c>
      <c r="J27" s="9">
        <f t="shared" si="5"/>
        <v>352774.15815709945</v>
      </c>
      <c r="K27" s="9">
        <f t="shared" si="6"/>
        <v>70554.831631419889</v>
      </c>
      <c r="L27" s="9">
        <f t="shared" si="7"/>
        <v>423328.98978851933</v>
      </c>
    </row>
    <row r="28" ht="18" customHeight="1">
      <c r="A28" s="6">
        <v>24</v>
      </c>
      <c r="B28" s="6" t="s">
        <v>38</v>
      </c>
      <c r="C28" s="7">
        <v>648.62</v>
      </c>
      <c r="D28" s="7">
        <v>630</v>
      </c>
      <c r="E28" s="7">
        <v>16</v>
      </c>
      <c r="F28" s="7"/>
      <c r="G28" s="7">
        <v>1.01</v>
      </c>
      <c r="H28" s="7">
        <v>0.85999999999999999</v>
      </c>
      <c r="I28" s="8">
        <v>1651.4499999999971</v>
      </c>
      <c r="J28" s="9">
        <f t="shared" si="5"/>
        <v>930412.61523139838</v>
      </c>
      <c r="K28" s="9">
        <f t="shared" si="6"/>
        <v>186082.52304627968</v>
      </c>
      <c r="L28" s="9">
        <f t="shared" si="7"/>
        <v>1116495.1382776781</v>
      </c>
    </row>
    <row r="29" ht="18" customHeight="1">
      <c r="A29" s="6">
        <v>25</v>
      </c>
      <c r="B29" s="6" t="s">
        <v>39</v>
      </c>
      <c r="C29" s="7">
        <v>291.06</v>
      </c>
      <c r="D29" s="7">
        <v>400</v>
      </c>
      <c r="E29" s="7">
        <v>6</v>
      </c>
      <c r="F29" s="7"/>
      <c r="G29" s="7">
        <v>1.01</v>
      </c>
      <c r="H29" s="7">
        <v>0.85999999999999999</v>
      </c>
      <c r="I29" s="8">
        <v>1651.4499999999969</v>
      </c>
      <c r="J29" s="9">
        <f t="shared" si="5"/>
        <v>417510.86273819918</v>
      </c>
      <c r="K29" s="9">
        <f t="shared" si="6"/>
        <v>83502.172547639842</v>
      </c>
      <c r="L29" s="9">
        <f t="shared" si="7"/>
        <v>501013.035285839</v>
      </c>
    </row>
    <row r="30" ht="18" customHeight="1">
      <c r="A30" s="6">
        <v>26</v>
      </c>
      <c r="B30" s="6" t="s">
        <v>40</v>
      </c>
      <c r="C30" s="7">
        <v>287.31999999999999</v>
      </c>
      <c r="D30" s="7">
        <v>630</v>
      </c>
      <c r="E30" s="7">
        <v>16</v>
      </c>
      <c r="F30" s="7"/>
      <c r="G30" s="7">
        <v>1.01</v>
      </c>
      <c r="H30" s="7">
        <v>0.85999999999999999</v>
      </c>
      <c r="I30" s="8">
        <v>1651.4499999999966</v>
      </c>
      <c r="J30" s="9">
        <f t="shared" si="5"/>
        <v>412146.02172039915</v>
      </c>
      <c r="K30" s="9">
        <f t="shared" si="6"/>
        <v>82429.20434407983</v>
      </c>
      <c r="L30" s="9">
        <f t="shared" si="7"/>
        <v>494575.22606447898</v>
      </c>
    </row>
    <row r="31" ht="18" customHeight="1">
      <c r="A31" s="6">
        <v>27</v>
      </c>
      <c r="B31" s="6" t="s">
        <v>41</v>
      </c>
      <c r="C31" s="7">
        <v>3234.9099999999999</v>
      </c>
      <c r="D31" s="7">
        <v>2500</v>
      </c>
      <c r="E31" s="7">
        <v>95</v>
      </c>
      <c r="F31" s="7">
        <f t="shared" si="4"/>
        <v>2500</v>
      </c>
      <c r="G31" s="7">
        <v>1.01</v>
      </c>
      <c r="H31" s="7">
        <v>0.85999999999999999</v>
      </c>
      <c r="I31" s="8">
        <v>1651.4499999999964</v>
      </c>
      <c r="J31" s="9">
        <f t="shared" si="5"/>
        <v>4640314.934997689</v>
      </c>
      <c r="K31" s="9">
        <f t="shared" si="6"/>
        <v>928062.9869995378</v>
      </c>
      <c r="L31" s="9">
        <f t="shared" si="7"/>
        <v>5568377.9219972268</v>
      </c>
    </row>
    <row r="32" ht="18" customHeight="1">
      <c r="A32" s="6">
        <v>28</v>
      </c>
      <c r="B32" s="6" t="s">
        <v>42</v>
      </c>
      <c r="C32" s="7">
        <v>139</v>
      </c>
      <c r="D32" s="7">
        <v>1000</v>
      </c>
      <c r="E32" s="7">
        <v>25</v>
      </c>
      <c r="F32" s="7"/>
      <c r="G32" s="7">
        <v>1.01</v>
      </c>
      <c r="H32" s="7">
        <v>0.85999999999999999</v>
      </c>
      <c r="I32" s="8">
        <v>1651.4499999999962</v>
      </c>
      <c r="J32" s="9">
        <f t="shared" si="5"/>
        <v>199388.47632999957</v>
      </c>
      <c r="K32" s="9">
        <f t="shared" si="6"/>
        <v>39877.695265999915</v>
      </c>
      <c r="L32" s="9">
        <f t="shared" si="7"/>
        <v>239266.17159599948</v>
      </c>
    </row>
    <row r="33" ht="18" customHeight="1">
      <c r="A33" s="6">
        <v>29</v>
      </c>
      <c r="B33" s="6" t="s">
        <v>43</v>
      </c>
      <c r="C33" s="7">
        <v>169.19999999999999</v>
      </c>
      <c r="D33" s="7">
        <v>630</v>
      </c>
      <c r="E33" s="7">
        <v>16</v>
      </c>
      <c r="F33" s="7"/>
      <c r="G33" s="7">
        <v>1.01</v>
      </c>
      <c r="H33" s="7">
        <v>0.85999999999999999</v>
      </c>
      <c r="I33" s="8">
        <v>1651.449999999996</v>
      </c>
      <c r="J33" s="9">
        <f t="shared" si="5"/>
        <v>242708.85032399939</v>
      </c>
      <c r="K33" s="9">
        <f t="shared" si="6"/>
        <v>48541.770064799879</v>
      </c>
      <c r="L33" s="9">
        <f t="shared" si="7"/>
        <v>291250.62038879929</v>
      </c>
    </row>
    <row r="34" ht="18" customHeight="1">
      <c r="A34" s="6">
        <v>30</v>
      </c>
      <c r="B34" s="6" t="s">
        <v>44</v>
      </c>
      <c r="C34" s="7">
        <v>509.45999999999998</v>
      </c>
      <c r="D34" s="7">
        <v>630</v>
      </c>
      <c r="E34" s="7">
        <v>16</v>
      </c>
      <c r="F34" s="7"/>
      <c r="G34" s="7">
        <v>1.01</v>
      </c>
      <c r="H34" s="7">
        <v>0.85999999999999999</v>
      </c>
      <c r="I34" s="8">
        <v>1651.4499999999957</v>
      </c>
      <c r="J34" s="9">
        <f t="shared" si="5"/>
        <v>730794.62698619801</v>
      </c>
      <c r="K34" s="9">
        <f t="shared" si="6"/>
        <v>146158.9253972396</v>
      </c>
      <c r="L34" s="9">
        <f t="shared" si="7"/>
        <v>876953.55238343764</v>
      </c>
    </row>
    <row r="35" ht="18" customHeight="1">
      <c r="A35" s="6">
        <v>31</v>
      </c>
      <c r="B35" s="6" t="s">
        <v>45</v>
      </c>
      <c r="C35" s="7">
        <v>2798.1599999999999</v>
      </c>
      <c r="D35" s="7">
        <v>2500</v>
      </c>
      <c r="E35" s="7">
        <v>95</v>
      </c>
      <c r="F35" s="7">
        <f t="shared" si="4"/>
        <v>2500</v>
      </c>
      <c r="G35" s="7">
        <v>1.01</v>
      </c>
      <c r="H35" s="7">
        <v>0.85999999999999999</v>
      </c>
      <c r="I35" s="8">
        <v>1651.4499999999955</v>
      </c>
      <c r="J35" s="9">
        <f t="shared" si="5"/>
        <v>4013819.1289751893</v>
      </c>
      <c r="K35" s="9">
        <f t="shared" si="6"/>
        <v>802763.8257950379</v>
      </c>
      <c r="L35" s="9">
        <f t="shared" si="7"/>
        <v>4816582.954770227</v>
      </c>
    </row>
    <row r="36" ht="18" customHeight="1">
      <c r="A36" s="6">
        <v>32</v>
      </c>
      <c r="B36" s="6" t="s">
        <v>46</v>
      </c>
      <c r="C36" s="7">
        <v>60.810000000000002</v>
      </c>
      <c r="D36" s="7">
        <v>1000</v>
      </c>
      <c r="E36" s="7">
        <v>25</v>
      </c>
      <c r="F36" s="7"/>
      <c r="G36" s="7">
        <v>1.01</v>
      </c>
      <c r="H36" s="7">
        <v>0.85999999999999999</v>
      </c>
      <c r="I36" s="8">
        <v>1651.4499999999955</v>
      </c>
      <c r="J36" s="9">
        <f t="shared" si="5"/>
        <v>87228.872270699765</v>
      </c>
      <c r="K36" s="9">
        <f t="shared" si="6"/>
        <v>17445.774454139955</v>
      </c>
      <c r="L36" s="9">
        <f t="shared" si="7"/>
        <v>104674.64672483972</v>
      </c>
    </row>
    <row r="37" ht="18" customHeight="1">
      <c r="A37" s="6">
        <v>33</v>
      </c>
      <c r="B37" s="6" t="s">
        <v>47</v>
      </c>
      <c r="C37" s="7">
        <v>213.59999999999999</v>
      </c>
      <c r="D37" s="7">
        <v>630</v>
      </c>
      <c r="E37" s="7">
        <v>16</v>
      </c>
      <c r="F37" s="7"/>
      <c r="G37" s="7">
        <v>1.01</v>
      </c>
      <c r="H37" s="7">
        <v>0.85999999999999999</v>
      </c>
      <c r="I37" s="8">
        <v>1651.4499999999953</v>
      </c>
      <c r="J37" s="9">
        <f t="shared" si="5"/>
        <v>306398.40679199906</v>
      </c>
      <c r="K37" s="9">
        <f t="shared" si="6"/>
        <v>61279.681358399816</v>
      </c>
      <c r="L37" s="9">
        <f t="shared" si="7"/>
        <v>367678.08815039886</v>
      </c>
    </row>
    <row r="38" ht="18" customHeight="1">
      <c r="A38" s="6">
        <v>34</v>
      </c>
      <c r="B38" s="6" t="s">
        <v>48</v>
      </c>
      <c r="C38" s="7">
        <v>509.99000000000001</v>
      </c>
      <c r="D38" s="7">
        <v>630</v>
      </c>
      <c r="E38" s="7">
        <v>16</v>
      </c>
      <c r="F38" s="7"/>
      <c r="G38" s="7">
        <v>1.01</v>
      </c>
      <c r="H38" s="7">
        <v>0.85999999999999999</v>
      </c>
      <c r="I38" s="8">
        <v>1651.449999999995</v>
      </c>
      <c r="J38" s="9">
        <f t="shared" si="5"/>
        <v>731554.88520529785</v>
      </c>
      <c r="K38" s="9">
        <f t="shared" si="6"/>
        <v>146310.97704105958</v>
      </c>
      <c r="L38" s="9">
        <f t="shared" si="7"/>
        <v>877865.86224635737</v>
      </c>
    </row>
    <row r="39" ht="18" customHeight="1">
      <c r="A39" s="6">
        <v>35</v>
      </c>
      <c r="B39" s="6" t="s">
        <v>49</v>
      </c>
      <c r="C39" s="7">
        <v>1671.3699999999999</v>
      </c>
      <c r="D39" s="7">
        <v>2500</v>
      </c>
      <c r="E39" s="7">
        <v>95</v>
      </c>
      <c r="F39" s="7">
        <f t="shared" si="4"/>
        <v>2500</v>
      </c>
      <c r="G39" s="7">
        <v>1.01</v>
      </c>
      <c r="H39" s="7">
        <v>0.85999999999999999</v>
      </c>
      <c r="I39" s="8">
        <v>1867.52</v>
      </c>
      <c r="J39" s="9">
        <f t="shared" si="5"/>
        <v>2711175.8614246398</v>
      </c>
      <c r="K39" s="9">
        <f t="shared" si="6"/>
        <v>542235.17228492803</v>
      </c>
      <c r="L39" s="9">
        <f t="shared" si="7"/>
        <v>3253411.033709568</v>
      </c>
    </row>
    <row r="40" ht="18" customHeight="1">
      <c r="A40" s="6">
        <v>36</v>
      </c>
      <c r="B40" s="6" t="s">
        <v>50</v>
      </c>
      <c r="C40" s="7">
        <v>42.240000000000002</v>
      </c>
      <c r="D40" s="7">
        <v>400</v>
      </c>
      <c r="E40" s="7">
        <v>6</v>
      </c>
      <c r="F40" s="7"/>
      <c r="G40" s="7">
        <v>1.01</v>
      </c>
      <c r="H40" s="7">
        <v>0.85999999999999999</v>
      </c>
      <c r="I40" s="8">
        <v>1651.4499999999946</v>
      </c>
      <c r="J40" s="9">
        <f t="shared" si="5"/>
        <v>60591.145612799803</v>
      </c>
      <c r="K40" s="9">
        <f t="shared" si="6"/>
        <v>12118.229122559962</v>
      </c>
      <c r="L40" s="9">
        <f t="shared" si="7"/>
        <v>72709.374735359772</v>
      </c>
    </row>
    <row r="41" ht="18" customHeight="1">
      <c r="A41" s="6">
        <v>37</v>
      </c>
      <c r="B41" s="6" t="s">
        <v>51</v>
      </c>
      <c r="C41" s="7">
        <v>802.38999999999999</v>
      </c>
      <c r="D41" s="7">
        <v>2000</v>
      </c>
      <c r="E41" s="7">
        <v>70</v>
      </c>
      <c r="F41" s="7"/>
      <c r="G41" s="7">
        <v>1.01</v>
      </c>
      <c r="H41" s="7">
        <v>0.85999999999999999</v>
      </c>
      <c r="I41" s="8">
        <v>1690.76</v>
      </c>
      <c r="J41" s="9">
        <f t="shared" si="5"/>
        <v>1178385.2487850401</v>
      </c>
      <c r="K41" s="9">
        <f t="shared" si="6"/>
        <v>235677.04975700803</v>
      </c>
      <c r="L41" s="9">
        <f t="shared" si="7"/>
        <v>1414062.2985420481</v>
      </c>
    </row>
    <row r="42" ht="18" customHeight="1">
      <c r="A42" s="6">
        <v>38</v>
      </c>
      <c r="B42" s="6" t="s">
        <v>52</v>
      </c>
      <c r="C42" s="7">
        <v>2101.52</v>
      </c>
      <c r="D42" s="7">
        <v>2500</v>
      </c>
      <c r="E42" s="7">
        <v>95</v>
      </c>
      <c r="F42" s="7">
        <f t="shared" si="4"/>
        <v>2500</v>
      </c>
      <c r="G42" s="7">
        <v>1.01</v>
      </c>
      <c r="H42" s="7">
        <v>0.85999999999999999</v>
      </c>
      <c r="I42" s="8">
        <v>1867.52</v>
      </c>
      <c r="J42" s="9">
        <f t="shared" si="5"/>
        <v>3408934.16556544</v>
      </c>
      <c r="K42" s="9">
        <f t="shared" si="6"/>
        <v>681786.83311308804</v>
      </c>
      <c r="L42" s="9">
        <f t="shared" si="7"/>
        <v>4090720.9986785278</v>
      </c>
    </row>
    <row r="43" ht="18" customHeight="1">
      <c r="A43" s="6">
        <v>39</v>
      </c>
      <c r="B43" s="6" t="s">
        <v>53</v>
      </c>
      <c r="C43" s="7">
        <v>2232.2800000000002</v>
      </c>
      <c r="D43" s="7">
        <v>1600</v>
      </c>
      <c r="E43" s="7">
        <v>50</v>
      </c>
      <c r="F43" s="7">
        <f t="shared" si="4"/>
        <v>1600</v>
      </c>
      <c r="G43" s="7">
        <v>1.01</v>
      </c>
      <c r="H43" s="7">
        <v>0.85999999999999999</v>
      </c>
      <c r="I43" s="8">
        <v>1651.4499999999939</v>
      </c>
      <c r="J43" s="9">
        <f t="shared" si="5"/>
        <v>3202092.8628915879</v>
      </c>
      <c r="K43" s="9">
        <f t="shared" si="6"/>
        <v>640418.5725783176</v>
      </c>
      <c r="L43" s="9">
        <f t="shared" si="7"/>
        <v>3842511.4354699054</v>
      </c>
    </row>
    <row r="44" ht="18" customHeight="1">
      <c r="A44" s="6">
        <v>40</v>
      </c>
      <c r="B44" s="6" t="s">
        <v>54</v>
      </c>
      <c r="C44" s="7">
        <v>836.00999999999999</v>
      </c>
      <c r="D44" s="7">
        <v>1000</v>
      </c>
      <c r="E44" s="7">
        <v>25</v>
      </c>
      <c r="F44" s="7"/>
      <c r="G44" s="7">
        <v>1.01</v>
      </c>
      <c r="H44" s="7">
        <v>0.85999999999999999</v>
      </c>
      <c r="I44" s="8">
        <v>1651.4499999999937</v>
      </c>
      <c r="J44" s="9">
        <f t="shared" si="5"/>
        <v>1199214.1014146954</v>
      </c>
      <c r="K44" s="9">
        <f t="shared" si="6"/>
        <v>239842.82028293909</v>
      </c>
      <c r="L44" s="9">
        <f t="shared" si="7"/>
        <v>1439056.9216976345</v>
      </c>
    </row>
    <row r="45" ht="18" customHeight="1">
      <c r="A45" s="6">
        <v>41</v>
      </c>
      <c r="B45" s="6" t="s">
        <v>55</v>
      </c>
      <c r="C45" s="7">
        <v>119.56999999999999</v>
      </c>
      <c r="D45" s="7">
        <v>630</v>
      </c>
      <c r="E45" s="7">
        <v>16</v>
      </c>
      <c r="F45" s="7"/>
      <c r="G45" s="7">
        <v>1.01</v>
      </c>
      <c r="H45" s="7">
        <v>0.85999999999999999</v>
      </c>
      <c r="I45" s="8">
        <v>1651.4499999999935</v>
      </c>
      <c r="J45" s="9">
        <f t="shared" si="5"/>
        <v>171517.12312789934</v>
      </c>
      <c r="K45" s="9">
        <f t="shared" si="6"/>
        <v>34303.424625579872</v>
      </c>
      <c r="L45" s="9">
        <f t="shared" si="7"/>
        <v>205820.54775347922</v>
      </c>
    </row>
    <row r="46" ht="18" customHeight="1">
      <c r="A46" s="6">
        <v>42</v>
      </c>
      <c r="B46" s="6" t="s">
        <v>56</v>
      </c>
      <c r="C46" s="7">
        <v>41.359999999999999</v>
      </c>
      <c r="D46" s="7">
        <v>400</v>
      </c>
      <c r="E46" s="7">
        <v>6</v>
      </c>
      <c r="F46" s="7"/>
      <c r="G46" s="7">
        <v>1.01</v>
      </c>
      <c r="H46" s="7">
        <v>0.85999999999999999</v>
      </c>
      <c r="I46" s="8">
        <v>1651.4499999999932</v>
      </c>
      <c r="J46" s="9">
        <f t="shared" si="5"/>
        <v>59328.830079199761</v>
      </c>
      <c r="K46" s="9">
        <f t="shared" si="6"/>
        <v>11865.766015839952</v>
      </c>
      <c r="L46" s="9">
        <f t="shared" si="7"/>
        <v>71194.596095039713</v>
      </c>
    </row>
    <row r="47" ht="18" customHeight="1">
      <c r="A47" s="6">
        <v>43</v>
      </c>
      <c r="B47" s="6" t="s">
        <v>57</v>
      </c>
      <c r="C47" s="7">
        <v>178.77000000000001</v>
      </c>
      <c r="D47" s="7">
        <v>630</v>
      </c>
      <c r="E47" s="7">
        <v>16</v>
      </c>
      <c r="F47" s="7"/>
      <c r="G47" s="7">
        <v>1.01</v>
      </c>
      <c r="H47" s="7">
        <v>0.85999999999999999</v>
      </c>
      <c r="I47" s="8">
        <v>1651.449999999993</v>
      </c>
      <c r="J47" s="9">
        <f t="shared" si="5"/>
        <v>256436.53175189893</v>
      </c>
      <c r="K47" s="9">
        <f t="shared" si="6"/>
        <v>51287.306350379789</v>
      </c>
      <c r="L47" s="9">
        <f t="shared" si="7"/>
        <v>307723.83810227871</v>
      </c>
    </row>
    <row r="48" s="10" customFormat="1" ht="18" customHeight="1">
      <c r="A48" s="11" t="s">
        <v>58</v>
      </c>
      <c r="B48" s="11"/>
      <c r="C48" s="12">
        <f>SUM(C3:C47)</f>
        <v>33435.139999999999</v>
      </c>
      <c r="D48" s="12"/>
      <c r="E48" s="12"/>
      <c r="F48" s="12">
        <f>SUM(F3:F47)</f>
        <v>28690</v>
      </c>
      <c r="G48" s="12"/>
      <c r="H48" s="12"/>
      <c r="I48" s="13"/>
      <c r="J48" s="13">
        <f>SUM(J3:J47)</f>
        <v>47132948.653782189</v>
      </c>
      <c r="K48" s="13">
        <f>SUM(K3:K47)</f>
        <v>9426589.7307564393</v>
      </c>
      <c r="L48" s="13">
        <f>SUM(L3:L47)</f>
        <v>56559538.384538621</v>
      </c>
    </row>
  </sheetData>
  <mergeCells count="11">
    <mergeCell ref="A1:A2"/>
    <mergeCell ref="B1:B2"/>
    <mergeCell ref="C1:C2"/>
    <mergeCell ref="D1:D2"/>
    <mergeCell ref="E1:E2"/>
    <mergeCell ref="F1:F2"/>
    <mergeCell ref="G1:I1"/>
    <mergeCell ref="J1:J2"/>
    <mergeCell ref="K1:K2"/>
    <mergeCell ref="L1:L2"/>
    <mergeCell ref="A48:B48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1" max="1" width="5.5859375"/>
    <col customWidth="1" min="2" max="3" style="14" width="26.99609375"/>
    <col customWidth="1" min="4" max="4" width="12.6640625"/>
    <col customWidth="1" min="5" max="5" width="14.77734375"/>
    <col customWidth="1" min="6" max="6" width="17.10546875"/>
  </cols>
  <sheetData>
    <row r="1">
      <c r="A1" s="14" t="s">
        <v>0</v>
      </c>
      <c r="B1" s="2" t="s">
        <v>59</v>
      </c>
      <c r="C1" s="2" t="s">
        <v>60</v>
      </c>
      <c r="D1" s="2" t="s">
        <v>61</v>
      </c>
      <c r="F1" t="s">
        <v>62</v>
      </c>
    </row>
    <row r="2" ht="30">
      <c r="A2" s="14"/>
      <c r="B2" s="2"/>
      <c r="C2" s="2"/>
      <c r="D2" s="2"/>
      <c r="E2" s="1" t="s">
        <v>63</v>
      </c>
    </row>
    <row r="3">
      <c r="A3">
        <v>1</v>
      </c>
      <c r="B3" s="14" t="s">
        <v>64</v>
      </c>
      <c r="C3" s="14" t="s">
        <v>65</v>
      </c>
      <c r="D3" t="s">
        <v>66</v>
      </c>
      <c r="E3">
        <v>630</v>
      </c>
      <c r="F3">
        <v>3</v>
      </c>
    </row>
    <row r="4">
      <c r="A4">
        <v>3</v>
      </c>
      <c r="B4" s="14" t="s">
        <v>67</v>
      </c>
      <c r="C4" s="14" t="s">
        <v>65</v>
      </c>
      <c r="D4" t="s">
        <v>68</v>
      </c>
      <c r="E4">
        <v>630</v>
      </c>
      <c r="F4">
        <v>3</v>
      </c>
    </row>
    <row r="5">
      <c r="A5">
        <v>4</v>
      </c>
      <c r="B5" s="14" t="s">
        <v>69</v>
      </c>
      <c r="C5" s="14" t="s">
        <v>70</v>
      </c>
      <c r="D5" s="15" t="s">
        <v>71</v>
      </c>
      <c r="E5">
        <v>2500</v>
      </c>
    </row>
    <row r="6">
      <c r="A6">
        <v>5</v>
      </c>
      <c r="B6" s="14" t="s">
        <v>72</v>
      </c>
      <c r="C6" s="14" t="s">
        <v>65</v>
      </c>
      <c r="D6" s="15" t="s">
        <v>73</v>
      </c>
      <c r="E6">
        <v>630</v>
      </c>
    </row>
    <row r="7">
      <c r="A7">
        <v>5</v>
      </c>
      <c r="B7" s="14" t="s">
        <v>74</v>
      </c>
      <c r="C7" s="14" t="s">
        <v>65</v>
      </c>
      <c r="D7" s="15" t="s">
        <v>75</v>
      </c>
      <c r="E7">
        <v>630</v>
      </c>
    </row>
    <row r="8">
      <c r="B8" s="14" t="s">
        <v>76</v>
      </c>
      <c r="C8" s="14" t="s">
        <v>65</v>
      </c>
      <c r="D8" t="s">
        <v>77</v>
      </c>
      <c r="E8">
        <v>400</v>
      </c>
    </row>
    <row r="9">
      <c r="B9" s="14" t="s">
        <v>78</v>
      </c>
      <c r="C9" s="14" t="s">
        <v>70</v>
      </c>
      <c r="D9" t="s">
        <v>79</v>
      </c>
      <c r="E9">
        <v>630</v>
      </c>
    </row>
    <row r="10">
      <c r="B10" s="14" t="s">
        <v>80</v>
      </c>
      <c r="C10" s="14" t="s">
        <v>70</v>
      </c>
      <c r="D10" s="15" t="s">
        <v>81</v>
      </c>
      <c r="E10">
        <v>1600</v>
      </c>
    </row>
    <row r="11">
      <c r="B11" s="14" t="s">
        <v>82</v>
      </c>
      <c r="C11" s="14" t="s">
        <v>70</v>
      </c>
      <c r="D11" t="s">
        <v>83</v>
      </c>
      <c r="E11">
        <v>2500</v>
      </c>
    </row>
    <row r="12">
      <c r="B12" s="14" t="s">
        <v>84</v>
      </c>
      <c r="C12" s="14" t="s">
        <v>85</v>
      </c>
      <c r="D12" t="s">
        <v>86</v>
      </c>
      <c r="E12">
        <v>1200</v>
      </c>
    </row>
    <row r="13">
      <c r="B13" s="14" t="s">
        <v>87</v>
      </c>
      <c r="C13" s="14" t="s">
        <v>70</v>
      </c>
      <c r="D13" t="s">
        <v>88</v>
      </c>
      <c r="E13">
        <v>630</v>
      </c>
    </row>
    <row r="14">
      <c r="B14" s="14" t="s">
        <v>89</v>
      </c>
      <c r="C14" s="14" t="s">
        <v>70</v>
      </c>
      <c r="D14" s="15" t="s">
        <v>90</v>
      </c>
      <c r="E14">
        <v>630</v>
      </c>
    </row>
    <row r="15">
      <c r="B15" s="14" t="s">
        <v>91</v>
      </c>
      <c r="C15" s="14" t="s">
        <v>70</v>
      </c>
      <c r="D15" t="s">
        <v>92</v>
      </c>
      <c r="E15">
        <v>1600</v>
      </c>
      <c r="F15">
        <v>5</v>
      </c>
    </row>
  </sheetData>
  <mergeCells count="4">
    <mergeCell ref="A1:A2"/>
    <mergeCell ref="B1:B2"/>
    <mergeCell ref="C1:C2"/>
    <mergeCell ref="D1:D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R7-Office/7.3.3.59</Application>
  <Company/>
  <DocSecurity>0</DocSecurity>
  <HyperlinkBase/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Роман Кунгурцев</cp:lastModifiedBy>
  <cp:revision>6</cp:revision>
  <dcterms:created xsi:type="dcterms:W3CDTF">2023-05-15T13:37:41Z</dcterms:created>
  <dcterms:modified xsi:type="dcterms:W3CDTF">2023-07-27T18:33:41Z</dcterms:modified>
  <cp:category/>
</cp:coreProperties>
</file>