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/>
  </bookViews>
  <sheets>
    <sheet name="Задача1" sheetId="1" r:id="rId1"/>
    <sheet name="Задача2" sheetId="2" r:id="rId2"/>
    <sheet name="Задача3" sheetId="3" r:id="rId3"/>
  </sheets>
  <calcPr calcId="152511"/>
</workbook>
</file>

<file path=xl/calcChain.xml><?xml version="1.0" encoding="utf-8"?>
<calcChain xmlns="http://schemas.openxmlformats.org/spreadsheetml/2006/main">
  <c r="B8" i="2" l="1"/>
  <c r="B7" i="2"/>
  <c r="B19" i="3"/>
  <c r="F7" i="3"/>
  <c r="B18" i="3"/>
  <c r="B17" i="3"/>
  <c r="B16" i="3"/>
  <c r="B15" i="3"/>
  <c r="B12" i="3" l="1"/>
  <c r="B9" i="3"/>
  <c r="E8" i="1"/>
  <c r="B10" i="3" l="1"/>
  <c r="D7" i="3"/>
  <c r="D6" i="3"/>
  <c r="B7" i="3"/>
  <c r="B6" i="3"/>
  <c r="B10" i="2"/>
  <c r="B12" i="2" s="1"/>
  <c r="E10" i="1"/>
  <c r="B11" i="3" l="1"/>
  <c r="B11" i="2"/>
  <c r="B13" i="2" s="1"/>
  <c r="E7" i="1" l="1"/>
  <c r="E9" i="1"/>
  <c r="B9" i="1"/>
  <c r="B7" i="1"/>
</calcChain>
</file>

<file path=xl/sharedStrings.xml><?xml version="1.0" encoding="utf-8"?>
<sst xmlns="http://schemas.openxmlformats.org/spreadsheetml/2006/main" count="40" uniqueCount="36">
  <si>
    <t>Отклонение от номинального размера</t>
  </si>
  <si>
    <t>n=</t>
  </si>
  <si>
    <t>a=</t>
  </si>
  <si>
    <t>alpha=</t>
  </si>
  <si>
    <t>xср</t>
  </si>
  <si>
    <t>xср=</t>
  </si>
  <si>
    <t>tрасч</t>
  </si>
  <si>
    <t>s2=</t>
  </si>
  <si>
    <t>k=</t>
  </si>
  <si>
    <t>tтабл</t>
  </si>
  <si>
    <t>Завод</t>
  </si>
  <si>
    <t>s2</t>
  </si>
  <si>
    <t>n</t>
  </si>
  <si>
    <t>B</t>
  </si>
  <si>
    <t xml:space="preserve">A </t>
  </si>
  <si>
    <t>tрасч=</t>
  </si>
  <si>
    <t>f=</t>
  </si>
  <si>
    <t>alpha</t>
  </si>
  <si>
    <t>Марка 1</t>
  </si>
  <si>
    <t>Марка 2</t>
  </si>
  <si>
    <t>Краш тест</t>
  </si>
  <si>
    <t>s2_1</t>
  </si>
  <si>
    <t>S2_2</t>
  </si>
  <si>
    <t>Fрасч</t>
  </si>
  <si>
    <t xml:space="preserve">Fтабл </t>
  </si>
  <si>
    <t>f1</t>
  </si>
  <si>
    <t>f2</t>
  </si>
  <si>
    <t>a</t>
  </si>
  <si>
    <t>n1</t>
  </si>
  <si>
    <t>n2</t>
  </si>
  <si>
    <t>xср1</t>
  </si>
  <si>
    <t>xср2</t>
  </si>
  <si>
    <t xml:space="preserve">tтабл </t>
  </si>
  <si>
    <t>f</t>
  </si>
  <si>
    <t>Fрасчет</t>
  </si>
  <si>
    <t>Fтабл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</si>
</sst>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3" borderId="4" xfId="0" applyFill="1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2" borderId="0" xfId="0" applyFill="1" applyBorder="1" applyAlignment="1"/>
    <xf numFmtId="0" fontId="0" fillId="0" borderId="7" xfId="0" applyBorder="1" applyAlignment="1">
      <alignment horizontal="right" vertical="center"/>
    </xf>
    <xf numFmtId="0" fontId="0" fillId="2" borderId="0" xfId="0" applyFill="1" applyBorder="1" applyAlignment="1">
      <alignment horizontal="right" vertical="center"/>
    </xf>
    <xf numFmtId="164" fontId="0" fillId="0" borderId="0" xfId="0" applyNumberFormat="1" applyBorder="1"/>
    <xf numFmtId="0" fontId="0" fillId="0" borderId="7" xfId="0" applyBorder="1" applyAlignment="1">
      <alignment horizontal="right"/>
    </xf>
    <xf numFmtId="0" fontId="0" fillId="2" borderId="0" xfId="0" applyFill="1" applyBorder="1"/>
    <xf numFmtId="0" fontId="0" fillId="0" borderId="9" xfId="0" applyBorder="1"/>
    <xf numFmtId="0" fontId="0" fillId="0" borderId="10" xfId="0" applyBorder="1"/>
    <xf numFmtId="0" fontId="0" fillId="2" borderId="10" xfId="0" applyFill="1" applyBorder="1"/>
    <xf numFmtId="0" fontId="0" fillId="0" borderId="11" xfId="0" applyBorder="1"/>
    <xf numFmtId="0" fontId="0" fillId="0" borderId="12" xfId="0" applyBorder="1"/>
    <xf numFmtId="0" fontId="0" fillId="4" borderId="12" xfId="0" applyFill="1" applyBorder="1"/>
    <xf numFmtId="0" fontId="0" fillId="0" borderId="12" xfId="0" applyFill="1" applyBorder="1"/>
    <xf numFmtId="0" fontId="0" fillId="0" borderId="12" xfId="0" applyBorder="1" applyAlignment="1">
      <alignment horizontal="center" vertical="center"/>
    </xf>
    <xf numFmtId="0" fontId="0" fillId="0" borderId="12" xfId="0" applyBorder="1" applyAlignme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202706</xdr:colOff>
      <xdr:row>13</xdr:row>
      <xdr:rowOff>121920</xdr:rowOff>
    </xdr:from>
    <xdr:to>
      <xdr:col>10</xdr:col>
      <xdr:colOff>154165</xdr:colOff>
      <xdr:row>21</xdr:row>
      <xdr:rowOff>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2706" y="2522220"/>
          <a:ext cx="6047459" cy="13411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121920</xdr:colOff>
      <xdr:row>1</xdr:row>
      <xdr:rowOff>144781</xdr:rowOff>
    </xdr:from>
    <xdr:to>
      <xdr:col>18</xdr:col>
      <xdr:colOff>174603</xdr:colOff>
      <xdr:row>7</xdr:row>
      <xdr:rowOff>45307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7576"/>
        <a:stretch/>
      </xdr:blipFill>
      <xdr:spPr>
        <a:xfrm>
          <a:off x="4389120" y="327661"/>
          <a:ext cx="6758283" cy="9978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449580</xdr:colOff>
      <xdr:row>1</xdr:row>
      <xdr:rowOff>106680</xdr:rowOff>
    </xdr:from>
    <xdr:to>
      <xdr:col>19</xdr:col>
      <xdr:colOff>389880</xdr:colOff>
      <xdr:row>9</xdr:row>
      <xdr:rowOff>90148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16780" y="289560"/>
          <a:ext cx="7255500" cy="14465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tabSelected="1" workbookViewId="0">
      <selection activeCell="E10" sqref="E10"/>
    </sheetView>
  </sheetViews>
  <sheetFormatPr defaultRowHeight="14.4" x14ac:dyDescent="0.3"/>
  <sheetData>
    <row r="1" spans="1:17" x14ac:dyDescent="0.3">
      <c r="A1" s="4" t="s">
        <v>3</v>
      </c>
      <c r="B1" s="5">
        <v>0.05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r="2" spans="1:17" x14ac:dyDescent="0.3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9"/>
    </row>
    <row r="3" spans="1:17" ht="15" thickBot="1" x14ac:dyDescent="0.35">
      <c r="A3" s="7"/>
      <c r="B3" s="10" t="s">
        <v>0</v>
      </c>
      <c r="C3" s="10"/>
      <c r="D3" s="10"/>
      <c r="E3" s="10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9"/>
    </row>
    <row r="4" spans="1:17" ht="15" thickBot="1" x14ac:dyDescent="0.35">
      <c r="A4" s="7"/>
      <c r="B4" s="1">
        <v>42</v>
      </c>
      <c r="C4" s="2">
        <v>40</v>
      </c>
      <c r="D4" s="2">
        <v>42</v>
      </c>
      <c r="E4" s="2">
        <v>46</v>
      </c>
      <c r="F4" s="2">
        <v>43</v>
      </c>
      <c r="G4" s="2">
        <v>42</v>
      </c>
      <c r="H4" s="2">
        <v>41</v>
      </c>
      <c r="I4" s="2">
        <v>39</v>
      </c>
      <c r="J4" s="2">
        <v>41</v>
      </c>
      <c r="K4" s="2">
        <v>40</v>
      </c>
      <c r="L4" s="2">
        <v>39</v>
      </c>
      <c r="M4" s="2">
        <v>41</v>
      </c>
      <c r="N4" s="2">
        <v>43</v>
      </c>
      <c r="O4" s="2">
        <v>44</v>
      </c>
      <c r="P4" s="3">
        <v>39</v>
      </c>
      <c r="Q4" s="9"/>
    </row>
    <row r="5" spans="1:17" x14ac:dyDescent="0.3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9"/>
    </row>
    <row r="6" spans="1:17" x14ac:dyDescent="0.3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9"/>
    </row>
    <row r="7" spans="1:17" x14ac:dyDescent="0.3">
      <c r="A7" s="11" t="s">
        <v>1</v>
      </c>
      <c r="B7" s="8">
        <f>COUNT(B4:P4)</f>
        <v>15</v>
      </c>
      <c r="C7" s="8"/>
      <c r="D7" s="12" t="s">
        <v>5</v>
      </c>
      <c r="E7" s="13">
        <f>AVERAGE(B4:P4)</f>
        <v>41.466666666666669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9"/>
    </row>
    <row r="8" spans="1:17" x14ac:dyDescent="0.3">
      <c r="A8" s="11" t="s">
        <v>2</v>
      </c>
      <c r="B8" s="8">
        <v>40</v>
      </c>
      <c r="C8" s="8"/>
      <c r="D8" s="12" t="s">
        <v>7</v>
      </c>
      <c r="E8" s="8">
        <f>(B7 / (B7 - 1)) *_xlfn.VAR.S(B4:P4)</f>
        <v>4.2653061224489797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9"/>
    </row>
    <row r="9" spans="1:17" x14ac:dyDescent="0.3">
      <c r="A9" s="14" t="s">
        <v>8</v>
      </c>
      <c r="B9" s="8">
        <f>B7-1</f>
        <v>14</v>
      </c>
      <c r="C9" s="8"/>
      <c r="D9" s="15" t="s">
        <v>6</v>
      </c>
      <c r="E9" s="8">
        <f>ABS(E7-B8) / SQRT(E8/B7)</f>
        <v>2.7504385615210123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9"/>
    </row>
    <row r="10" spans="1:17" ht="15" thickBot="1" x14ac:dyDescent="0.35">
      <c r="A10" s="16"/>
      <c r="B10" s="17"/>
      <c r="C10" s="17"/>
      <c r="D10" s="18" t="s">
        <v>9</v>
      </c>
      <c r="E10" s="17">
        <f>_xlfn.T.INV.2T(B1*2,B9)</f>
        <v>1.7613101357748921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D3"/>
    </sheetView>
  </sheetViews>
  <sheetFormatPr defaultRowHeight="14.4" x14ac:dyDescent="0.3"/>
  <sheetData>
    <row r="1" spans="1:4" x14ac:dyDescent="0.3">
      <c r="A1" s="20" t="s">
        <v>10</v>
      </c>
      <c r="B1" s="20" t="s">
        <v>4</v>
      </c>
      <c r="C1" s="20" t="s">
        <v>11</v>
      </c>
      <c r="D1" s="20" t="s">
        <v>12</v>
      </c>
    </row>
    <row r="2" spans="1:4" x14ac:dyDescent="0.3">
      <c r="A2" s="23" t="s">
        <v>14</v>
      </c>
      <c r="B2" s="20">
        <v>1282</v>
      </c>
      <c r="C2" s="20">
        <v>6400</v>
      </c>
      <c r="D2" s="20">
        <v>50</v>
      </c>
    </row>
    <row r="3" spans="1:4" x14ac:dyDescent="0.3">
      <c r="A3" s="23" t="s">
        <v>13</v>
      </c>
      <c r="B3" s="20">
        <v>1208</v>
      </c>
      <c r="C3" s="20">
        <v>8836</v>
      </c>
      <c r="D3" s="20">
        <v>50</v>
      </c>
    </row>
    <row r="6" spans="1:4" x14ac:dyDescent="0.3">
      <c r="A6" s="20" t="s">
        <v>17</v>
      </c>
      <c r="B6" s="20">
        <v>0.05</v>
      </c>
    </row>
    <row r="7" spans="1:4" x14ac:dyDescent="0.3">
      <c r="A7" s="21" t="s">
        <v>34</v>
      </c>
      <c r="B7" s="20">
        <f>MAX(C2:C3) / MIN(C2:C3)</f>
        <v>1.380625</v>
      </c>
    </row>
    <row r="8" spans="1:4" x14ac:dyDescent="0.3">
      <c r="A8" s="21" t="s">
        <v>35</v>
      </c>
      <c r="B8" s="20">
        <f>_xlfn.F.INV.RT(B6/2,D3-1,D2-1)</f>
        <v>1.7621885352431106</v>
      </c>
    </row>
    <row r="10" spans="1:4" x14ac:dyDescent="0.3">
      <c r="A10" s="20" t="s">
        <v>11</v>
      </c>
      <c r="B10" s="20">
        <f>((D2-1)*C2 + (D3 - 1)*C3) / (D2+D3 - 2)</f>
        <v>7618</v>
      </c>
    </row>
    <row r="11" spans="1:4" x14ac:dyDescent="0.3">
      <c r="A11" s="20" t="s">
        <v>16</v>
      </c>
      <c r="B11" s="20">
        <f>D2 + D3 - 2</f>
        <v>98</v>
      </c>
    </row>
    <row r="12" spans="1:4" x14ac:dyDescent="0.3">
      <c r="A12" s="21" t="s">
        <v>15</v>
      </c>
      <c r="B12" s="20">
        <f>ABS(B3-B2)/SQRT(B10* (1/D2 + 1/D3))</f>
        <v>4.2391739710637113</v>
      </c>
    </row>
    <row r="13" spans="1:4" x14ac:dyDescent="0.3">
      <c r="A13" s="21" t="s">
        <v>9</v>
      </c>
      <c r="B13" s="20">
        <f>_xlfn.T.INV.2T(B6,B11)</f>
        <v>1.9844674545084788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16" sqref="F16"/>
    </sheetView>
  </sheetViews>
  <sheetFormatPr defaultRowHeight="14.4" x14ac:dyDescent="0.3"/>
  <sheetData>
    <row r="1" spans="1:6" x14ac:dyDescent="0.3">
      <c r="B1" s="24" t="s">
        <v>20</v>
      </c>
      <c r="C1" s="24"/>
      <c r="D1" s="24"/>
      <c r="E1" s="24"/>
      <c r="F1" s="24"/>
    </row>
    <row r="2" spans="1:6" x14ac:dyDescent="0.3">
      <c r="A2" s="20" t="s">
        <v>18</v>
      </c>
      <c r="B2" s="20">
        <v>195</v>
      </c>
      <c r="C2" s="20">
        <v>200</v>
      </c>
      <c r="D2" s="20">
        <v>204</v>
      </c>
      <c r="E2" s="20">
        <v>205</v>
      </c>
      <c r="F2" s="20">
        <v>201</v>
      </c>
    </row>
    <row r="3" spans="1:6" x14ac:dyDescent="0.3">
      <c r="A3" s="20" t="s">
        <v>19</v>
      </c>
      <c r="B3" s="20">
        <v>201</v>
      </c>
      <c r="C3" s="20">
        <v>204</v>
      </c>
      <c r="D3" s="20">
        <v>221</v>
      </c>
      <c r="E3" s="20">
        <v>210</v>
      </c>
      <c r="F3" s="20">
        <v>199</v>
      </c>
    </row>
    <row r="5" spans="1:6" x14ac:dyDescent="0.3">
      <c r="A5" s="20" t="s">
        <v>27</v>
      </c>
      <c r="B5" s="20">
        <v>0.05</v>
      </c>
      <c r="C5" s="20"/>
      <c r="D5" s="20"/>
    </row>
    <row r="6" spans="1:6" x14ac:dyDescent="0.3">
      <c r="A6" s="20" t="s">
        <v>28</v>
      </c>
      <c r="B6" s="20">
        <f>COUNT(B2:F2)</f>
        <v>5</v>
      </c>
      <c r="C6" s="20" t="s">
        <v>25</v>
      </c>
      <c r="D6" s="20">
        <f>B6-1</f>
        <v>4</v>
      </c>
    </row>
    <row r="7" spans="1:6" x14ac:dyDescent="0.3">
      <c r="A7" s="20" t="s">
        <v>29</v>
      </c>
      <c r="B7" s="20">
        <f>COUNT(B3:F3)</f>
        <v>5</v>
      </c>
      <c r="C7" s="20" t="s">
        <v>26</v>
      </c>
      <c r="D7" s="20">
        <f>B7-1</f>
        <v>4</v>
      </c>
      <c r="E7" s="20" t="s">
        <v>33</v>
      </c>
      <c r="F7" s="20">
        <f>D6+D7-2</f>
        <v>6</v>
      </c>
    </row>
    <row r="9" spans="1:6" x14ac:dyDescent="0.3">
      <c r="A9" s="20" t="s">
        <v>21</v>
      </c>
      <c r="B9" s="20">
        <f>(B6/D6) * _xlfn.VAR.S(B2:F2)</f>
        <v>19.375</v>
      </c>
    </row>
    <row r="10" spans="1:6" x14ac:dyDescent="0.3">
      <c r="A10" s="20" t="s">
        <v>22</v>
      </c>
      <c r="B10" s="20">
        <f>(B7/D7) * _xlfn.VAR.S(B3:F3)</f>
        <v>98.125</v>
      </c>
    </row>
    <row r="11" spans="1:6" x14ac:dyDescent="0.3">
      <c r="A11" s="21" t="s">
        <v>23</v>
      </c>
      <c r="B11" s="20">
        <f>MAX(B9:B10) / MIN(B9:B10)</f>
        <v>5.064516129032258</v>
      </c>
    </row>
    <row r="12" spans="1:6" x14ac:dyDescent="0.3">
      <c r="A12" s="21" t="s">
        <v>24</v>
      </c>
      <c r="B12" s="20">
        <f>_xlfn.F.INV.RT(B5/2,D6,D7)</f>
        <v>9.6045298847228668</v>
      </c>
    </row>
    <row r="15" spans="1:6" x14ac:dyDescent="0.3">
      <c r="A15" s="20" t="s">
        <v>11</v>
      </c>
      <c r="B15" s="20">
        <f>( (B6 - 1) * B9 + (B7 - 1) *B10) / (B6+B7 -2)</f>
        <v>58.75</v>
      </c>
    </row>
    <row r="16" spans="1:6" x14ac:dyDescent="0.3">
      <c r="A16" s="20" t="s">
        <v>30</v>
      </c>
      <c r="B16" s="20">
        <f>AVERAGE(B2:F2)</f>
        <v>201</v>
      </c>
    </row>
    <row r="17" spans="1:2" x14ac:dyDescent="0.3">
      <c r="A17" s="20" t="s">
        <v>31</v>
      </c>
      <c r="B17" s="20">
        <f>AVERAGE(B3:F3)</f>
        <v>207</v>
      </c>
    </row>
    <row r="18" spans="1:2" x14ac:dyDescent="0.3">
      <c r="A18" s="20" t="s">
        <v>6</v>
      </c>
      <c r="B18" s="20">
        <f xml:space="preserve"> ABS(B17-B16) / SQRT(B15 * (1/B6 + 1/B7))</f>
        <v>1.237705495510552</v>
      </c>
    </row>
    <row r="19" spans="1:2" x14ac:dyDescent="0.3">
      <c r="A19" s="22" t="s">
        <v>32</v>
      </c>
      <c r="B19" s="20">
        <f>_xlfn.T.INV.2T(B5,F7)</f>
        <v>2.4469118511449697</v>
      </c>
    </row>
  </sheetData>
  <mergeCells count="1">
    <mergeCell ref="B1:F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Задача1</vt:lpstr>
      <vt:lpstr>Задача2</vt:lpstr>
      <vt:lpstr>Задача3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2024-12-24T10:14:18Z</dcterms:modified>
</cp:coreProperties>
</file>