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esktop\Spring 2020\Courses\Principles of Microwave and Waveguides (NANENG 430)\Final\Assignments\"/>
    </mc:Choice>
  </mc:AlternateContent>
  <xr:revisionPtr revIDLastSave="0" documentId="13_ncr:1_{4A4230F9-C921-4357-ACCF-DD9B5CDE516A}" xr6:coauthVersionLast="45" xr6:coauthVersionMax="45" xr10:uidLastSave="{00000000-0000-0000-0000-000000000000}"/>
  <bookViews>
    <workbookView xWindow="7965" yWindow="1425" windowWidth="20445" windowHeight="12840" xr2:uid="{D40BCE18-BCAE-42AF-89F4-AA472A480D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8" i="1"/>
  <c r="F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8" i="1"/>
  <c r="D8" i="1"/>
  <c r="E8" i="1" s="1"/>
  <c r="E18" i="1"/>
  <c r="E19" i="1"/>
  <c r="E20" i="1"/>
  <c r="E21" i="1"/>
  <c r="E22" i="1"/>
  <c r="E17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12" i="1"/>
  <c r="D12" i="1" s="1"/>
  <c r="E12" i="1" s="1"/>
  <c r="F12" i="1" s="1"/>
  <c r="C10" i="1"/>
  <c r="D10" i="1"/>
  <c r="E10" i="1" s="1"/>
  <c r="F10" i="1" s="1"/>
  <c r="C11" i="1"/>
  <c r="C9" i="1"/>
  <c r="C8" i="1"/>
  <c r="D9" i="1"/>
  <c r="E9" i="1" s="1"/>
  <c r="F9" i="1" s="1"/>
  <c r="H3" i="1"/>
  <c r="D11" i="1"/>
  <c r="E11" i="1" s="1"/>
  <c r="F11" i="1" s="1"/>
  <c r="D2" i="1"/>
  <c r="D3" i="1"/>
  <c r="F3" i="1"/>
  <c r="D13" i="1" l="1"/>
  <c r="E13" i="1" s="1"/>
  <c r="F13" i="1" s="1"/>
  <c r="D14" i="1" l="1"/>
  <c r="E14" i="1" s="1"/>
  <c r="F14" i="1" s="1"/>
  <c r="D15" i="1" l="1"/>
  <c r="E15" i="1" s="1"/>
  <c r="F15" i="1" s="1"/>
  <c r="D16" i="1" l="1"/>
  <c r="E16" i="1" s="1"/>
  <c r="F16" i="1" s="1"/>
  <c r="D17" i="1" l="1"/>
  <c r="F17" i="1" s="1"/>
  <c r="D18" i="1" l="1"/>
  <c r="F18" i="1" s="1"/>
  <c r="D19" i="1" l="1"/>
  <c r="F19" i="1" s="1"/>
  <c r="D20" i="1" l="1"/>
  <c r="F20" i="1" s="1"/>
  <c r="D22" i="1" l="1"/>
  <c r="F22" i="1" s="1"/>
  <c r="D21" i="1"/>
  <c r="F21" i="1" s="1"/>
</calcChain>
</file>

<file path=xl/sharedStrings.xml><?xml version="1.0" encoding="utf-8"?>
<sst xmlns="http://schemas.openxmlformats.org/spreadsheetml/2006/main" count="17" uniqueCount="17">
  <si>
    <t>Freq. (Hz)</t>
  </si>
  <si>
    <t>=(c*B/2*pi*f)</t>
  </si>
  <si>
    <t>( 1-(fc/f)^2)^(1/2) )</t>
  </si>
  <si>
    <t>=(2*pi*f/c)*</t>
  </si>
  <si>
    <t>fc=9.0076Ghz</t>
  </si>
  <si>
    <t>fc=12.49Ghz</t>
  </si>
  <si>
    <t>=c/neff</t>
  </si>
  <si>
    <t>=(2*pi*f)/B</t>
  </si>
  <si>
    <t>Rami Wail Shoula</t>
  </si>
  <si>
    <t>Naneng 430 - Assignment 2</t>
  </si>
  <si>
    <t>V (T11)</t>
  </si>
  <si>
    <t>B (T11) (rad/m)</t>
  </si>
  <si>
    <t>n_eff (T11)</t>
  </si>
  <si>
    <t>B (T21) (rad/m)</t>
  </si>
  <si>
    <t>V (T21)</t>
  </si>
  <si>
    <t>pi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</si>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</sst>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0" fillId="0" borderId="0" xfId="0" quotePrefix="1"/>
    <xf numFmtId="1" fontId="0" fillId="0" borderId="0" xfId="0" applyNumberFormat="1"/>
    <xf numFmtId="0" fontId="0" fillId="0" borderId="0" xfId="0" quotePrefix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Phase Contsant Vs. Freq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1.6666666666666545E-2"/>
                  <c:y val="-7.175925925925927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fc~=</a:t>
                    </a:r>
                    <a:fld id="{176957CB-EF73-4B8E-B2B2-62F7771595CA}" type="XVALUE">
                      <a:rPr lang="en-US"/>
                      <a:pPr>
                        <a:defRPr/>
                      </a:pPr>
                      <a:t>[X VALUE]</a:t>
                    </a:fld>
                    <a:r>
                      <a:rPr lang="en-US" baseline="0"/>
                      <a:t>, </a:t>
                    </a:r>
                    <a:fld id="{9A262988-2FB8-4CAB-8E93-20EC44B7B0D2}" type="YVALUE">
                      <a:rPr lang="en-US" baseline="0"/>
                      <a:pPr>
                        <a:defRPr/>
                      </a:pPr>
                      <a:t>[Y VALUE]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8063954505686786"/>
                      <c:h val="6.07480314960629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42D-426E-8E53-3AAB31A079B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Sheet1!$C$8:$C$22</c:f>
              <c:numCache>
                <c:formatCode>0</c:formatCode>
                <c:ptCount val="15"/>
                <c:pt idx="0">
                  <c:v>1000000000</c:v>
                </c:pt>
                <c:pt idx="1">
                  <c:v>2000000000</c:v>
                </c:pt>
                <c:pt idx="2">
                  <c:v>3000000000</c:v>
                </c:pt>
                <c:pt idx="3">
                  <c:v>4000000000</c:v>
                </c:pt>
                <c:pt idx="4">
                  <c:v>5000000000</c:v>
                </c:pt>
                <c:pt idx="5">
                  <c:v>6000000000</c:v>
                </c:pt>
                <c:pt idx="6">
                  <c:v>7000000000</c:v>
                </c:pt>
                <c:pt idx="7">
                  <c:v>8000000000</c:v>
                </c:pt>
                <c:pt idx="8">
                  <c:v>9000000000</c:v>
                </c:pt>
                <c:pt idx="9">
                  <c:v>10000000000</c:v>
                </c:pt>
                <c:pt idx="10">
                  <c:v>11000000000</c:v>
                </c:pt>
                <c:pt idx="11">
                  <c:v>12000000000</c:v>
                </c:pt>
                <c:pt idx="12">
                  <c:v>13000000000</c:v>
                </c:pt>
                <c:pt idx="13">
                  <c:v>14000000000</c:v>
                </c:pt>
                <c:pt idx="14">
                  <c:v>15000000000</c:v>
                </c:pt>
              </c:numCache>
            </c:numRef>
          </c:xVal>
          <c:yVal>
            <c:numRef>
              <c:f>Sheet1!$D$8:$D$22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90.999792400450943</c:v>
                </c:pt>
                <c:pt idx="10">
                  <c:v>132.287602729707</c:v>
                </c:pt>
                <c:pt idx="11">
                  <c:v>166.12363465253159</c:v>
                </c:pt>
                <c:pt idx="12">
                  <c:v>196.39785813371336</c:v>
                </c:pt>
                <c:pt idx="13">
                  <c:v>224.55551630721519</c:v>
                </c:pt>
                <c:pt idx="14">
                  <c:v>251.30906403000506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D-426E-8E53-3AAB31A07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86543"/>
        <c:axId val="439924991"/>
      </c:scatterChart>
      <c:valAx>
        <c:axId val="44568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Freq.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24991"/>
        <c:crosses val="autoZero"/>
        <c:crossBetween val="midCat"/>
      </c:valAx>
      <c:valAx>
        <c:axId val="43992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 (rad/m)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8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Effective Refractive Index Vs. Freq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Sheet1!$C$7:$C$22</c:f>
              <c:numCache>
                <c:formatCode>0</c:formatCode>
                <c:ptCount val="16"/>
                <c:pt idx="0">
                  <c:v>0</c:v>
                </c:pt>
                <c:pt idx="1">
                  <c:v>1000000000</c:v>
                </c:pt>
                <c:pt idx="2">
                  <c:v>2000000000</c:v>
                </c:pt>
                <c:pt idx="3">
                  <c:v>3000000000</c:v>
                </c:pt>
                <c:pt idx="4">
                  <c:v>4000000000</c:v>
                </c:pt>
                <c:pt idx="5">
                  <c:v>5000000000</c:v>
                </c:pt>
                <c:pt idx="6">
                  <c:v>6000000000</c:v>
                </c:pt>
                <c:pt idx="7">
                  <c:v>7000000000</c:v>
                </c:pt>
                <c:pt idx="8">
                  <c:v>8000000000</c:v>
                </c:pt>
                <c:pt idx="9">
                  <c:v>9000000000</c:v>
                </c:pt>
                <c:pt idx="10">
                  <c:v>10000000000</c:v>
                </c:pt>
                <c:pt idx="11">
                  <c:v>11000000000</c:v>
                </c:pt>
                <c:pt idx="12">
                  <c:v>12000000000</c:v>
                </c:pt>
                <c:pt idx="13">
                  <c:v>13000000000</c:v>
                </c:pt>
                <c:pt idx="14">
                  <c:v>14000000000</c:v>
                </c:pt>
                <c:pt idx="15">
                  <c:v>15000000000</c:v>
                </c:pt>
              </c:numCache>
            </c:numRef>
          </c:xVal>
          <c:yVal>
            <c:numRef>
              <c:f>Sheet1!$E$7:$E$22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0.43431719100215227</c:v>
                </c:pt>
                <c:pt idx="11">
                  <c:v>0.57397513581071213</c:v>
                </c:pt>
                <c:pt idx="12">
                  <c:v>0.66071900145893248</c:v>
                </c:pt>
                <c:pt idx="13">
                  <c:v>0.72104108755384277</c:v>
                </c:pt>
                <c:pt idx="14">
                  <c:v>0.76553016922914274</c:v>
                </c:pt>
                <c:pt idx="15">
                  <c:v>0.7996197491863799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6-47E5-BE4F-60C538B30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18319"/>
        <c:axId val="527972111"/>
      </c:scatterChart>
      <c:valAx>
        <c:axId val="52491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Freq.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72111"/>
        <c:crosses val="autoZero"/>
        <c:crossBetween val="midCat"/>
      </c:valAx>
      <c:valAx>
        <c:axId val="52797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1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V (T11) Vs. Freq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Sheet1!$C$7:$C$22</c:f>
              <c:numCache>
                <c:formatCode>0</c:formatCode>
                <c:ptCount val="16"/>
                <c:pt idx="0">
                  <c:v>0</c:v>
                </c:pt>
                <c:pt idx="1">
                  <c:v>1000000000</c:v>
                </c:pt>
                <c:pt idx="2">
                  <c:v>2000000000</c:v>
                </c:pt>
                <c:pt idx="3">
                  <c:v>3000000000</c:v>
                </c:pt>
                <c:pt idx="4">
                  <c:v>4000000000</c:v>
                </c:pt>
                <c:pt idx="5">
                  <c:v>5000000000</c:v>
                </c:pt>
                <c:pt idx="6">
                  <c:v>6000000000</c:v>
                </c:pt>
                <c:pt idx="7">
                  <c:v>7000000000</c:v>
                </c:pt>
                <c:pt idx="8">
                  <c:v>8000000000</c:v>
                </c:pt>
                <c:pt idx="9">
                  <c:v>9000000000</c:v>
                </c:pt>
                <c:pt idx="10">
                  <c:v>10000000000</c:v>
                </c:pt>
                <c:pt idx="11">
                  <c:v>11000000000</c:v>
                </c:pt>
                <c:pt idx="12">
                  <c:v>12000000000</c:v>
                </c:pt>
                <c:pt idx="13">
                  <c:v>13000000000</c:v>
                </c:pt>
                <c:pt idx="14">
                  <c:v>14000000000</c:v>
                </c:pt>
                <c:pt idx="15">
                  <c:v>15000000000</c:v>
                </c:pt>
              </c:numCache>
            </c:numRef>
          </c:xVal>
          <c:yVal>
            <c:numRef>
              <c:f>Sheet1!$F$7:$F$22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690739409.38827205</c:v>
                </c:pt>
                <c:pt idx="11">
                  <c:v>522670724.36206579</c:v>
                </c:pt>
                <c:pt idx="12">
                  <c:v>454050813.33754671</c:v>
                </c:pt>
                <c:pt idx="13">
                  <c:v>416065055.34623629</c:v>
                </c:pt>
                <c:pt idx="14">
                  <c:v>391885273.83850545</c:v>
                </c:pt>
                <c:pt idx="15">
                  <c:v>375178327.33027494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A-499F-8369-0309AE079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117343"/>
        <c:axId val="521464815"/>
      </c:scatterChart>
      <c:valAx>
        <c:axId val="53111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Freq.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64815"/>
        <c:crosses val="autoZero"/>
        <c:crossBetween val="midCat"/>
      </c:valAx>
      <c:valAx>
        <c:axId val="52146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(T11)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1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V (T21) Vs. Freq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Sheet1!$C$7:$C$22</c:f>
              <c:numCache>
                <c:formatCode>0</c:formatCode>
                <c:ptCount val="16"/>
                <c:pt idx="0">
                  <c:v>0</c:v>
                </c:pt>
                <c:pt idx="1">
                  <c:v>1000000000</c:v>
                </c:pt>
                <c:pt idx="2">
                  <c:v>2000000000</c:v>
                </c:pt>
                <c:pt idx="3">
                  <c:v>3000000000</c:v>
                </c:pt>
                <c:pt idx="4">
                  <c:v>4000000000</c:v>
                </c:pt>
                <c:pt idx="5">
                  <c:v>5000000000</c:v>
                </c:pt>
                <c:pt idx="6">
                  <c:v>6000000000</c:v>
                </c:pt>
                <c:pt idx="7">
                  <c:v>7000000000</c:v>
                </c:pt>
                <c:pt idx="8">
                  <c:v>8000000000</c:v>
                </c:pt>
                <c:pt idx="9">
                  <c:v>9000000000</c:v>
                </c:pt>
                <c:pt idx="10">
                  <c:v>10000000000</c:v>
                </c:pt>
                <c:pt idx="11">
                  <c:v>11000000000</c:v>
                </c:pt>
                <c:pt idx="12">
                  <c:v>12000000000</c:v>
                </c:pt>
                <c:pt idx="13">
                  <c:v>13000000000</c:v>
                </c:pt>
                <c:pt idx="14">
                  <c:v>14000000000</c:v>
                </c:pt>
                <c:pt idx="15">
                  <c:v>15000000000</c:v>
                </c:pt>
              </c:numCache>
            </c:numRef>
          </c:xVal>
          <c:yVal>
            <c:numRef>
              <c:f>Sheet1!$H$7:$H$22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1081669542.9146705</c:v>
                </c:pt>
                <c:pt idx="14">
                  <c:v>664079138.73480201</c:v>
                </c:pt>
                <c:pt idx="15">
                  <c:v>541736731.44895256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5-4548-A1C3-E598E0E9E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075951"/>
        <c:axId val="439350447"/>
      </c:scatterChart>
      <c:valAx>
        <c:axId val="167207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Freq.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50447"/>
        <c:crosses val="autoZero"/>
        <c:crossBetween val="midCat"/>
      </c:valAx>
      <c:valAx>
        <c:axId val="4393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(T21)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7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547687</xdr:colOff>
      <xdr:row>22</xdr:row>
      <xdr:rowOff>133350</xdr:rowOff>
    </xdr:from>
    <xdr:to>
      <xdr:col>6</xdr:col>
      <xdr:colOff>214312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E9A69-CDD7-45FB-AD15-79E18EBE4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22</xdr:row>
      <xdr:rowOff>114300</xdr:rowOff>
    </xdr:from>
    <xdr:to>
      <xdr:col>13</xdr:col>
      <xdr:colOff>371475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4D74DF-4911-4E63-BA77-0CF35A2F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542925</xdr:colOff>
      <xdr:row>37</xdr:row>
      <xdr:rowOff>119062</xdr:rowOff>
    </xdr:from>
    <xdr:to>
      <xdr:col>6</xdr:col>
      <xdr:colOff>209550</xdr:colOff>
      <xdr:row>52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EC2024-D6C9-4806-9002-9C3B5EAC2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37</xdr:row>
      <xdr:rowOff>147637</xdr:rowOff>
    </xdr:from>
    <xdr:to>
      <xdr:col>13</xdr:col>
      <xdr:colOff>333375</xdr:colOff>
      <xdr:row>52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63C76A-E67E-40F9-9C4E-2917B64C2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4989-2D23-4502-A5D5-D497538AC3ED}">
  <dimension ref="C1:N22"/>
  <sheetViews>
    <sheetView tabSelected="1" topLeftCell="A22" workbookViewId="0">
      <selection activeCell="J11" sqref="J11"/>
    </sheetView>
  </sheetViews>
  <sheetFormatPr defaultRowHeight="15" x14ac:dyDescent="0.25"/>
  <cols>
    <col min="2" max="2" width="10.42578125" customWidth="1"/>
    <col min="3" max="3" width="14.7109375" customWidth="1"/>
    <col min="4" max="4" width="22.85546875" customWidth="1"/>
    <col min="5" max="5" width="12.85546875" customWidth="1"/>
    <col min="6" max="6" width="12.7109375" customWidth="1"/>
    <col min="7" max="7" width="12.5703125" customWidth="1"/>
    <col min="8" max="8" width="12.140625" customWidth="1"/>
  </cols>
  <sheetData>
    <row r="1" spans="3:14" ht="15.75" thickBot="1" x14ac:dyDescent="0.3"/>
    <row r="2" spans="3:14" x14ac:dyDescent="0.25">
      <c r="C2" t="s">
        <v>15</v>
      </c>
      <c r="D2">
        <f>22/7</f>
        <v>3.1428571428571428</v>
      </c>
      <c r="J2" s="5" t="s">
        <v>8</v>
      </c>
      <c r="K2" s="6"/>
      <c r="L2" s="6"/>
      <c r="M2" s="6"/>
      <c r="N2" s="7"/>
    </row>
    <row r="3" spans="3:14" x14ac:dyDescent="0.25">
      <c r="C3" t="s">
        <v>16</v>
      </c>
      <c r="D3">
        <f>3*10^8</f>
        <v>300000000</v>
      </c>
      <c r="F3">
        <f t="shared" ref="F3:G3" si="0">9.0076*10^9</f>
        <v>9007600000</v>
      </c>
      <c r="H3">
        <f>12.49*10^9</f>
        <v>12490000000</v>
      </c>
      <c r="J3" s="8"/>
      <c r="K3" s="9"/>
      <c r="L3" s="9"/>
      <c r="M3" s="9"/>
      <c r="N3" s="10"/>
    </row>
    <row r="4" spans="3:14" x14ac:dyDescent="0.25">
      <c r="C4" t="s">
        <v>0</v>
      </c>
      <c r="D4" s="1" t="s">
        <v>11</v>
      </c>
      <c r="E4" t="s">
        <v>12</v>
      </c>
      <c r="F4" t="s">
        <v>10</v>
      </c>
      <c r="G4" t="s">
        <v>13</v>
      </c>
      <c r="H4" t="s">
        <v>14</v>
      </c>
      <c r="J4" s="8">
        <v>201600112</v>
      </c>
      <c r="K4" s="9"/>
      <c r="L4" s="9"/>
      <c r="M4" s="9"/>
      <c r="N4" s="10"/>
    </row>
    <row r="5" spans="3:14" x14ac:dyDescent="0.25">
      <c r="D5" s="4" t="s">
        <v>3</v>
      </c>
      <c r="E5" s="2" t="s">
        <v>1</v>
      </c>
      <c r="F5" t="s">
        <v>4</v>
      </c>
      <c r="H5" t="s">
        <v>5</v>
      </c>
      <c r="J5" s="8" t="s">
        <v>9</v>
      </c>
      <c r="K5" s="9"/>
      <c r="L5" s="9"/>
      <c r="M5" s="9"/>
      <c r="N5" s="10"/>
    </row>
    <row r="6" spans="3:14" ht="15.75" thickBot="1" x14ac:dyDescent="0.3">
      <c r="D6" s="2" t="s">
        <v>2</v>
      </c>
      <c r="F6" s="2" t="s">
        <v>6</v>
      </c>
      <c r="H6" s="2" t="s">
        <v>7</v>
      </c>
      <c r="J6" s="11"/>
      <c r="K6" s="12"/>
      <c r="L6" s="12"/>
      <c r="M6" s="12"/>
      <c r="N6" s="13"/>
    </row>
    <row r="7" spans="3:14" x14ac:dyDescent="0.25">
      <c r="C7" s="3">
        <v>0</v>
      </c>
    </row>
    <row r="8" spans="3:14" x14ac:dyDescent="0.25">
      <c r="C8" s="3">
        <f>10*10^8</f>
        <v>1000000000</v>
      </c>
      <c r="D8" t="e">
        <f>(2*(22/7)*C8/(3*10^8))*( (1-((9.0076*10^9)/C8)^2)^(1/2) )</f>
        <v>#NUM!</v>
      </c>
      <c r="E8" t="e">
        <f>( (3+10^8)*D8 )/( 2*(22/7)*C8)</f>
        <v>#NUM!</v>
      </c>
      <c r="F8" t="e">
        <f>(3*10^8)/E8</f>
        <v>#NUM!</v>
      </c>
      <c r="G8" t="e">
        <f>(2*(22/7)*C8/(3*10^8))*( (1-((12.49*10^9)/C8)^2)^(1/2) )</f>
        <v>#NUM!</v>
      </c>
      <c r="H8" t="e">
        <f>(2*22/7*C8)/G8</f>
        <v>#NUM!</v>
      </c>
    </row>
    <row r="9" spans="3:14" x14ac:dyDescent="0.25">
      <c r="C9" s="3">
        <f>20*10^8</f>
        <v>2000000000</v>
      </c>
      <c r="D9" t="e">
        <f t="shared" ref="D9:D22" si="1">(2*(22/7)*C9/(3*10^8))*( (1-((9.0076*10^9)/C9)^2)^(1/2) )</f>
        <v>#NUM!</v>
      </c>
      <c r="E9" t="e">
        <f t="shared" ref="E9:E22" si="2">( (3+10^8)*D9 )/( 2*(22/7)*C9)</f>
        <v>#NUM!</v>
      </c>
      <c r="F9" t="e">
        <f t="shared" ref="F9:F22" si="3">(3*10^8)/E9</f>
        <v>#NUM!</v>
      </c>
      <c r="G9" t="e">
        <f t="shared" ref="G9:G22" si="4">(2*(22/7)*C9/(3*10^8))*( (1-((12.49*10^9)/C9)^2)^(1/2) )</f>
        <v>#NUM!</v>
      </c>
      <c r="H9" t="e">
        <f t="shared" ref="H9:H22" si="5">(2*22/7*C9)/G9</f>
        <v>#NUM!</v>
      </c>
    </row>
    <row r="10" spans="3:14" x14ac:dyDescent="0.25">
      <c r="C10" s="3">
        <f>30*10^8</f>
        <v>3000000000</v>
      </c>
      <c r="D10" t="e">
        <f t="shared" si="1"/>
        <v>#NUM!</v>
      </c>
      <c r="E10" t="e">
        <f t="shared" si="2"/>
        <v>#NUM!</v>
      </c>
      <c r="F10" t="e">
        <f t="shared" si="3"/>
        <v>#NUM!</v>
      </c>
      <c r="G10" t="e">
        <f t="shared" si="4"/>
        <v>#NUM!</v>
      </c>
      <c r="H10" t="e">
        <f t="shared" si="5"/>
        <v>#NUM!</v>
      </c>
    </row>
    <row r="11" spans="3:14" x14ac:dyDescent="0.25">
      <c r="C11" s="3">
        <f>40*10^8</f>
        <v>4000000000</v>
      </c>
      <c r="D11" t="e">
        <f t="shared" si="1"/>
        <v>#NUM!</v>
      </c>
      <c r="E11" t="e">
        <f t="shared" si="2"/>
        <v>#NUM!</v>
      </c>
      <c r="F11" t="e">
        <f t="shared" si="3"/>
        <v>#NUM!</v>
      </c>
      <c r="G11" t="e">
        <f t="shared" si="4"/>
        <v>#NUM!</v>
      </c>
      <c r="H11" t="e">
        <f t="shared" si="5"/>
        <v>#NUM!</v>
      </c>
    </row>
    <row r="12" spans="3:14" x14ac:dyDescent="0.25">
      <c r="C12" s="3">
        <f>C11+10*10^8</f>
        <v>5000000000</v>
      </c>
      <c r="D12" t="e">
        <f t="shared" si="1"/>
        <v>#NUM!</v>
      </c>
      <c r="E12" t="e">
        <f t="shared" si="2"/>
        <v>#NUM!</v>
      </c>
      <c r="F12" t="e">
        <f t="shared" si="3"/>
        <v>#NUM!</v>
      </c>
      <c r="G12" t="e">
        <f t="shared" si="4"/>
        <v>#NUM!</v>
      </c>
      <c r="H12" t="e">
        <f t="shared" si="5"/>
        <v>#NUM!</v>
      </c>
    </row>
    <row r="13" spans="3:14" x14ac:dyDescent="0.25">
      <c r="C13" s="3">
        <f t="shared" ref="C13:C22" si="6">C12+10*10^8</f>
        <v>6000000000</v>
      </c>
      <c r="D13" t="e">
        <f t="shared" si="1"/>
        <v>#NUM!</v>
      </c>
      <c r="E13" t="e">
        <f t="shared" si="2"/>
        <v>#NUM!</v>
      </c>
      <c r="F13" t="e">
        <f t="shared" si="3"/>
        <v>#NUM!</v>
      </c>
      <c r="G13" t="e">
        <f t="shared" si="4"/>
        <v>#NUM!</v>
      </c>
      <c r="H13" t="e">
        <f t="shared" si="5"/>
        <v>#NUM!</v>
      </c>
    </row>
    <row r="14" spans="3:14" x14ac:dyDescent="0.25">
      <c r="C14" s="3">
        <f t="shared" si="6"/>
        <v>7000000000</v>
      </c>
      <c r="D14" t="e">
        <f t="shared" si="1"/>
        <v>#NUM!</v>
      </c>
      <c r="E14" t="e">
        <f t="shared" si="2"/>
        <v>#NUM!</v>
      </c>
      <c r="F14" t="e">
        <f t="shared" si="3"/>
        <v>#NUM!</v>
      </c>
      <c r="G14" t="e">
        <f t="shared" si="4"/>
        <v>#NUM!</v>
      </c>
      <c r="H14" t="e">
        <f t="shared" si="5"/>
        <v>#NUM!</v>
      </c>
    </row>
    <row r="15" spans="3:14" x14ac:dyDescent="0.25">
      <c r="C15" s="3">
        <f t="shared" si="6"/>
        <v>8000000000</v>
      </c>
      <c r="D15" t="e">
        <f t="shared" si="1"/>
        <v>#NUM!</v>
      </c>
      <c r="E15" t="e">
        <f t="shared" si="2"/>
        <v>#NUM!</v>
      </c>
      <c r="F15" t="e">
        <f t="shared" si="3"/>
        <v>#NUM!</v>
      </c>
      <c r="G15" t="e">
        <f t="shared" si="4"/>
        <v>#NUM!</v>
      </c>
      <c r="H15" t="e">
        <f t="shared" si="5"/>
        <v>#NUM!</v>
      </c>
    </row>
    <row r="16" spans="3:14" x14ac:dyDescent="0.25">
      <c r="C16" s="3">
        <f t="shared" si="6"/>
        <v>9000000000</v>
      </c>
      <c r="D16" t="e">
        <f t="shared" si="1"/>
        <v>#NUM!</v>
      </c>
      <c r="E16" t="e">
        <f t="shared" si="2"/>
        <v>#NUM!</v>
      </c>
      <c r="F16" t="e">
        <f t="shared" si="3"/>
        <v>#NUM!</v>
      </c>
      <c r="G16" t="e">
        <f t="shared" si="4"/>
        <v>#NUM!</v>
      </c>
      <c r="H16" t="e">
        <f t="shared" si="5"/>
        <v>#NUM!</v>
      </c>
    </row>
    <row r="17" spans="3:8" x14ac:dyDescent="0.25">
      <c r="C17" s="3">
        <f t="shared" si="6"/>
        <v>10000000000</v>
      </c>
      <c r="D17">
        <f t="shared" si="1"/>
        <v>90.999792400450943</v>
      </c>
      <c r="E17">
        <f>( (3*10^8)*D17 )/( 2*(22/7)*C17)</f>
        <v>0.43431719100215227</v>
      </c>
      <c r="F17">
        <f t="shared" si="3"/>
        <v>690739409.38827205</v>
      </c>
      <c r="G17" t="e">
        <f t="shared" si="4"/>
        <v>#NUM!</v>
      </c>
      <c r="H17" t="e">
        <f t="shared" si="5"/>
        <v>#NUM!</v>
      </c>
    </row>
    <row r="18" spans="3:8" x14ac:dyDescent="0.25">
      <c r="C18" s="3">
        <f t="shared" si="6"/>
        <v>11000000000</v>
      </c>
      <c r="D18">
        <f t="shared" si="1"/>
        <v>132.287602729707</v>
      </c>
      <c r="E18">
        <f t="shared" ref="E18:E22" si="7">( (3*10^8)*D18 )/( 2*(22/7)*C18)</f>
        <v>0.57397513581071213</v>
      </c>
      <c r="F18">
        <f t="shared" si="3"/>
        <v>522670724.36206579</v>
      </c>
      <c r="G18" t="e">
        <f t="shared" si="4"/>
        <v>#NUM!</v>
      </c>
      <c r="H18" t="e">
        <f t="shared" si="5"/>
        <v>#NUM!</v>
      </c>
    </row>
    <row r="19" spans="3:8" x14ac:dyDescent="0.25">
      <c r="C19" s="3">
        <f t="shared" si="6"/>
        <v>12000000000</v>
      </c>
      <c r="D19">
        <f t="shared" si="1"/>
        <v>166.12363465253159</v>
      </c>
      <c r="E19">
        <f t="shared" si="7"/>
        <v>0.66071900145893248</v>
      </c>
      <c r="F19">
        <f t="shared" si="3"/>
        <v>454050813.33754671</v>
      </c>
      <c r="G19" t="e">
        <f t="shared" si="4"/>
        <v>#NUM!</v>
      </c>
      <c r="H19" t="e">
        <f t="shared" si="5"/>
        <v>#NUM!</v>
      </c>
    </row>
    <row r="20" spans="3:8" x14ac:dyDescent="0.25">
      <c r="C20" s="3">
        <f t="shared" si="6"/>
        <v>13000000000</v>
      </c>
      <c r="D20">
        <f t="shared" si="1"/>
        <v>196.39785813371336</v>
      </c>
      <c r="E20">
        <f t="shared" si="7"/>
        <v>0.72104108755384277</v>
      </c>
      <c r="F20">
        <f t="shared" si="3"/>
        <v>416065055.34623629</v>
      </c>
      <c r="G20">
        <f t="shared" si="4"/>
        <v>75.54459330906009</v>
      </c>
      <c r="H20">
        <f t="shared" si="5"/>
        <v>1081669542.9146705</v>
      </c>
    </row>
    <row r="21" spans="3:8" x14ac:dyDescent="0.25">
      <c r="C21" s="3">
        <f t="shared" si="6"/>
        <v>14000000000</v>
      </c>
      <c r="D21">
        <f t="shared" si="1"/>
        <v>224.55551630721519</v>
      </c>
      <c r="E21">
        <f t="shared" si="7"/>
        <v>0.76553016922914274</v>
      </c>
      <c r="F21">
        <f t="shared" si="3"/>
        <v>391885273.83850545</v>
      </c>
      <c r="G21">
        <f t="shared" si="4"/>
        <v>132.51432678288444</v>
      </c>
      <c r="H21">
        <f t="shared" si="5"/>
        <v>664079138.73480201</v>
      </c>
    </row>
    <row r="22" spans="3:8" x14ac:dyDescent="0.25">
      <c r="C22" s="3">
        <f t="shared" si="6"/>
        <v>15000000000</v>
      </c>
      <c r="D22">
        <f t="shared" si="1"/>
        <v>251.30906403000506</v>
      </c>
      <c r="E22">
        <f t="shared" si="7"/>
        <v>0.7996197491863799</v>
      </c>
      <c r="F22">
        <f t="shared" si="3"/>
        <v>375178327.33027494</v>
      </c>
      <c r="G22">
        <f t="shared" si="4"/>
        <v>174.0434214854393</v>
      </c>
      <c r="H22">
        <f t="shared" si="5"/>
        <v>541736731.44895256</v>
      </c>
    </row>
  </sheetData>
  <mergeCells count="3">
    <mergeCell ref="J2:N3"/>
    <mergeCell ref="J5:N6"/>
    <mergeCell ref="J4:N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</dc:creator>
  <cp:lastModifiedBy>Rami</cp:lastModifiedBy>
  <dcterms:created xsi:type="dcterms:W3CDTF">2020-03-26T19:11:59Z</dcterms:created>
  <dcterms:modified xsi:type="dcterms:W3CDTF">2020-03-26T20:09:04Z</dcterms:modified>
</cp:coreProperties>
</file>