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Crops" sheetId="1" r:id="rId4"/>
    <sheet state="visible" name="Nili Crops" sheetId="2" r:id="rId5"/>
    <sheet state="visible" name="Winter Crops" sheetId="3" r:id="rId6"/>
  </sheets>
  <definedNames/>
  <calcPr/>
  <extLst>
    <ext uri="GoogleSheetsCustomDataVersion2">
      <go:sheetsCustomData xmlns:go="http://customooxmlschemas.google.com/" r:id="rId7" roundtripDataChecksum="MStQLGOt3EHaNCejL4cyDHe7EC9RdDks0REgcC0juzc="/>
    </ext>
  </extLst>
</workbook>
</file>

<file path=xl/sharedStrings.xml><?xml version="1.0" encoding="utf-8"?>
<sst xmlns="http://schemas.openxmlformats.org/spreadsheetml/2006/main" count="321" uniqueCount="75">
  <si>
    <t>Cultivated Area in Feddan (Feddan=1.037842 Acre)</t>
  </si>
  <si>
    <t>City</t>
  </si>
  <si>
    <t>Corn</t>
  </si>
  <si>
    <t>Sorgham</t>
  </si>
  <si>
    <t>Rice</t>
  </si>
  <si>
    <t>Peanuts</t>
  </si>
  <si>
    <t>Sesame</t>
  </si>
  <si>
    <t>Soybeans</t>
  </si>
  <si>
    <t>Sunflower</t>
  </si>
  <si>
    <t>Onion</t>
  </si>
  <si>
    <t>Potatoes</t>
  </si>
  <si>
    <t>Tomato</t>
  </si>
  <si>
    <t>Cotton</t>
  </si>
  <si>
    <t>Sugarcane</t>
  </si>
  <si>
    <t>Vegetables</t>
  </si>
  <si>
    <t>Other Crops</t>
  </si>
  <si>
    <t>Total</t>
  </si>
  <si>
    <t>Maximum 1</t>
  </si>
  <si>
    <t>Maximum 2</t>
  </si>
  <si>
    <t>Al Iskandariyah (Alex.)</t>
  </si>
  <si>
    <t>delta</t>
  </si>
  <si>
    <t>Maize</t>
  </si>
  <si>
    <t>Al Buhayrah (Behera)</t>
  </si>
  <si>
    <t>Al Gharbiyah (Gharbia)</t>
  </si>
  <si>
    <t>Kafr-El-Sheikh</t>
  </si>
  <si>
    <t>Al Daqahliyah (Dakahlia)</t>
  </si>
  <si>
    <t>Dumyat (Damietta)</t>
  </si>
  <si>
    <t>Ash Sharqiyah (Sharkia)</t>
  </si>
  <si>
    <t>As Ismailiyah (Ismailia)</t>
  </si>
  <si>
    <t>Bur Said (Port Said)</t>
  </si>
  <si>
    <t>As Suways (Suez)</t>
  </si>
  <si>
    <t>Al Minufiyah (Menoufia)</t>
  </si>
  <si>
    <t>Al Qalyubiyah (Kalyoubia)</t>
  </si>
  <si>
    <t>Al Qahirah (Cairo)</t>
  </si>
  <si>
    <t>middle</t>
  </si>
  <si>
    <t>Al Jizah (Giza)</t>
  </si>
  <si>
    <t>Beni Suwayf (Beni-Suef)</t>
  </si>
  <si>
    <t>Al Fayyum (Fayoum)</t>
  </si>
  <si>
    <t>Al Minya (Menia)</t>
  </si>
  <si>
    <t>Asyiut</t>
  </si>
  <si>
    <t>upper</t>
  </si>
  <si>
    <t>Suhaj</t>
  </si>
  <si>
    <t>Qina</t>
  </si>
  <si>
    <t>Luxor</t>
  </si>
  <si>
    <t>Aswan</t>
  </si>
  <si>
    <t>Al Wadi/Al Jadid</t>
  </si>
  <si>
    <t>Matruh</t>
  </si>
  <si>
    <t>Al Bahr/Al Ahmar (RedSea)</t>
  </si>
  <si>
    <t>Shamal Sina (North Sinai)</t>
  </si>
  <si>
    <t>Janub Sina (South Sinai)</t>
  </si>
  <si>
    <t>Lower Egypt</t>
  </si>
  <si>
    <t>Middle Egypt</t>
  </si>
  <si>
    <t>Upper Egypt</t>
  </si>
  <si>
    <t>Outside the Nile Valley</t>
  </si>
  <si>
    <t>Clover</t>
  </si>
  <si>
    <t>Wheat</t>
  </si>
  <si>
    <t>Barley</t>
  </si>
  <si>
    <t>Broad Beans</t>
  </si>
  <si>
    <t>Lentil</t>
  </si>
  <si>
    <t>Fenugreek</t>
  </si>
  <si>
    <t>Chickpeas</t>
  </si>
  <si>
    <t>Lupine</t>
  </si>
  <si>
    <t>Flax</t>
  </si>
  <si>
    <t>Garlic</t>
  </si>
  <si>
    <t>Sugar beet</t>
  </si>
  <si>
    <t>Clover-Tahreesh</t>
  </si>
  <si>
    <t>other Crops</t>
  </si>
  <si>
    <t>Max_1</t>
  </si>
  <si>
    <t>prop_1</t>
  </si>
  <si>
    <t>max_1_crop</t>
  </si>
  <si>
    <t>Max_2</t>
  </si>
  <si>
    <t>prop_2</t>
  </si>
  <si>
    <t>max_2_crop</t>
  </si>
  <si>
    <t>Sugar Beet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</si>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</sst>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/>
    <font>
      <sz val="10.0"/>
      <color theme="1"/>
      <name val="Times New Roman"/>
    </font>
    <font>
      <sz val="12.0"/>
      <color rgb="FF222222"/>
      <name val="Helvetica Neue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2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1" xfId="0" applyAlignment="1" applyBorder="1" applyFont="1" applyNumberFormat="1">
      <alignment horizontal="center" readingOrder="0" vertical="center"/>
    </xf>
    <xf borderId="5" fillId="0" fontId="2" numFmtId="1" xfId="0" applyAlignment="1" applyBorder="1" applyFont="1" applyNumberFormat="1">
      <alignment horizontal="center" vertical="center"/>
    </xf>
    <xf borderId="1" fillId="0" fontId="3" numFmtId="2" xfId="0" applyAlignment="1" applyBorder="1" applyFont="1" applyNumberFormat="1">
      <alignment horizontal="center" vertical="center"/>
    </xf>
    <xf borderId="1" fillId="0" fontId="3" numFmtId="1" xfId="0" applyBorder="1" applyFont="1" applyNumberFormat="1"/>
    <xf borderId="6" fillId="0" fontId="4" numFmtId="0" xfId="0" applyBorder="1" applyFont="1"/>
    <xf borderId="5" fillId="0" fontId="3" numFmtId="0" xfId="0" applyAlignment="1" applyBorder="1" applyFont="1">
      <alignment horizontal="center" vertical="center"/>
    </xf>
    <xf borderId="0" fillId="0" fontId="6" numFmtId="0" xfId="0" applyFont="1"/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" fillId="0" fontId="5" numFmtId="1" xfId="0" applyAlignment="1" applyBorder="1" applyFont="1" applyNumberFormat="1">
      <alignment horizontal="center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86"/>
    <col customWidth="1" min="3" max="4" width="9.86"/>
    <col customWidth="1" min="5" max="5" width="9.43"/>
    <col customWidth="1" min="6" max="6" width="10.43"/>
    <col customWidth="1" min="7" max="17" width="9.43"/>
    <col customWidth="1" min="18" max="18" width="10.86"/>
    <col customWidth="1" min="19" max="19" width="10.43"/>
    <col customWidth="1" min="20" max="27" width="8.86"/>
  </cols>
  <sheetData>
    <row r="2">
      <c r="B2" s="1" t="s">
        <v>0</v>
      </c>
    </row>
    <row r="5">
      <c r="B5" s="2" t="s">
        <v>1</v>
      </c>
      <c r="C5" s="3"/>
      <c r="D5" s="4" t="s">
        <v>2</v>
      </c>
      <c r="E5" s="5" t="s">
        <v>3</v>
      </c>
      <c r="F5" s="5" t="s">
        <v>4</v>
      </c>
      <c r="G5" s="5" t="s">
        <v>2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4" t="s">
        <v>13</v>
      </c>
      <c r="Q5" s="4" t="s">
        <v>14</v>
      </c>
      <c r="R5" s="5" t="s">
        <v>15</v>
      </c>
      <c r="S5" s="5" t="s">
        <v>16</v>
      </c>
      <c r="T5" s="6" t="s">
        <v>17</v>
      </c>
      <c r="U5" s="7"/>
      <c r="V5" s="8"/>
      <c r="W5" s="6" t="s">
        <v>18</v>
      </c>
      <c r="X5" s="7"/>
      <c r="Y5" s="8"/>
    </row>
    <row r="6">
      <c r="B6" s="9" t="s">
        <v>19</v>
      </c>
      <c r="C6" s="10" t="s">
        <v>20</v>
      </c>
      <c r="D6" s="11">
        <v>12105.0</v>
      </c>
      <c r="E6" s="11">
        <v>0.0</v>
      </c>
      <c r="F6" s="11">
        <v>252.0</v>
      </c>
      <c r="G6" s="11">
        <v>6828.0</v>
      </c>
      <c r="H6" s="5"/>
      <c r="I6" s="11">
        <v>1251.0</v>
      </c>
      <c r="J6" s="11">
        <v>0.0</v>
      </c>
      <c r="K6" s="11">
        <v>274.0</v>
      </c>
      <c r="L6" s="11">
        <v>7.0</v>
      </c>
      <c r="M6" s="11">
        <v>7843.0</v>
      </c>
      <c r="N6" s="11">
        <v>39841.0</v>
      </c>
      <c r="O6" s="11">
        <v>1627.0</v>
      </c>
      <c r="P6" s="11">
        <v>11.0</v>
      </c>
      <c r="Q6" s="11">
        <v>34498.0</v>
      </c>
      <c r="R6" s="5">
        <v>19963.0</v>
      </c>
      <c r="S6" s="5">
        <f t="shared" ref="S6:S32" si="1">SUM(D6:R6)</f>
        <v>124500</v>
      </c>
      <c r="T6" s="5">
        <f t="shared" ref="T6:T32" si="2">MAX(D6:O6)</f>
        <v>39841</v>
      </c>
      <c r="U6" s="5">
        <f t="shared" ref="U6:U32" si="3">T6/S6</f>
        <v>0.3200080321</v>
      </c>
      <c r="V6" s="5" t="s">
        <v>11</v>
      </c>
      <c r="W6" s="5">
        <f>MAX(D6:M6,O6)</f>
        <v>12105</v>
      </c>
      <c r="X6" s="5">
        <f t="shared" ref="X6:X32" si="4">W6/S6</f>
        <v>0.09722891566</v>
      </c>
      <c r="Y6" s="5" t="s">
        <v>21</v>
      </c>
    </row>
    <row r="7">
      <c r="B7" s="9" t="s">
        <v>22</v>
      </c>
      <c r="C7" s="10" t="s">
        <v>20</v>
      </c>
      <c r="D7" s="11">
        <v>208842.0</v>
      </c>
      <c r="E7" s="11">
        <v>0.0</v>
      </c>
      <c r="F7" s="11">
        <v>162554.0</v>
      </c>
      <c r="G7" s="11">
        <v>148304.0</v>
      </c>
      <c r="H7" s="11">
        <v>70854.0</v>
      </c>
      <c r="I7" s="11">
        <v>22301.0</v>
      </c>
      <c r="J7" s="11">
        <v>1318.0</v>
      </c>
      <c r="K7" s="11">
        <v>9370.0</v>
      </c>
      <c r="L7" s="11">
        <v>1265.0</v>
      </c>
      <c r="M7" s="11">
        <v>39897.0</v>
      </c>
      <c r="N7" s="11">
        <v>84511.0</v>
      </c>
      <c r="O7" s="11">
        <v>54310.0</v>
      </c>
      <c r="P7" s="11">
        <v>250.0</v>
      </c>
      <c r="Q7" s="11">
        <v>245958.0</v>
      </c>
      <c r="R7" s="5">
        <v>110870.0</v>
      </c>
      <c r="S7" s="5">
        <f t="shared" si="1"/>
        <v>1160604</v>
      </c>
      <c r="T7" s="5">
        <f t="shared" si="2"/>
        <v>208842</v>
      </c>
      <c r="U7" s="5">
        <f t="shared" si="3"/>
        <v>0.1799425127</v>
      </c>
      <c r="V7" s="5" t="s">
        <v>21</v>
      </c>
      <c r="W7" s="5">
        <f>MAX(E7:O7)</f>
        <v>162554</v>
      </c>
      <c r="X7" s="5">
        <f t="shared" si="4"/>
        <v>0.1400598309</v>
      </c>
      <c r="Y7" s="5" t="s">
        <v>4</v>
      </c>
    </row>
    <row r="8">
      <c r="B8" s="9" t="s">
        <v>23</v>
      </c>
      <c r="C8" s="10" t="s">
        <v>20</v>
      </c>
      <c r="D8" s="11">
        <v>67018.0</v>
      </c>
      <c r="E8" s="11">
        <v>0.0</v>
      </c>
      <c r="F8" s="11">
        <v>108506.0</v>
      </c>
      <c r="G8" s="11">
        <v>9245.0</v>
      </c>
      <c r="H8" s="11">
        <v>107.0</v>
      </c>
      <c r="I8" s="11">
        <v>92.0</v>
      </c>
      <c r="J8" s="11">
        <v>286.0</v>
      </c>
      <c r="K8" s="11">
        <v>0.0</v>
      </c>
      <c r="L8" s="11">
        <v>0.0</v>
      </c>
      <c r="M8" s="11">
        <v>20364.0</v>
      </c>
      <c r="N8" s="11">
        <v>1331.0</v>
      </c>
      <c r="O8" s="11">
        <v>10112.0</v>
      </c>
      <c r="P8" s="11">
        <v>1456.0</v>
      </c>
      <c r="Q8" s="11">
        <v>23602.0</v>
      </c>
      <c r="R8" s="5">
        <v>85957.0</v>
      </c>
      <c r="S8" s="5">
        <f t="shared" si="1"/>
        <v>328076</v>
      </c>
      <c r="T8" s="5">
        <f t="shared" si="2"/>
        <v>108506</v>
      </c>
      <c r="U8" s="5">
        <f t="shared" si="3"/>
        <v>0.330734342</v>
      </c>
      <c r="V8" s="5" t="s">
        <v>4</v>
      </c>
      <c r="W8" s="5">
        <f t="shared" ref="W8:W12" si="5">MAX(D8:E8,G8:O8)</f>
        <v>67018</v>
      </c>
      <c r="X8" s="5">
        <f t="shared" si="4"/>
        <v>0.2042758385</v>
      </c>
      <c r="Y8" s="5" t="s">
        <v>21</v>
      </c>
    </row>
    <row r="9">
      <c r="B9" s="9" t="s">
        <v>24</v>
      </c>
      <c r="C9" s="10" t="s">
        <v>20</v>
      </c>
      <c r="D9" s="11">
        <v>61387.0</v>
      </c>
      <c r="E9" s="11">
        <v>0.0</v>
      </c>
      <c r="F9" s="11">
        <v>248994.0</v>
      </c>
      <c r="G9" s="11">
        <v>6939.0</v>
      </c>
      <c r="H9" s="11">
        <v>0.0</v>
      </c>
      <c r="I9" s="11">
        <v>184.0</v>
      </c>
      <c r="J9" s="11">
        <v>1031.0</v>
      </c>
      <c r="K9" s="11">
        <v>9.0</v>
      </c>
      <c r="L9" s="11">
        <v>0.0</v>
      </c>
      <c r="M9" s="11">
        <v>389.0</v>
      </c>
      <c r="N9" s="11">
        <v>8915.0</v>
      </c>
      <c r="O9" s="11">
        <v>73688.0</v>
      </c>
      <c r="P9" s="11">
        <v>418.0</v>
      </c>
      <c r="Q9" s="11">
        <v>85797.0</v>
      </c>
      <c r="R9" s="5">
        <v>50678.0</v>
      </c>
      <c r="S9" s="5">
        <f t="shared" si="1"/>
        <v>538429</v>
      </c>
      <c r="T9" s="5">
        <f t="shared" si="2"/>
        <v>248994</v>
      </c>
      <c r="U9" s="5">
        <f t="shared" si="3"/>
        <v>0.4624453735</v>
      </c>
      <c r="V9" s="5" t="s">
        <v>4</v>
      </c>
      <c r="W9" s="5">
        <f t="shared" si="5"/>
        <v>73688</v>
      </c>
      <c r="X9" s="5">
        <f t="shared" si="4"/>
        <v>0.136857413</v>
      </c>
      <c r="Y9" s="5" t="s">
        <v>12</v>
      </c>
    </row>
    <row r="10">
      <c r="B10" s="9" t="s">
        <v>25</v>
      </c>
      <c r="C10" s="10" t="s">
        <v>20</v>
      </c>
      <c r="D10" s="11">
        <v>39792.0</v>
      </c>
      <c r="E10" s="11">
        <v>0.0</v>
      </c>
      <c r="F10" s="11">
        <v>380661.0</v>
      </c>
      <c r="G10" s="11">
        <v>26293.0</v>
      </c>
      <c r="H10" s="11">
        <v>0.0</v>
      </c>
      <c r="I10" s="11">
        <v>92.0</v>
      </c>
      <c r="J10" s="11">
        <v>429.0</v>
      </c>
      <c r="K10" s="11">
        <v>6.0</v>
      </c>
      <c r="L10" s="11">
        <v>545.0</v>
      </c>
      <c r="M10" s="11">
        <v>10197.0</v>
      </c>
      <c r="N10" s="11">
        <v>5666.0</v>
      </c>
      <c r="O10" s="11">
        <v>31411.0</v>
      </c>
      <c r="P10" s="11">
        <v>301.0</v>
      </c>
      <c r="Q10" s="11">
        <v>44366.0</v>
      </c>
      <c r="R10" s="5">
        <v>47316.0</v>
      </c>
      <c r="S10" s="5">
        <f t="shared" si="1"/>
        <v>587075</v>
      </c>
      <c r="T10" s="5">
        <f t="shared" si="2"/>
        <v>380661</v>
      </c>
      <c r="U10" s="5">
        <f t="shared" si="3"/>
        <v>0.6484026743</v>
      </c>
      <c r="V10" s="5" t="s">
        <v>4</v>
      </c>
      <c r="W10" s="5">
        <f t="shared" si="5"/>
        <v>39792</v>
      </c>
      <c r="X10" s="5">
        <f t="shared" si="4"/>
        <v>0.06778009624</v>
      </c>
      <c r="Y10" s="5" t="s">
        <v>21</v>
      </c>
    </row>
    <row r="11">
      <c r="B11" s="9" t="s">
        <v>26</v>
      </c>
      <c r="C11" s="10" t="s">
        <v>20</v>
      </c>
      <c r="D11" s="11">
        <v>1834.0</v>
      </c>
      <c r="E11" s="11">
        <v>0.0</v>
      </c>
      <c r="F11" s="11">
        <v>58694.0</v>
      </c>
      <c r="G11" s="11">
        <v>1350.0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2.0</v>
      </c>
      <c r="N11" s="11">
        <v>2248.0</v>
      </c>
      <c r="O11" s="11">
        <v>5921.0</v>
      </c>
      <c r="P11" s="11">
        <v>8.0</v>
      </c>
      <c r="Q11" s="11">
        <v>14076.0</v>
      </c>
      <c r="R11" s="5">
        <v>13222.0</v>
      </c>
      <c r="S11" s="5">
        <f t="shared" si="1"/>
        <v>97355</v>
      </c>
      <c r="T11" s="5">
        <f t="shared" si="2"/>
        <v>58694</v>
      </c>
      <c r="U11" s="5">
        <f t="shared" si="3"/>
        <v>0.6028863438</v>
      </c>
      <c r="V11" s="5" t="s">
        <v>4</v>
      </c>
      <c r="W11" s="5">
        <f t="shared" si="5"/>
        <v>5921</v>
      </c>
      <c r="X11" s="5">
        <f t="shared" si="4"/>
        <v>0.06081865338</v>
      </c>
      <c r="Y11" s="5" t="s">
        <v>12</v>
      </c>
    </row>
    <row r="12">
      <c r="B12" s="9" t="s">
        <v>27</v>
      </c>
      <c r="C12" s="10" t="s">
        <v>20</v>
      </c>
      <c r="D12" s="11">
        <v>207238.0</v>
      </c>
      <c r="E12" s="11">
        <v>0.0</v>
      </c>
      <c r="F12" s="11">
        <v>221122.0</v>
      </c>
      <c r="G12" s="11">
        <v>46975.0</v>
      </c>
      <c r="H12" s="11">
        <v>25499.0</v>
      </c>
      <c r="I12" s="11">
        <v>15112.0</v>
      </c>
      <c r="J12" s="11">
        <v>133.0</v>
      </c>
      <c r="K12" s="11">
        <v>148.0</v>
      </c>
      <c r="L12" s="11">
        <v>0.0</v>
      </c>
      <c r="M12" s="11">
        <v>2930.0</v>
      </c>
      <c r="N12" s="11">
        <v>23466.0</v>
      </c>
      <c r="O12" s="11">
        <v>32789.0</v>
      </c>
      <c r="P12" s="11">
        <v>35.0</v>
      </c>
      <c r="Q12" s="11">
        <v>110367.0</v>
      </c>
      <c r="R12" s="5">
        <v>32074.0</v>
      </c>
      <c r="S12" s="5">
        <f t="shared" si="1"/>
        <v>717888</v>
      </c>
      <c r="T12" s="5">
        <f t="shared" si="2"/>
        <v>221122</v>
      </c>
      <c r="U12" s="5">
        <f t="shared" si="3"/>
        <v>0.3080174066</v>
      </c>
      <c r="V12" s="5" t="s">
        <v>4</v>
      </c>
      <c r="W12" s="5">
        <f t="shared" si="5"/>
        <v>207238</v>
      </c>
      <c r="X12" s="5">
        <f t="shared" si="4"/>
        <v>0.2886773424</v>
      </c>
      <c r="Y12" s="5" t="s">
        <v>21</v>
      </c>
    </row>
    <row r="13">
      <c r="B13" s="9" t="s">
        <v>28</v>
      </c>
      <c r="C13" s="10" t="s">
        <v>20</v>
      </c>
      <c r="D13" s="11">
        <v>27364.0</v>
      </c>
      <c r="E13" s="11">
        <v>0.0</v>
      </c>
      <c r="F13" s="11">
        <v>3662.0</v>
      </c>
      <c r="G13" s="11">
        <v>12639.0</v>
      </c>
      <c r="H13" s="11">
        <v>10216.0</v>
      </c>
      <c r="I13" s="11">
        <v>5681.0</v>
      </c>
      <c r="J13" s="11">
        <v>2.0</v>
      </c>
      <c r="K13" s="5"/>
      <c r="L13" s="11">
        <v>110.0</v>
      </c>
      <c r="M13" s="11">
        <v>4812.0</v>
      </c>
      <c r="N13" s="11">
        <v>4983.0</v>
      </c>
      <c r="O13" s="11">
        <v>1239.0</v>
      </c>
      <c r="P13" s="11">
        <v>0.0</v>
      </c>
      <c r="Q13" s="11">
        <v>21668.0</v>
      </c>
      <c r="R13" s="5">
        <v>5431.0</v>
      </c>
      <c r="S13" s="5">
        <f t="shared" si="1"/>
        <v>97807</v>
      </c>
      <c r="T13" s="5">
        <f t="shared" si="2"/>
        <v>27364</v>
      </c>
      <c r="U13" s="5">
        <f t="shared" si="3"/>
        <v>0.2797754762</v>
      </c>
      <c r="V13" s="5" t="s">
        <v>21</v>
      </c>
      <c r="W13" s="5">
        <f>MAX(E13:O13)</f>
        <v>12639</v>
      </c>
      <c r="X13" s="5">
        <f t="shared" si="4"/>
        <v>0.1292238797</v>
      </c>
      <c r="Y13" s="5" t="s">
        <v>2</v>
      </c>
    </row>
    <row r="14">
      <c r="B14" s="9" t="s">
        <v>29</v>
      </c>
      <c r="C14" s="10" t="s">
        <v>20</v>
      </c>
      <c r="D14" s="11">
        <v>10283.0</v>
      </c>
      <c r="E14" s="11">
        <v>0.0</v>
      </c>
      <c r="F14" s="11">
        <v>21032.0</v>
      </c>
      <c r="G14" s="11">
        <v>0.0</v>
      </c>
      <c r="H14" s="11">
        <v>0.0</v>
      </c>
      <c r="I14" s="11">
        <v>2160.0</v>
      </c>
      <c r="J14" s="11">
        <v>0.0</v>
      </c>
      <c r="K14" s="11">
        <v>5.0</v>
      </c>
      <c r="L14" s="11">
        <v>0.0</v>
      </c>
      <c r="M14" s="11">
        <v>20.0</v>
      </c>
      <c r="N14" s="11">
        <v>409.0</v>
      </c>
      <c r="O14" s="11">
        <v>3436.0</v>
      </c>
      <c r="P14" s="11">
        <v>0.0</v>
      </c>
      <c r="Q14" s="11">
        <v>2964.0</v>
      </c>
      <c r="R14" s="5">
        <v>15056.0</v>
      </c>
      <c r="S14" s="5">
        <f t="shared" si="1"/>
        <v>55365</v>
      </c>
      <c r="T14" s="5">
        <f t="shared" si="2"/>
        <v>21032</v>
      </c>
      <c r="U14" s="5">
        <f t="shared" si="3"/>
        <v>0.3798789849</v>
      </c>
      <c r="V14" s="5" t="s">
        <v>4</v>
      </c>
      <c r="W14" s="5">
        <f>MAX(D14:E14,G14:O14)</f>
        <v>10283</v>
      </c>
      <c r="X14" s="5">
        <f t="shared" si="4"/>
        <v>0.1857310575</v>
      </c>
      <c r="Y14" s="5" t="s">
        <v>21</v>
      </c>
    </row>
    <row r="15">
      <c r="B15" s="9" t="s">
        <v>30</v>
      </c>
      <c r="C15" s="10" t="s">
        <v>20</v>
      </c>
      <c r="D15" s="11">
        <v>4391.0</v>
      </c>
      <c r="E15" s="11">
        <v>0.0</v>
      </c>
      <c r="F15" s="11">
        <v>0.0</v>
      </c>
      <c r="G15" s="11">
        <v>1500.0</v>
      </c>
      <c r="H15" s="11">
        <v>2.0</v>
      </c>
      <c r="I15" s="11">
        <v>598.0</v>
      </c>
      <c r="J15" s="11">
        <v>0.0</v>
      </c>
      <c r="K15" s="11">
        <v>0.0</v>
      </c>
      <c r="L15" s="11">
        <v>20.0</v>
      </c>
      <c r="M15" s="11">
        <v>0.0</v>
      </c>
      <c r="N15" s="11">
        <v>1418.0</v>
      </c>
      <c r="O15" s="11">
        <v>0.0</v>
      </c>
      <c r="P15" s="11">
        <v>3.0</v>
      </c>
      <c r="Q15" s="11">
        <v>2922.0</v>
      </c>
      <c r="R15" s="5">
        <v>2681.0</v>
      </c>
      <c r="S15" s="5">
        <f t="shared" si="1"/>
        <v>13535</v>
      </c>
      <c r="T15" s="5">
        <f t="shared" si="2"/>
        <v>4391</v>
      </c>
      <c r="U15" s="5">
        <f t="shared" si="3"/>
        <v>0.3244181751</v>
      </c>
      <c r="V15" s="5" t="s">
        <v>21</v>
      </c>
      <c r="W15" s="5">
        <f t="shared" ref="W15:W20" si="6">MAX(E15:O15)</f>
        <v>1500</v>
      </c>
      <c r="X15" s="5">
        <f t="shared" si="4"/>
        <v>0.1108237902</v>
      </c>
      <c r="Y15" s="5" t="s">
        <v>2</v>
      </c>
    </row>
    <row r="16">
      <c r="B16" s="9" t="s">
        <v>31</v>
      </c>
      <c r="C16" s="10" t="s">
        <v>20</v>
      </c>
      <c r="D16" s="11">
        <v>168968.0</v>
      </c>
      <c r="E16" s="11">
        <v>0.0</v>
      </c>
      <c r="F16" s="11">
        <v>41.0</v>
      </c>
      <c r="G16" s="11">
        <v>41656.0</v>
      </c>
      <c r="H16" s="11">
        <v>385.0</v>
      </c>
      <c r="I16" s="11">
        <v>7.0</v>
      </c>
      <c r="J16" s="11">
        <v>34.0</v>
      </c>
      <c r="K16" s="11">
        <v>0.0</v>
      </c>
      <c r="L16" s="11">
        <v>825.0</v>
      </c>
      <c r="M16" s="11">
        <v>19303.0</v>
      </c>
      <c r="N16" s="11">
        <v>146.0</v>
      </c>
      <c r="O16" s="11">
        <v>1763.0</v>
      </c>
      <c r="P16" s="11">
        <v>0.0</v>
      </c>
      <c r="Q16" s="11">
        <v>23709.0</v>
      </c>
      <c r="R16" s="5">
        <v>56667.0</v>
      </c>
      <c r="S16" s="5">
        <f t="shared" si="1"/>
        <v>313504</v>
      </c>
      <c r="T16" s="5">
        <f t="shared" si="2"/>
        <v>168968</v>
      </c>
      <c r="U16" s="5">
        <f t="shared" si="3"/>
        <v>0.53896601</v>
      </c>
      <c r="V16" s="5" t="s">
        <v>21</v>
      </c>
      <c r="W16" s="5">
        <f t="shared" si="6"/>
        <v>41656</v>
      </c>
      <c r="X16" s="5">
        <f t="shared" si="4"/>
        <v>0.1328723078</v>
      </c>
      <c r="Y16" s="5" t="s">
        <v>2</v>
      </c>
    </row>
    <row r="17">
      <c r="B17" s="9" t="s">
        <v>32</v>
      </c>
      <c r="C17" s="10" t="s">
        <v>20</v>
      </c>
      <c r="D17" s="11">
        <v>63810.0</v>
      </c>
      <c r="E17" s="11">
        <v>0.0</v>
      </c>
      <c r="F17" s="11">
        <v>9088.0</v>
      </c>
      <c r="G17" s="11">
        <v>14225.0</v>
      </c>
      <c r="H17" s="11">
        <v>603.0</v>
      </c>
      <c r="I17" s="11">
        <v>18.0</v>
      </c>
      <c r="J17" s="11">
        <v>132.0</v>
      </c>
      <c r="K17" s="11">
        <v>15.0</v>
      </c>
      <c r="L17" s="11">
        <v>99.0</v>
      </c>
      <c r="M17" s="11">
        <v>7775.0</v>
      </c>
      <c r="N17" s="11">
        <v>1109.0</v>
      </c>
      <c r="O17" s="11">
        <v>62.0</v>
      </c>
      <c r="P17" s="11">
        <v>344.0</v>
      </c>
      <c r="Q17" s="11">
        <v>5529.0</v>
      </c>
      <c r="R17" s="5">
        <v>44439.0</v>
      </c>
      <c r="S17" s="5">
        <f t="shared" si="1"/>
        <v>147248</v>
      </c>
      <c r="T17" s="5">
        <f t="shared" si="2"/>
        <v>63810</v>
      </c>
      <c r="U17" s="5">
        <f t="shared" si="3"/>
        <v>0.4333505379</v>
      </c>
      <c r="V17" s="5" t="s">
        <v>21</v>
      </c>
      <c r="W17" s="5">
        <f t="shared" si="6"/>
        <v>14225</v>
      </c>
      <c r="X17" s="5">
        <f t="shared" si="4"/>
        <v>0.09660572639</v>
      </c>
      <c r="Y17" s="5" t="s">
        <v>2</v>
      </c>
    </row>
    <row r="18">
      <c r="B18" s="9" t="s">
        <v>33</v>
      </c>
      <c r="C18" s="10" t="s">
        <v>34</v>
      </c>
      <c r="D18" s="11">
        <v>54.0</v>
      </c>
      <c r="E18" s="11">
        <v>0.0</v>
      </c>
      <c r="F18" s="11">
        <v>0.0</v>
      </c>
      <c r="G18" s="2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31.0</v>
      </c>
      <c r="O18" s="11">
        <v>0.0</v>
      </c>
      <c r="P18" s="11">
        <v>28.0</v>
      </c>
      <c r="Q18" s="11">
        <v>175.0</v>
      </c>
      <c r="R18" s="5">
        <v>643.0</v>
      </c>
      <c r="S18" s="5">
        <f t="shared" si="1"/>
        <v>931</v>
      </c>
      <c r="T18" s="5">
        <f t="shared" si="2"/>
        <v>54</v>
      </c>
      <c r="U18" s="5">
        <f t="shared" si="3"/>
        <v>0.05800214823</v>
      </c>
      <c r="V18" s="5" t="s">
        <v>21</v>
      </c>
      <c r="W18" s="5">
        <f t="shared" si="6"/>
        <v>31</v>
      </c>
      <c r="X18" s="5">
        <f t="shared" si="4"/>
        <v>0.03329752954</v>
      </c>
      <c r="Y18" s="5" t="s">
        <v>11</v>
      </c>
    </row>
    <row r="19">
      <c r="B19" s="9" t="s">
        <v>35</v>
      </c>
      <c r="C19" s="10" t="s">
        <v>34</v>
      </c>
      <c r="D19" s="11">
        <v>41589.0</v>
      </c>
      <c r="E19" s="11">
        <v>1778.0</v>
      </c>
      <c r="F19" s="5"/>
      <c r="G19" s="11">
        <v>1773.0</v>
      </c>
      <c r="H19" s="11">
        <v>2274.0</v>
      </c>
      <c r="I19" s="11">
        <v>2579.0</v>
      </c>
      <c r="J19" s="11">
        <v>0.0</v>
      </c>
      <c r="K19" s="11">
        <v>1866.0</v>
      </c>
      <c r="L19" s="11">
        <v>3475.0</v>
      </c>
      <c r="M19" s="11">
        <v>7023.0</v>
      </c>
      <c r="N19" s="11">
        <v>12740.0</v>
      </c>
      <c r="O19" s="11">
        <v>0.0</v>
      </c>
      <c r="P19" s="11">
        <v>1623.0</v>
      </c>
      <c r="Q19" s="11">
        <v>37413.0</v>
      </c>
      <c r="R19" s="11">
        <v>25668.0</v>
      </c>
      <c r="S19" s="5">
        <f t="shared" si="1"/>
        <v>139801</v>
      </c>
      <c r="T19" s="5">
        <f t="shared" si="2"/>
        <v>41589</v>
      </c>
      <c r="U19" s="5">
        <f t="shared" si="3"/>
        <v>0.2974871424</v>
      </c>
      <c r="V19" s="5" t="s">
        <v>21</v>
      </c>
      <c r="W19" s="5">
        <f t="shared" si="6"/>
        <v>12740</v>
      </c>
      <c r="X19" s="5">
        <f t="shared" si="4"/>
        <v>0.09112953412</v>
      </c>
      <c r="Y19" s="5" t="s">
        <v>11</v>
      </c>
    </row>
    <row r="20">
      <c r="B20" s="9" t="s">
        <v>36</v>
      </c>
      <c r="C20" s="10" t="s">
        <v>34</v>
      </c>
      <c r="D20" s="11">
        <v>174600.0</v>
      </c>
      <c r="E20" s="11">
        <v>5013.0</v>
      </c>
      <c r="F20" s="11">
        <v>664.0</v>
      </c>
      <c r="G20" s="11">
        <v>5681.0</v>
      </c>
      <c r="H20" s="11">
        <v>1193.0</v>
      </c>
      <c r="I20" s="11">
        <v>6495.0</v>
      </c>
      <c r="J20" s="11">
        <v>3814.0</v>
      </c>
      <c r="K20" s="11">
        <v>401.0</v>
      </c>
      <c r="L20" s="11">
        <v>0.0</v>
      </c>
      <c r="M20" s="11">
        <v>1190.0</v>
      </c>
      <c r="N20" s="11">
        <v>8544.0</v>
      </c>
      <c r="O20" s="11">
        <v>4280.0</v>
      </c>
      <c r="P20" s="11">
        <v>106.0</v>
      </c>
      <c r="Q20" s="11">
        <v>10398.0</v>
      </c>
      <c r="R20" s="11">
        <v>9844.0</v>
      </c>
      <c r="S20" s="5">
        <f t="shared" si="1"/>
        <v>232223</v>
      </c>
      <c r="T20" s="5">
        <f t="shared" si="2"/>
        <v>174600</v>
      </c>
      <c r="U20" s="5">
        <f t="shared" si="3"/>
        <v>0.7518635105</v>
      </c>
      <c r="V20" s="5" t="s">
        <v>21</v>
      </c>
      <c r="W20" s="5">
        <f t="shared" si="6"/>
        <v>8544</v>
      </c>
      <c r="X20" s="5">
        <f t="shared" si="4"/>
        <v>0.03679222127</v>
      </c>
      <c r="Y20" s="5" t="s">
        <v>11</v>
      </c>
    </row>
    <row r="21" ht="15.75" customHeight="1">
      <c r="B21" s="9" t="s">
        <v>37</v>
      </c>
      <c r="C21" s="10" t="s">
        <v>34</v>
      </c>
      <c r="D21" s="11">
        <v>114153.0</v>
      </c>
      <c r="E21" s="11">
        <v>117650.0</v>
      </c>
      <c r="F21" s="11">
        <v>391.0</v>
      </c>
      <c r="G21" s="11">
        <v>9163.0</v>
      </c>
      <c r="H21" s="11">
        <v>10.0</v>
      </c>
      <c r="I21" s="11">
        <v>4500.0</v>
      </c>
      <c r="J21" s="5"/>
      <c r="K21" s="11">
        <v>1499.0</v>
      </c>
      <c r="L21" s="11">
        <v>0.0</v>
      </c>
      <c r="M21" s="11">
        <v>0.0</v>
      </c>
      <c r="N21" s="11">
        <v>3455.0</v>
      </c>
      <c r="O21" s="11">
        <v>17200.0</v>
      </c>
      <c r="P21" s="11">
        <v>464.0</v>
      </c>
      <c r="Q21" s="11">
        <v>18199.0</v>
      </c>
      <c r="R21" s="11">
        <v>8479.0</v>
      </c>
      <c r="S21" s="5">
        <f t="shared" si="1"/>
        <v>295163</v>
      </c>
      <c r="T21" s="5">
        <f t="shared" si="2"/>
        <v>117650</v>
      </c>
      <c r="U21" s="5">
        <f t="shared" si="3"/>
        <v>0.3985933196</v>
      </c>
      <c r="V21" s="5" t="s">
        <v>3</v>
      </c>
      <c r="W21" s="5">
        <f>MAX(D21,F21:O21)</f>
        <v>114153</v>
      </c>
      <c r="X21" s="5">
        <f t="shared" si="4"/>
        <v>0.3867456287</v>
      </c>
      <c r="Y21" s="5" t="s">
        <v>21</v>
      </c>
    </row>
    <row r="22" ht="15.75" customHeight="1">
      <c r="B22" s="9" t="s">
        <v>38</v>
      </c>
      <c r="C22" s="10" t="s">
        <v>34</v>
      </c>
      <c r="D22" s="11">
        <v>229736.0</v>
      </c>
      <c r="E22" s="11">
        <v>14548.0</v>
      </c>
      <c r="F22" s="5"/>
      <c r="G22" s="11">
        <v>49191.0</v>
      </c>
      <c r="H22" s="11">
        <v>8514.0</v>
      </c>
      <c r="I22" s="11">
        <v>9803.0</v>
      </c>
      <c r="J22" s="11">
        <v>24952.0</v>
      </c>
      <c r="K22" s="11">
        <v>1707.0</v>
      </c>
      <c r="L22" s="11">
        <v>0.0</v>
      </c>
      <c r="M22" s="11">
        <v>4979.0</v>
      </c>
      <c r="N22" s="11">
        <v>9990.0</v>
      </c>
      <c r="O22" s="11">
        <v>190.0</v>
      </c>
      <c r="P22" s="11">
        <v>36098.0</v>
      </c>
      <c r="Q22" s="11">
        <v>15321.0</v>
      </c>
      <c r="R22" s="11">
        <v>4876.0</v>
      </c>
      <c r="S22" s="5">
        <f t="shared" si="1"/>
        <v>409905</v>
      </c>
      <c r="T22" s="5">
        <f t="shared" si="2"/>
        <v>229736</v>
      </c>
      <c r="U22" s="5">
        <f t="shared" si="3"/>
        <v>0.5604615704</v>
      </c>
      <c r="V22" s="5" t="s">
        <v>21</v>
      </c>
      <c r="W22" s="5">
        <f t="shared" ref="W22:W24" si="7">MAX(E22:O22)</f>
        <v>49191</v>
      </c>
      <c r="X22" s="5">
        <f t="shared" si="4"/>
        <v>0.120005855</v>
      </c>
      <c r="Y22" s="5" t="s">
        <v>2</v>
      </c>
    </row>
    <row r="23" ht="15.75" customHeight="1">
      <c r="B23" s="9" t="s">
        <v>39</v>
      </c>
      <c r="C23" s="12" t="s">
        <v>40</v>
      </c>
      <c r="D23" s="11">
        <v>132327.0</v>
      </c>
      <c r="E23" s="11">
        <v>84955.0</v>
      </c>
      <c r="F23" s="11">
        <v>7.0</v>
      </c>
      <c r="G23" s="11">
        <v>66394.0</v>
      </c>
      <c r="H23" s="11">
        <v>2406.0</v>
      </c>
      <c r="I23" s="11">
        <v>1913.0</v>
      </c>
      <c r="J23" s="11">
        <v>1547.0</v>
      </c>
      <c r="K23" s="11">
        <v>313.0</v>
      </c>
      <c r="L23" s="11">
        <v>0.0</v>
      </c>
      <c r="M23" s="11">
        <v>590.0</v>
      </c>
      <c r="N23" s="11">
        <v>3291.0</v>
      </c>
      <c r="O23" s="11">
        <v>2140.0</v>
      </c>
      <c r="P23" s="11">
        <v>1241.0</v>
      </c>
      <c r="Q23" s="11">
        <v>4955.0</v>
      </c>
      <c r="R23" s="11">
        <v>11896.0</v>
      </c>
      <c r="S23" s="5">
        <f t="shared" si="1"/>
        <v>313975</v>
      </c>
      <c r="T23" s="5">
        <f t="shared" si="2"/>
        <v>132327</v>
      </c>
      <c r="U23" s="5">
        <f t="shared" si="3"/>
        <v>0.4214571224</v>
      </c>
      <c r="V23" s="5" t="s">
        <v>21</v>
      </c>
      <c r="W23" s="5">
        <f t="shared" si="7"/>
        <v>84955</v>
      </c>
      <c r="X23" s="5">
        <f t="shared" si="4"/>
        <v>0.2705788677</v>
      </c>
      <c r="Y23" s="5" t="s">
        <v>3</v>
      </c>
    </row>
    <row r="24" ht="15.75" customHeight="1">
      <c r="B24" s="9" t="s">
        <v>41</v>
      </c>
      <c r="C24" s="12" t="s">
        <v>40</v>
      </c>
      <c r="D24" s="11">
        <v>150905.0</v>
      </c>
      <c r="E24" s="11">
        <v>88468.0</v>
      </c>
      <c r="F24" s="11">
        <v>0.0</v>
      </c>
      <c r="G24" s="11">
        <v>8694.0</v>
      </c>
      <c r="H24" s="11">
        <v>2753.0</v>
      </c>
      <c r="I24" s="11">
        <v>2996.0</v>
      </c>
      <c r="J24" s="11">
        <v>156.0</v>
      </c>
      <c r="K24" s="11">
        <v>12.0</v>
      </c>
      <c r="L24" s="11">
        <v>0.0</v>
      </c>
      <c r="M24" s="11">
        <v>0.0</v>
      </c>
      <c r="N24" s="11">
        <v>1376.0</v>
      </c>
      <c r="O24" s="11">
        <v>669.0</v>
      </c>
      <c r="P24" s="11">
        <v>14151.0</v>
      </c>
      <c r="Q24" s="11">
        <v>2851.0</v>
      </c>
      <c r="R24" s="11">
        <v>29946.0</v>
      </c>
      <c r="S24" s="5">
        <f t="shared" si="1"/>
        <v>302977</v>
      </c>
      <c r="T24" s="5">
        <f t="shared" si="2"/>
        <v>150905</v>
      </c>
      <c r="U24" s="5">
        <f t="shared" si="3"/>
        <v>0.4980741112</v>
      </c>
      <c r="V24" s="5" t="s">
        <v>21</v>
      </c>
      <c r="W24" s="5">
        <f t="shared" si="7"/>
        <v>88468</v>
      </c>
      <c r="X24" s="5">
        <f t="shared" si="4"/>
        <v>0.2919957621</v>
      </c>
      <c r="Y24" s="5" t="s">
        <v>3</v>
      </c>
    </row>
    <row r="25" ht="15.75" customHeight="1">
      <c r="B25" s="9" t="s">
        <v>42</v>
      </c>
      <c r="C25" s="12" t="s">
        <v>40</v>
      </c>
      <c r="D25" s="11">
        <v>18864.0</v>
      </c>
      <c r="E25" s="11">
        <v>31325.0</v>
      </c>
      <c r="F25" s="11">
        <v>0.0</v>
      </c>
      <c r="G25" s="11">
        <v>20907.0</v>
      </c>
      <c r="H25" s="11">
        <v>6.0</v>
      </c>
      <c r="I25" s="11">
        <v>1171.0</v>
      </c>
      <c r="J25" s="11">
        <v>0.0</v>
      </c>
      <c r="K25" s="11">
        <v>0.0</v>
      </c>
      <c r="L25" s="11">
        <v>0.0</v>
      </c>
      <c r="M25" s="11">
        <v>0.0</v>
      </c>
      <c r="N25" s="11">
        <v>253.0</v>
      </c>
      <c r="O25" s="11">
        <v>0.0</v>
      </c>
      <c r="P25" s="11">
        <v>118089.0</v>
      </c>
      <c r="Q25" s="11">
        <v>2149.0</v>
      </c>
      <c r="R25" s="11">
        <v>3241.0</v>
      </c>
      <c r="S25" s="5">
        <f t="shared" si="1"/>
        <v>196005</v>
      </c>
      <c r="T25" s="5">
        <f t="shared" si="2"/>
        <v>31325</v>
      </c>
      <c r="U25" s="5">
        <f t="shared" si="3"/>
        <v>0.1598173516</v>
      </c>
      <c r="V25" s="5" t="s">
        <v>3</v>
      </c>
      <c r="W25" s="5">
        <f>MAX(D25,F25:O25)</f>
        <v>20907</v>
      </c>
      <c r="X25" s="5">
        <f t="shared" si="4"/>
        <v>0.1066656463</v>
      </c>
      <c r="Y25" s="5" t="s">
        <v>2</v>
      </c>
    </row>
    <row r="26" ht="15.75" customHeight="1">
      <c r="B26" s="9" t="s">
        <v>43</v>
      </c>
      <c r="C26" s="12" t="s">
        <v>40</v>
      </c>
      <c r="D26" s="11">
        <v>6.0</v>
      </c>
      <c r="E26" s="11">
        <v>1277.0</v>
      </c>
      <c r="F26" s="11">
        <v>0.0</v>
      </c>
      <c r="G26" s="11">
        <v>18640.0</v>
      </c>
      <c r="H26" s="11">
        <v>84.0</v>
      </c>
      <c r="I26" s="11">
        <v>758.0</v>
      </c>
      <c r="J26" s="11">
        <v>0.0</v>
      </c>
      <c r="K26" s="11">
        <v>0.0</v>
      </c>
      <c r="L26" s="11">
        <v>0.0</v>
      </c>
      <c r="M26" s="11">
        <v>0.0</v>
      </c>
      <c r="N26" s="11">
        <v>1376.0</v>
      </c>
      <c r="O26" s="11">
        <v>0.0</v>
      </c>
      <c r="P26" s="11">
        <v>67422.0</v>
      </c>
      <c r="Q26" s="11">
        <v>1917.0</v>
      </c>
      <c r="R26" s="11">
        <v>10303.0</v>
      </c>
      <c r="S26" s="5">
        <f t="shared" si="1"/>
        <v>101783</v>
      </c>
      <c r="T26" s="5">
        <f t="shared" si="2"/>
        <v>18640</v>
      </c>
      <c r="U26" s="5">
        <f t="shared" si="3"/>
        <v>0.1831347082</v>
      </c>
      <c r="V26" s="5" t="s">
        <v>2</v>
      </c>
      <c r="W26" s="5">
        <f t="shared" ref="W26:W27" si="8">MAX(D26:F26,H26:O26)</f>
        <v>1376</v>
      </c>
      <c r="X26" s="5">
        <f t="shared" si="4"/>
        <v>0.013518957</v>
      </c>
      <c r="Y26" s="5" t="s">
        <v>11</v>
      </c>
    </row>
    <row r="27" ht="15.75" customHeight="1">
      <c r="B27" s="9" t="s">
        <v>44</v>
      </c>
      <c r="C27" s="12" t="s">
        <v>40</v>
      </c>
      <c r="D27" s="11">
        <v>1421.0</v>
      </c>
      <c r="E27" s="11">
        <v>9041.0</v>
      </c>
      <c r="F27" s="11">
        <v>0.0</v>
      </c>
      <c r="G27" s="11">
        <v>21963.0</v>
      </c>
      <c r="H27" s="11">
        <v>3032.0</v>
      </c>
      <c r="I27" s="11">
        <v>3997.0</v>
      </c>
      <c r="J27" s="11">
        <v>0.0</v>
      </c>
      <c r="K27" s="11">
        <v>0.0</v>
      </c>
      <c r="L27" s="11">
        <v>0.0</v>
      </c>
      <c r="M27" s="11">
        <v>150.0</v>
      </c>
      <c r="N27" s="11">
        <v>511.0</v>
      </c>
      <c r="O27" s="11">
        <v>0.0</v>
      </c>
      <c r="P27" s="11">
        <v>86068.0</v>
      </c>
      <c r="Q27" s="11">
        <v>6946.0</v>
      </c>
      <c r="R27" s="11">
        <v>11220.0</v>
      </c>
      <c r="S27" s="5">
        <f t="shared" si="1"/>
        <v>144349</v>
      </c>
      <c r="T27" s="5">
        <f t="shared" si="2"/>
        <v>21963</v>
      </c>
      <c r="U27" s="5">
        <f t="shared" si="3"/>
        <v>0.1521520759</v>
      </c>
      <c r="V27" s="5" t="s">
        <v>2</v>
      </c>
      <c r="W27" s="5">
        <f t="shared" si="8"/>
        <v>9041</v>
      </c>
      <c r="X27" s="5">
        <f t="shared" si="4"/>
        <v>0.06263292437</v>
      </c>
      <c r="Y27" s="5" t="s">
        <v>3</v>
      </c>
    </row>
    <row r="28" ht="15.75" customHeight="1">
      <c r="B28" s="9" t="s">
        <v>45</v>
      </c>
      <c r="C28" s="11"/>
      <c r="D28" s="11">
        <v>242.0</v>
      </c>
      <c r="E28" s="11">
        <v>665.0</v>
      </c>
      <c r="F28" s="5">
        <v>162.0</v>
      </c>
      <c r="G28" s="11">
        <v>591.0</v>
      </c>
      <c r="H28" s="11">
        <v>15061.0</v>
      </c>
      <c r="I28" s="11">
        <v>646.0</v>
      </c>
      <c r="J28" s="11">
        <v>62.0</v>
      </c>
      <c r="K28" s="11">
        <v>51.0</v>
      </c>
      <c r="L28" s="11">
        <v>0.0</v>
      </c>
      <c r="M28" s="11">
        <v>5.0</v>
      </c>
      <c r="N28" s="11">
        <v>64.0</v>
      </c>
      <c r="O28" s="11">
        <v>29.0</v>
      </c>
      <c r="P28" s="11">
        <v>0.0</v>
      </c>
      <c r="Q28" s="5">
        <v>8155.0</v>
      </c>
      <c r="R28" s="11">
        <v>4640.0</v>
      </c>
      <c r="S28" s="5">
        <f t="shared" si="1"/>
        <v>30373</v>
      </c>
      <c r="T28" s="5">
        <f t="shared" si="2"/>
        <v>15061</v>
      </c>
      <c r="U28" s="5">
        <f t="shared" si="3"/>
        <v>0.4958680407</v>
      </c>
      <c r="V28" s="5" t="s">
        <v>5</v>
      </c>
      <c r="W28" s="5">
        <f>MAX(D28:G28,I28:O28)</f>
        <v>665</v>
      </c>
      <c r="X28" s="5">
        <f t="shared" si="4"/>
        <v>0.02189444572</v>
      </c>
      <c r="Y28" s="5" t="s">
        <v>3</v>
      </c>
    </row>
    <row r="29" ht="15.75" customHeight="1">
      <c r="B29" s="9" t="s">
        <v>46</v>
      </c>
      <c r="C29" s="11"/>
      <c r="D29" s="11">
        <v>6695.0</v>
      </c>
      <c r="E29" s="11">
        <v>0.0</v>
      </c>
      <c r="F29" s="11">
        <v>0.0</v>
      </c>
      <c r="G29" s="11">
        <v>0.0</v>
      </c>
      <c r="H29" s="11">
        <v>21.0</v>
      </c>
      <c r="I29" s="11">
        <v>1955.0</v>
      </c>
      <c r="J29" s="11">
        <v>0.0</v>
      </c>
      <c r="K29" s="5">
        <v>2.0</v>
      </c>
      <c r="L29" s="11">
        <v>0.0</v>
      </c>
      <c r="M29" s="11">
        <v>1196.0</v>
      </c>
      <c r="N29" s="11">
        <v>20852.0</v>
      </c>
      <c r="O29" s="11">
        <v>0.0</v>
      </c>
      <c r="P29" s="11">
        <v>0.0</v>
      </c>
      <c r="Q29" s="5">
        <v>12647.0</v>
      </c>
      <c r="R29" s="11">
        <v>140.0</v>
      </c>
      <c r="S29" s="5">
        <f t="shared" si="1"/>
        <v>43508</v>
      </c>
      <c r="T29" s="5">
        <f t="shared" si="2"/>
        <v>20852</v>
      </c>
      <c r="U29" s="5">
        <f t="shared" si="3"/>
        <v>0.4792681806</v>
      </c>
      <c r="V29" s="5" t="s">
        <v>11</v>
      </c>
      <c r="W29" s="5">
        <f>MAX(D29:M29,O29)</f>
        <v>6695</v>
      </c>
      <c r="X29" s="5">
        <f t="shared" si="4"/>
        <v>0.1538797463</v>
      </c>
      <c r="Y29" s="5" t="s">
        <v>21</v>
      </c>
    </row>
    <row r="30" ht="15.75" customHeight="1">
      <c r="B30" s="9" t="s">
        <v>47</v>
      </c>
      <c r="C30" s="11"/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5">
        <v>0.0</v>
      </c>
      <c r="L30" s="11">
        <v>0.0</v>
      </c>
      <c r="M30" s="5"/>
      <c r="N30" s="11">
        <v>0.0</v>
      </c>
      <c r="O30" s="11">
        <v>0.0</v>
      </c>
      <c r="P30" s="11">
        <v>0.0</v>
      </c>
      <c r="Q30" s="11">
        <v>0.0</v>
      </c>
      <c r="R30" s="11">
        <v>331.0</v>
      </c>
      <c r="S30" s="5">
        <f t="shared" si="1"/>
        <v>331</v>
      </c>
      <c r="T30" s="5">
        <f t="shared" si="2"/>
        <v>0</v>
      </c>
      <c r="U30" s="5">
        <f t="shared" si="3"/>
        <v>0</v>
      </c>
      <c r="V30" s="11">
        <v>0.0</v>
      </c>
      <c r="W30" s="5">
        <v>0.0</v>
      </c>
      <c r="X30" s="5">
        <f t="shared" si="4"/>
        <v>0</v>
      </c>
      <c r="Y30" s="5">
        <v>0.0</v>
      </c>
    </row>
    <row r="31" ht="15.75" customHeight="1">
      <c r="B31" s="9" t="s">
        <v>48</v>
      </c>
      <c r="C31" s="11"/>
      <c r="D31" s="11">
        <v>150.0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5">
        <v>0.0</v>
      </c>
      <c r="L31" s="11">
        <v>0.0</v>
      </c>
      <c r="M31" s="11">
        <v>274.0</v>
      </c>
      <c r="N31" s="11">
        <v>5570.0</v>
      </c>
      <c r="O31" s="11">
        <v>0.0</v>
      </c>
      <c r="P31" s="11">
        <v>0.0</v>
      </c>
      <c r="Q31" s="5">
        <v>7259.0</v>
      </c>
      <c r="R31" s="11">
        <v>2.0</v>
      </c>
      <c r="S31" s="5">
        <f t="shared" si="1"/>
        <v>13255</v>
      </c>
      <c r="T31" s="5">
        <f t="shared" si="2"/>
        <v>5570</v>
      </c>
      <c r="U31" s="5">
        <f t="shared" si="3"/>
        <v>0.4202187854</v>
      </c>
      <c r="V31" s="5" t="s">
        <v>11</v>
      </c>
      <c r="W31" s="5">
        <f>MAX(D31:M31,O31)</f>
        <v>274</v>
      </c>
      <c r="X31" s="5">
        <f t="shared" si="4"/>
        <v>0.02067144474</v>
      </c>
      <c r="Y31" s="5" t="s">
        <v>10</v>
      </c>
    </row>
    <row r="32" ht="15.75" customHeight="1">
      <c r="B32" s="9" t="s">
        <v>49</v>
      </c>
      <c r="C32" s="11"/>
      <c r="D32" s="11">
        <v>9.0</v>
      </c>
      <c r="E32" s="11">
        <v>0.0</v>
      </c>
      <c r="F32" s="11">
        <v>0.0</v>
      </c>
      <c r="G32" s="11">
        <v>0.0</v>
      </c>
      <c r="H32" s="11">
        <v>2.0</v>
      </c>
      <c r="I32" s="11">
        <v>1.0</v>
      </c>
      <c r="J32" s="11">
        <v>0.0</v>
      </c>
      <c r="K32" s="5">
        <v>0.0</v>
      </c>
      <c r="L32" s="11">
        <v>0.0</v>
      </c>
      <c r="M32" s="11">
        <v>0.0</v>
      </c>
      <c r="N32" s="11">
        <v>7.0</v>
      </c>
      <c r="O32" s="11">
        <v>0.0</v>
      </c>
      <c r="P32" s="11">
        <v>0.0</v>
      </c>
      <c r="Q32" s="5">
        <v>78.0</v>
      </c>
      <c r="R32" s="11">
        <v>120.0</v>
      </c>
      <c r="S32" s="5">
        <f t="shared" si="1"/>
        <v>217</v>
      </c>
      <c r="T32" s="5">
        <f t="shared" si="2"/>
        <v>9</v>
      </c>
      <c r="U32" s="5">
        <f t="shared" si="3"/>
        <v>0.04147465438</v>
      </c>
      <c r="V32" s="5" t="s">
        <v>21</v>
      </c>
      <c r="W32" s="5">
        <f>MAX(E32:O32)</f>
        <v>7</v>
      </c>
      <c r="X32" s="5">
        <f t="shared" si="4"/>
        <v>0.03225806452</v>
      </c>
      <c r="Y32" s="5" t="s">
        <v>11</v>
      </c>
    </row>
    <row r="33" ht="15.75" customHeight="1">
      <c r="B33" s="13" t="s">
        <v>50</v>
      </c>
      <c r="C33" s="14"/>
      <c r="D33" s="14">
        <f t="shared" ref="D33:S33" si="9">SUM(D6:D18)</f>
        <v>873086</v>
      </c>
      <c r="E33" s="14">
        <f t="shared" si="9"/>
        <v>0</v>
      </c>
      <c r="F33" s="14">
        <f t="shared" si="9"/>
        <v>1214606</v>
      </c>
      <c r="G33" s="14">
        <f t="shared" si="9"/>
        <v>315954</v>
      </c>
      <c r="H33" s="14">
        <f t="shared" si="9"/>
        <v>107666</v>
      </c>
      <c r="I33" s="14">
        <f t="shared" si="9"/>
        <v>47496</v>
      </c>
      <c r="J33" s="14">
        <f t="shared" si="9"/>
        <v>3365</v>
      </c>
      <c r="K33" s="14">
        <f t="shared" si="9"/>
        <v>9827</v>
      </c>
      <c r="L33" s="14">
        <f t="shared" si="9"/>
        <v>2871</v>
      </c>
      <c r="M33" s="14">
        <f t="shared" si="9"/>
        <v>113532</v>
      </c>
      <c r="N33" s="14">
        <f t="shared" si="9"/>
        <v>174074</v>
      </c>
      <c r="O33" s="14">
        <f t="shared" si="9"/>
        <v>216358</v>
      </c>
      <c r="P33" s="14">
        <f t="shared" si="9"/>
        <v>2854</v>
      </c>
      <c r="Q33" s="14">
        <f t="shared" si="9"/>
        <v>615631</v>
      </c>
      <c r="R33" s="14">
        <f t="shared" si="9"/>
        <v>484997</v>
      </c>
      <c r="S33" s="14">
        <f t="shared" si="9"/>
        <v>4182317</v>
      </c>
      <c r="T33" s="15"/>
      <c r="U33" s="15"/>
      <c r="V33" s="5"/>
      <c r="W33" s="5"/>
      <c r="X33" s="5"/>
      <c r="Y33" s="5"/>
    </row>
    <row r="34" ht="15.75" customHeight="1">
      <c r="B34" s="16"/>
      <c r="C34" s="14"/>
      <c r="D34" s="14">
        <f t="shared" ref="D34:S34" si="10">D33/$S$33</f>
        <v>0.2087565338</v>
      </c>
      <c r="E34" s="14">
        <f t="shared" si="10"/>
        <v>0</v>
      </c>
      <c r="F34" s="14">
        <f t="shared" si="10"/>
        <v>0.2904146195</v>
      </c>
      <c r="G34" s="14">
        <f t="shared" si="10"/>
        <v>0.07554520616</v>
      </c>
      <c r="H34" s="14">
        <f t="shared" si="10"/>
        <v>0.02574314668</v>
      </c>
      <c r="I34" s="14">
        <f t="shared" si="10"/>
        <v>0.01135638451</v>
      </c>
      <c r="J34" s="14">
        <f t="shared" si="10"/>
        <v>0.0008045779409</v>
      </c>
      <c r="K34" s="14">
        <f t="shared" si="10"/>
        <v>0.00234965451</v>
      </c>
      <c r="L34" s="14">
        <f t="shared" si="10"/>
        <v>0.0006864615953</v>
      </c>
      <c r="M34" s="14">
        <f t="shared" si="10"/>
        <v>0.02714571851</v>
      </c>
      <c r="N34" s="14">
        <f t="shared" si="10"/>
        <v>0.04162142659</v>
      </c>
      <c r="O34" s="14">
        <f t="shared" si="10"/>
        <v>0.05173161193</v>
      </c>
      <c r="P34" s="14">
        <f t="shared" si="10"/>
        <v>0.0006823968628</v>
      </c>
      <c r="Q34" s="14">
        <f t="shared" si="10"/>
        <v>0.1471985505</v>
      </c>
      <c r="R34" s="14">
        <f t="shared" si="10"/>
        <v>0.115963711</v>
      </c>
      <c r="S34" s="14">
        <f t="shared" si="10"/>
        <v>1</v>
      </c>
      <c r="T34" s="5"/>
      <c r="U34" s="5"/>
      <c r="V34" s="5"/>
      <c r="W34" s="5"/>
      <c r="X34" s="5"/>
      <c r="Y34" s="5"/>
    </row>
    <row r="35" ht="15.75" customHeight="1">
      <c r="B35" s="13" t="s">
        <v>51</v>
      </c>
      <c r="C35" s="14"/>
      <c r="D35" s="14">
        <f t="shared" ref="D35:S35" si="11">SUM(D19:D22)</f>
        <v>560078</v>
      </c>
      <c r="E35" s="14">
        <f t="shared" si="11"/>
        <v>138989</v>
      </c>
      <c r="F35" s="14">
        <f t="shared" si="11"/>
        <v>1055</v>
      </c>
      <c r="G35" s="14">
        <f t="shared" si="11"/>
        <v>65808</v>
      </c>
      <c r="H35" s="14">
        <f t="shared" si="11"/>
        <v>11991</v>
      </c>
      <c r="I35" s="14">
        <f t="shared" si="11"/>
        <v>23377</v>
      </c>
      <c r="J35" s="14">
        <f t="shared" si="11"/>
        <v>28766</v>
      </c>
      <c r="K35" s="14">
        <f t="shared" si="11"/>
        <v>5473</v>
      </c>
      <c r="L35" s="14">
        <f t="shared" si="11"/>
        <v>3475</v>
      </c>
      <c r="M35" s="14">
        <f t="shared" si="11"/>
        <v>13192</v>
      </c>
      <c r="N35" s="14">
        <f t="shared" si="11"/>
        <v>34729</v>
      </c>
      <c r="O35" s="14">
        <f t="shared" si="11"/>
        <v>21670</v>
      </c>
      <c r="P35" s="14">
        <f t="shared" si="11"/>
        <v>38291</v>
      </c>
      <c r="Q35" s="14">
        <f t="shared" si="11"/>
        <v>81331</v>
      </c>
      <c r="R35" s="14">
        <f t="shared" si="11"/>
        <v>48867</v>
      </c>
      <c r="S35" s="14">
        <f t="shared" si="11"/>
        <v>1077092</v>
      </c>
      <c r="T35" s="15"/>
      <c r="U35" s="15"/>
      <c r="V35" s="15"/>
      <c r="W35" s="5"/>
      <c r="X35" s="5"/>
      <c r="Y35" s="5"/>
    </row>
    <row r="36" ht="15.75" customHeight="1">
      <c r="B36" s="16"/>
      <c r="C36" s="14"/>
      <c r="D36" s="14">
        <f t="shared" ref="D36:S36" si="12">D35/$S$35</f>
        <v>0.5199908643</v>
      </c>
      <c r="E36" s="14">
        <f t="shared" si="12"/>
        <v>0.1290409733</v>
      </c>
      <c r="F36" s="14">
        <f t="shared" si="12"/>
        <v>0.0009794892173</v>
      </c>
      <c r="G36" s="14">
        <f t="shared" si="12"/>
        <v>0.06109784494</v>
      </c>
      <c r="H36" s="14">
        <f t="shared" si="12"/>
        <v>0.01113275375</v>
      </c>
      <c r="I36" s="14">
        <f t="shared" si="12"/>
        <v>0.02170380989</v>
      </c>
      <c r="J36" s="14">
        <f t="shared" si="12"/>
        <v>0.02670709652</v>
      </c>
      <c r="K36" s="14">
        <f t="shared" si="12"/>
        <v>0.005081274394</v>
      </c>
      <c r="L36" s="14">
        <f t="shared" si="12"/>
        <v>0.003226279649</v>
      </c>
      <c r="M36" s="14">
        <f t="shared" si="12"/>
        <v>0.01224779313</v>
      </c>
      <c r="N36" s="14">
        <f t="shared" si="12"/>
        <v>0.03224329955</v>
      </c>
      <c r="O36" s="14">
        <f t="shared" si="12"/>
        <v>0.02011898705</v>
      </c>
      <c r="P36" s="14">
        <f t="shared" si="12"/>
        <v>0.03555035224</v>
      </c>
      <c r="Q36" s="14">
        <f t="shared" si="12"/>
        <v>0.07550979861</v>
      </c>
      <c r="R36" s="14">
        <f t="shared" si="12"/>
        <v>0.04536938349</v>
      </c>
      <c r="S36" s="14">
        <f t="shared" si="12"/>
        <v>1</v>
      </c>
      <c r="T36" s="5"/>
      <c r="U36" s="5"/>
      <c r="V36" s="5"/>
      <c r="W36" s="5"/>
      <c r="X36" s="5"/>
      <c r="Y36" s="5"/>
    </row>
    <row r="37" ht="15.75" customHeight="1">
      <c r="B37" s="17" t="s">
        <v>52</v>
      </c>
      <c r="C37" s="14"/>
      <c r="D37" s="14">
        <f t="shared" ref="D37:S37" si="13">SUM(D23:D27)</f>
        <v>303523</v>
      </c>
      <c r="E37" s="14">
        <f t="shared" si="13"/>
        <v>215066</v>
      </c>
      <c r="F37" s="14">
        <f t="shared" si="13"/>
        <v>7</v>
      </c>
      <c r="G37" s="14">
        <f t="shared" si="13"/>
        <v>136598</v>
      </c>
      <c r="H37" s="14">
        <f t="shared" si="13"/>
        <v>8281</v>
      </c>
      <c r="I37" s="14">
        <f t="shared" si="13"/>
        <v>10835</v>
      </c>
      <c r="J37" s="14">
        <f t="shared" si="13"/>
        <v>1703</v>
      </c>
      <c r="K37" s="14">
        <f t="shared" si="13"/>
        <v>325</v>
      </c>
      <c r="L37" s="14">
        <f t="shared" si="13"/>
        <v>0</v>
      </c>
      <c r="M37" s="14">
        <f t="shared" si="13"/>
        <v>740</v>
      </c>
      <c r="N37" s="14">
        <f t="shared" si="13"/>
        <v>6807</v>
      </c>
      <c r="O37" s="14">
        <f t="shared" si="13"/>
        <v>2809</v>
      </c>
      <c r="P37" s="14">
        <f t="shared" si="13"/>
        <v>286971</v>
      </c>
      <c r="Q37" s="14">
        <f t="shared" si="13"/>
        <v>18818</v>
      </c>
      <c r="R37" s="14">
        <f t="shared" si="13"/>
        <v>66606</v>
      </c>
      <c r="S37" s="14">
        <f t="shared" si="13"/>
        <v>1059089</v>
      </c>
      <c r="T37" s="15"/>
      <c r="U37" s="15"/>
      <c r="V37" s="15"/>
      <c r="W37" s="5"/>
      <c r="X37" s="5"/>
      <c r="Y37" s="5"/>
    </row>
    <row r="38" ht="15.75" customHeight="1">
      <c r="B38" s="16"/>
      <c r="C38" s="14"/>
      <c r="D38" s="14">
        <f t="shared" ref="D38:S38" si="14">D37/$S$37</f>
        <v>0.2865887569</v>
      </c>
      <c r="E38" s="14">
        <f t="shared" si="14"/>
        <v>0.2030669755</v>
      </c>
      <c r="F38" s="14">
        <f t="shared" si="14"/>
        <v>0.000006609453974</v>
      </c>
      <c r="G38" s="14">
        <f t="shared" si="14"/>
        <v>0.1289768849</v>
      </c>
      <c r="H38" s="14">
        <f t="shared" si="14"/>
        <v>0.007818984051</v>
      </c>
      <c r="I38" s="14">
        <f t="shared" si="14"/>
        <v>0.01023049054</v>
      </c>
      <c r="J38" s="14">
        <f t="shared" si="14"/>
        <v>0.001607985731</v>
      </c>
      <c r="K38" s="14">
        <f t="shared" si="14"/>
        <v>0.0003068675059</v>
      </c>
      <c r="L38" s="14">
        <f t="shared" si="14"/>
        <v>0</v>
      </c>
      <c r="M38" s="14">
        <f t="shared" si="14"/>
        <v>0.0006987137058</v>
      </c>
      <c r="N38" s="14">
        <f t="shared" si="14"/>
        <v>0.006427221886</v>
      </c>
      <c r="O38" s="14">
        <f t="shared" si="14"/>
        <v>0.002652279459</v>
      </c>
      <c r="P38" s="14">
        <f t="shared" si="14"/>
        <v>0.2709602309</v>
      </c>
      <c r="Q38" s="14">
        <f t="shared" si="14"/>
        <v>0.0177681007</v>
      </c>
      <c r="R38" s="14">
        <f t="shared" si="14"/>
        <v>0.06288989877</v>
      </c>
      <c r="S38" s="14">
        <f t="shared" si="14"/>
        <v>1</v>
      </c>
      <c r="T38" s="5"/>
      <c r="U38" s="5"/>
      <c r="V38" s="5"/>
      <c r="W38" s="5"/>
      <c r="X38" s="5"/>
      <c r="Y38" s="5"/>
    </row>
    <row r="39" ht="15.75" customHeight="1">
      <c r="B39" s="17" t="s">
        <v>53</v>
      </c>
      <c r="C39" s="14"/>
      <c r="D39" s="14">
        <f t="shared" ref="D39:S39" si="15">SUM(D28:D32)</f>
        <v>7096</v>
      </c>
      <c r="E39" s="14">
        <f t="shared" si="15"/>
        <v>665</v>
      </c>
      <c r="F39" s="14">
        <f t="shared" si="15"/>
        <v>162</v>
      </c>
      <c r="G39" s="14">
        <f t="shared" si="15"/>
        <v>591</v>
      </c>
      <c r="H39" s="14">
        <f t="shared" si="15"/>
        <v>15084</v>
      </c>
      <c r="I39" s="14">
        <f t="shared" si="15"/>
        <v>2602</v>
      </c>
      <c r="J39" s="14">
        <f t="shared" si="15"/>
        <v>62</v>
      </c>
      <c r="K39" s="14">
        <f t="shared" si="15"/>
        <v>53</v>
      </c>
      <c r="L39" s="14">
        <f t="shared" si="15"/>
        <v>0</v>
      </c>
      <c r="M39" s="14">
        <f t="shared" si="15"/>
        <v>1475</v>
      </c>
      <c r="N39" s="14">
        <f t="shared" si="15"/>
        <v>26493</v>
      </c>
      <c r="O39" s="14">
        <f t="shared" si="15"/>
        <v>29</v>
      </c>
      <c r="P39" s="14">
        <f t="shared" si="15"/>
        <v>0</v>
      </c>
      <c r="Q39" s="14">
        <f t="shared" si="15"/>
        <v>28139</v>
      </c>
      <c r="R39" s="14">
        <f t="shared" si="15"/>
        <v>5233</v>
      </c>
      <c r="S39" s="14">
        <f t="shared" si="15"/>
        <v>87684</v>
      </c>
      <c r="T39" s="15"/>
      <c r="U39" s="15"/>
      <c r="V39" s="15"/>
      <c r="W39" s="5"/>
      <c r="X39" s="5"/>
      <c r="Y39" s="5"/>
    </row>
    <row r="40" ht="15.75" customHeight="1">
      <c r="B40" s="16"/>
      <c r="C40" s="14"/>
      <c r="D40" s="14">
        <f t="shared" ref="D40:S40" si="16">D39/$S$39</f>
        <v>0.08092696501</v>
      </c>
      <c r="E40" s="14">
        <f t="shared" si="16"/>
        <v>0.007584051822</v>
      </c>
      <c r="F40" s="14">
        <f t="shared" si="16"/>
        <v>0.001847543451</v>
      </c>
      <c r="G40" s="14">
        <f t="shared" si="16"/>
        <v>0.006740112221</v>
      </c>
      <c r="H40" s="14">
        <f t="shared" si="16"/>
        <v>0.1720268236</v>
      </c>
      <c r="I40" s="14">
        <f t="shared" si="16"/>
        <v>0.02967474112</v>
      </c>
      <c r="J40" s="14">
        <f t="shared" si="16"/>
        <v>0.0007070845308</v>
      </c>
      <c r="K40" s="14">
        <f t="shared" si="16"/>
        <v>0.000604443228</v>
      </c>
      <c r="L40" s="14">
        <f t="shared" si="16"/>
        <v>0</v>
      </c>
      <c r="M40" s="14">
        <f t="shared" si="16"/>
        <v>0.01682176908</v>
      </c>
      <c r="N40" s="14">
        <f t="shared" si="16"/>
        <v>0.3021417819</v>
      </c>
      <c r="O40" s="14">
        <f t="shared" si="16"/>
        <v>0.000330733087</v>
      </c>
      <c r="P40" s="14">
        <f t="shared" si="16"/>
        <v>0</v>
      </c>
      <c r="Q40" s="14">
        <f t="shared" si="16"/>
        <v>0.3209137357</v>
      </c>
      <c r="R40" s="14">
        <f t="shared" si="16"/>
        <v>0.05968021532</v>
      </c>
      <c r="S40" s="14">
        <f t="shared" si="16"/>
        <v>1</v>
      </c>
      <c r="T40" s="5"/>
      <c r="U40" s="5"/>
      <c r="V40" s="5"/>
      <c r="W40" s="5"/>
      <c r="X40" s="5"/>
      <c r="Y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T5:V5"/>
    <mergeCell ref="W5:Y5"/>
    <mergeCell ref="B33:B34"/>
    <mergeCell ref="B35:B36"/>
    <mergeCell ref="B37:B38"/>
    <mergeCell ref="B39:B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86"/>
    <col customWidth="1" min="3" max="11" width="8.86"/>
    <col customWidth="1" min="12" max="12" width="9.71"/>
    <col customWidth="1" min="13" max="27" width="8.86"/>
  </cols>
  <sheetData>
    <row r="2">
      <c r="B2" s="1" t="s">
        <v>0</v>
      </c>
    </row>
    <row r="5">
      <c r="B5" s="2" t="s">
        <v>1</v>
      </c>
      <c r="C5" s="3"/>
      <c r="D5" s="4" t="s">
        <v>2</v>
      </c>
      <c r="E5" s="5" t="s">
        <v>3</v>
      </c>
      <c r="F5" s="5" t="s">
        <v>2</v>
      </c>
      <c r="G5" s="5" t="s">
        <v>9</v>
      </c>
      <c r="H5" s="5" t="s">
        <v>10</v>
      </c>
      <c r="I5" s="5" t="s">
        <v>11</v>
      </c>
      <c r="J5" s="4" t="s">
        <v>14</v>
      </c>
      <c r="K5" s="5" t="s">
        <v>15</v>
      </c>
      <c r="L5" s="5" t="s">
        <v>16</v>
      </c>
    </row>
    <row r="6">
      <c r="B6" s="9" t="s">
        <v>19</v>
      </c>
      <c r="C6" s="10" t="s">
        <v>20</v>
      </c>
      <c r="D6" s="11">
        <v>8358.0</v>
      </c>
      <c r="E6" s="5">
        <v>0.0</v>
      </c>
      <c r="F6" s="11">
        <v>6728.0</v>
      </c>
      <c r="G6" s="5">
        <v>0.0</v>
      </c>
      <c r="H6" s="11">
        <v>2465.0</v>
      </c>
      <c r="I6" s="11">
        <v>2124.0</v>
      </c>
      <c r="J6" s="11">
        <v>1799.0</v>
      </c>
      <c r="K6" s="11">
        <v>559.0</v>
      </c>
      <c r="L6" s="5">
        <f t="shared" ref="L6:L32" si="1">SUM(D6:K6)</f>
        <v>22033</v>
      </c>
    </row>
    <row r="7">
      <c r="B7" s="9" t="s">
        <v>22</v>
      </c>
      <c r="C7" s="10" t="s">
        <v>20</v>
      </c>
      <c r="D7" s="11">
        <f>12055+6529</f>
        <v>18584</v>
      </c>
      <c r="E7" s="5">
        <v>0.0</v>
      </c>
      <c r="F7" s="11">
        <f>22755+9030</f>
        <v>31785</v>
      </c>
      <c r="G7" s="5">
        <v>0.0</v>
      </c>
      <c r="H7" s="11">
        <v>4166.0</v>
      </c>
      <c r="I7" s="11">
        <f>10+12803</f>
        <v>12813</v>
      </c>
      <c r="J7" s="11">
        <f>259+13497</f>
        <v>13756</v>
      </c>
      <c r="K7" s="5"/>
      <c r="L7" s="5">
        <f t="shared" si="1"/>
        <v>81104</v>
      </c>
    </row>
    <row r="8">
      <c r="B8" s="9" t="s">
        <v>23</v>
      </c>
      <c r="C8" s="10" t="s">
        <v>20</v>
      </c>
      <c r="D8" s="11">
        <v>13121.0</v>
      </c>
      <c r="E8" s="5">
        <v>0.0</v>
      </c>
      <c r="F8" s="11">
        <v>2323.0</v>
      </c>
      <c r="G8" s="5">
        <v>0.0</v>
      </c>
      <c r="H8" s="11">
        <v>477.0</v>
      </c>
      <c r="I8" s="11">
        <v>126.0</v>
      </c>
      <c r="J8" s="11">
        <v>468.0</v>
      </c>
      <c r="K8" s="11">
        <v>20186.0</v>
      </c>
      <c r="L8" s="5">
        <f t="shared" si="1"/>
        <v>36701</v>
      </c>
    </row>
    <row r="9">
      <c r="B9" s="9" t="s">
        <v>24</v>
      </c>
      <c r="C9" s="10" t="s">
        <v>20</v>
      </c>
      <c r="D9" s="5">
        <v>0.0</v>
      </c>
      <c r="E9" s="5">
        <v>0.0</v>
      </c>
      <c r="F9" s="5">
        <v>0.0</v>
      </c>
      <c r="G9" s="5">
        <v>0.0</v>
      </c>
      <c r="H9" s="11">
        <v>0.0</v>
      </c>
      <c r="I9" s="5">
        <v>0.0</v>
      </c>
      <c r="J9" s="5">
        <v>0.0</v>
      </c>
      <c r="K9" s="5">
        <v>0.0</v>
      </c>
      <c r="L9" s="5">
        <f t="shared" si="1"/>
        <v>0</v>
      </c>
    </row>
    <row r="10">
      <c r="B10" s="9" t="s">
        <v>25</v>
      </c>
      <c r="C10" s="10" t="s">
        <v>20</v>
      </c>
      <c r="D10" s="11">
        <v>29922.0</v>
      </c>
      <c r="E10" s="5">
        <v>0.0</v>
      </c>
      <c r="F10" s="11">
        <v>10177.0</v>
      </c>
      <c r="G10" s="5">
        <v>0.0</v>
      </c>
      <c r="H10" s="11">
        <v>0.0</v>
      </c>
      <c r="I10" s="11">
        <v>127.0</v>
      </c>
      <c r="J10" s="11">
        <v>1559.0</v>
      </c>
      <c r="K10" s="11">
        <v>0.0</v>
      </c>
      <c r="L10" s="5">
        <f t="shared" si="1"/>
        <v>41785</v>
      </c>
    </row>
    <row r="11">
      <c r="B11" s="9" t="s">
        <v>26</v>
      </c>
      <c r="C11" s="10" t="s">
        <v>20</v>
      </c>
      <c r="D11" s="11">
        <v>0.0</v>
      </c>
      <c r="E11" s="5">
        <v>0.0</v>
      </c>
      <c r="F11" s="11">
        <v>0.0</v>
      </c>
      <c r="G11" s="5">
        <v>0.0</v>
      </c>
      <c r="H11" s="11">
        <v>465.0</v>
      </c>
      <c r="I11" s="11">
        <v>0.0</v>
      </c>
      <c r="J11" s="11">
        <v>183.0</v>
      </c>
      <c r="K11" s="5">
        <v>0.0</v>
      </c>
      <c r="L11" s="5">
        <f t="shared" si="1"/>
        <v>648</v>
      </c>
    </row>
    <row r="12">
      <c r="B12" s="9" t="s">
        <v>27</v>
      </c>
      <c r="C12" s="10" t="s">
        <v>20</v>
      </c>
      <c r="D12" s="11">
        <v>13402.0</v>
      </c>
      <c r="E12" s="5">
        <v>0.0</v>
      </c>
      <c r="F12" s="11">
        <v>0.0</v>
      </c>
      <c r="G12" s="5">
        <v>0.0</v>
      </c>
      <c r="H12" s="11">
        <v>135.0</v>
      </c>
      <c r="I12" s="11">
        <v>341.0</v>
      </c>
      <c r="J12" s="11">
        <v>95.0</v>
      </c>
      <c r="K12" s="11">
        <v>116.0</v>
      </c>
      <c r="L12" s="5">
        <f t="shared" si="1"/>
        <v>14089</v>
      </c>
    </row>
    <row r="13">
      <c r="B13" s="9" t="s">
        <v>28</v>
      </c>
      <c r="C13" s="10" t="s">
        <v>20</v>
      </c>
      <c r="D13" s="11">
        <v>1379.0</v>
      </c>
      <c r="E13" s="5">
        <v>0.0</v>
      </c>
      <c r="F13" s="11">
        <v>0.0</v>
      </c>
      <c r="G13" s="5">
        <v>0.0</v>
      </c>
      <c r="H13" s="11">
        <v>0.0</v>
      </c>
      <c r="I13" s="11">
        <v>1297.0</v>
      </c>
      <c r="J13" s="11">
        <v>1358.0</v>
      </c>
      <c r="K13" s="11">
        <v>149.0</v>
      </c>
      <c r="L13" s="5">
        <f t="shared" si="1"/>
        <v>4183</v>
      </c>
    </row>
    <row r="14">
      <c r="B14" s="9" t="s">
        <v>29</v>
      </c>
      <c r="C14" s="10" t="s">
        <v>20</v>
      </c>
      <c r="D14" s="11">
        <v>0.0</v>
      </c>
      <c r="E14" s="5">
        <v>0.0</v>
      </c>
      <c r="F14" s="11">
        <v>0.0</v>
      </c>
      <c r="G14" s="5">
        <v>0.0</v>
      </c>
      <c r="H14" s="11">
        <v>0.0</v>
      </c>
      <c r="I14" s="11">
        <v>0.0</v>
      </c>
      <c r="J14" s="11">
        <v>0.0</v>
      </c>
      <c r="K14" s="11">
        <v>0.0</v>
      </c>
      <c r="L14" s="5">
        <f t="shared" si="1"/>
        <v>0</v>
      </c>
    </row>
    <row r="15">
      <c r="B15" s="9" t="s">
        <v>30</v>
      </c>
      <c r="C15" s="10" t="s">
        <v>20</v>
      </c>
      <c r="D15" s="11">
        <v>0.0</v>
      </c>
      <c r="E15" s="5">
        <v>0.0</v>
      </c>
      <c r="F15" s="11">
        <v>0.0</v>
      </c>
      <c r="G15" s="5">
        <v>0.0</v>
      </c>
      <c r="H15" s="11">
        <v>0.0</v>
      </c>
      <c r="I15" s="11">
        <v>0.0</v>
      </c>
      <c r="J15" s="11">
        <v>0.0</v>
      </c>
      <c r="K15" s="11">
        <v>0.0</v>
      </c>
      <c r="L15" s="5">
        <f t="shared" si="1"/>
        <v>0</v>
      </c>
    </row>
    <row r="16">
      <c r="B16" s="9" t="s">
        <v>31</v>
      </c>
      <c r="C16" s="10" t="s">
        <v>20</v>
      </c>
      <c r="D16" s="11">
        <v>0.0</v>
      </c>
      <c r="E16" s="5">
        <v>0.0</v>
      </c>
      <c r="F16" s="11">
        <v>0.0</v>
      </c>
      <c r="G16" s="5">
        <v>0.0</v>
      </c>
      <c r="H16" s="11">
        <v>0.0</v>
      </c>
      <c r="I16" s="11">
        <v>300.0</v>
      </c>
      <c r="J16" s="11">
        <v>11412.0</v>
      </c>
      <c r="K16" s="11">
        <v>2.0</v>
      </c>
      <c r="L16" s="5">
        <f t="shared" si="1"/>
        <v>11714</v>
      </c>
    </row>
    <row r="17">
      <c r="B17" s="9" t="s">
        <v>32</v>
      </c>
      <c r="C17" s="10" t="s">
        <v>20</v>
      </c>
      <c r="D17" s="11">
        <v>0.0</v>
      </c>
      <c r="E17" s="5">
        <v>0.0</v>
      </c>
      <c r="F17" s="11">
        <v>0.0</v>
      </c>
      <c r="G17" s="5">
        <v>0.0</v>
      </c>
      <c r="H17" s="11">
        <v>0.0</v>
      </c>
      <c r="I17" s="11">
        <v>1.0</v>
      </c>
      <c r="J17" s="11">
        <v>774.0</v>
      </c>
      <c r="K17" s="11">
        <v>0.0</v>
      </c>
      <c r="L17" s="5">
        <f t="shared" si="1"/>
        <v>775</v>
      </c>
    </row>
    <row r="18">
      <c r="B18" s="9" t="s">
        <v>33</v>
      </c>
      <c r="C18" s="10" t="s">
        <v>34</v>
      </c>
      <c r="D18" s="11">
        <v>0.0</v>
      </c>
      <c r="E18" s="5">
        <v>0.0</v>
      </c>
      <c r="F18" s="11">
        <v>0.0</v>
      </c>
      <c r="G18" s="5">
        <v>0.0</v>
      </c>
      <c r="H18" s="11">
        <v>4.0</v>
      </c>
      <c r="I18" s="11">
        <v>11.0</v>
      </c>
      <c r="J18" s="11">
        <v>82.0</v>
      </c>
      <c r="K18" s="11">
        <v>123.0</v>
      </c>
      <c r="L18" s="5">
        <f t="shared" si="1"/>
        <v>220</v>
      </c>
    </row>
    <row r="19">
      <c r="B19" s="9" t="s">
        <v>35</v>
      </c>
      <c r="C19" s="10" t="s">
        <v>34</v>
      </c>
      <c r="D19" s="11">
        <v>19577.0</v>
      </c>
      <c r="E19" s="5">
        <v>0.0</v>
      </c>
      <c r="F19" s="11">
        <v>0.0</v>
      </c>
      <c r="G19" s="5">
        <v>0.0</v>
      </c>
      <c r="H19" s="11">
        <v>1895.0</v>
      </c>
      <c r="I19" s="11">
        <v>6543.0</v>
      </c>
      <c r="J19" s="11">
        <v>19547.0</v>
      </c>
      <c r="K19" s="11">
        <v>10322.0</v>
      </c>
      <c r="L19" s="5">
        <f t="shared" si="1"/>
        <v>57884</v>
      </c>
    </row>
    <row r="20">
      <c r="B20" s="9" t="s">
        <v>36</v>
      </c>
      <c r="C20" s="10" t="s">
        <v>34</v>
      </c>
      <c r="D20" s="11">
        <v>34467.0</v>
      </c>
      <c r="E20" s="11">
        <v>2204.0</v>
      </c>
      <c r="F20" s="5">
        <v>61.0</v>
      </c>
      <c r="G20" s="5">
        <v>0.0</v>
      </c>
      <c r="H20" s="11">
        <v>0.0</v>
      </c>
      <c r="I20" s="11">
        <v>290.0</v>
      </c>
      <c r="J20" s="11">
        <v>522.0</v>
      </c>
      <c r="K20" s="11">
        <v>3626.0</v>
      </c>
      <c r="L20" s="5">
        <f t="shared" si="1"/>
        <v>41170</v>
      </c>
    </row>
    <row r="21" ht="15.75" customHeight="1">
      <c r="B21" s="9" t="s">
        <v>37</v>
      </c>
      <c r="C21" s="10" t="s">
        <v>34</v>
      </c>
      <c r="D21" s="11">
        <v>36219.0</v>
      </c>
      <c r="E21" s="5">
        <v>0.0</v>
      </c>
      <c r="F21" s="11">
        <v>0.0</v>
      </c>
      <c r="G21" s="2">
        <v>4212.0</v>
      </c>
      <c r="H21" s="11">
        <v>0.0</v>
      </c>
      <c r="I21" s="11">
        <v>12348.0</v>
      </c>
      <c r="J21" s="11">
        <v>5481.0</v>
      </c>
      <c r="K21" s="11">
        <v>3480.0</v>
      </c>
      <c r="L21" s="5">
        <f t="shared" si="1"/>
        <v>61740</v>
      </c>
    </row>
    <row r="22" ht="15.75" customHeight="1">
      <c r="B22" s="9" t="s">
        <v>38</v>
      </c>
      <c r="C22" s="10" t="s">
        <v>34</v>
      </c>
      <c r="D22" s="11">
        <v>0.0</v>
      </c>
      <c r="E22" s="5">
        <v>0.0</v>
      </c>
      <c r="F22" s="11">
        <v>0.0</v>
      </c>
      <c r="G22" s="2">
        <v>0.0</v>
      </c>
      <c r="H22" s="11">
        <v>25462.0</v>
      </c>
      <c r="I22" s="11">
        <v>0.0</v>
      </c>
      <c r="J22" s="11">
        <v>0.0</v>
      </c>
      <c r="K22" s="11">
        <v>194.0</v>
      </c>
      <c r="L22" s="5">
        <f t="shared" si="1"/>
        <v>25656</v>
      </c>
    </row>
    <row r="23" ht="15.75" customHeight="1">
      <c r="B23" s="9" t="s">
        <v>39</v>
      </c>
      <c r="C23" s="12" t="s">
        <v>40</v>
      </c>
      <c r="D23" s="11">
        <v>0.0</v>
      </c>
      <c r="E23" s="5">
        <v>0.0</v>
      </c>
      <c r="F23" s="11">
        <v>0.0</v>
      </c>
      <c r="G23" s="2">
        <v>2574.0</v>
      </c>
      <c r="H23" s="11">
        <v>1082.0</v>
      </c>
      <c r="I23" s="11">
        <v>0.0</v>
      </c>
      <c r="J23" s="11">
        <v>0.0</v>
      </c>
      <c r="K23" s="11">
        <v>0.0</v>
      </c>
      <c r="L23" s="5">
        <f t="shared" si="1"/>
        <v>3656</v>
      </c>
    </row>
    <row r="24" ht="15.75" customHeight="1">
      <c r="B24" s="9" t="s">
        <v>41</v>
      </c>
      <c r="C24" s="12" t="s">
        <v>40</v>
      </c>
      <c r="D24" s="11">
        <v>0.0</v>
      </c>
      <c r="E24" s="5">
        <v>0.0</v>
      </c>
      <c r="F24" s="11">
        <v>0.0</v>
      </c>
      <c r="G24" s="2">
        <v>30.0</v>
      </c>
      <c r="H24" s="11">
        <v>722.0</v>
      </c>
      <c r="I24" s="11">
        <v>20.0</v>
      </c>
      <c r="J24" s="11">
        <v>357.0</v>
      </c>
      <c r="K24" s="11">
        <v>0.0</v>
      </c>
      <c r="L24" s="5">
        <f t="shared" si="1"/>
        <v>1129</v>
      </c>
    </row>
    <row r="25" ht="15.75" customHeight="1">
      <c r="B25" s="9" t="s">
        <v>42</v>
      </c>
      <c r="C25" s="12" t="s">
        <v>40</v>
      </c>
      <c r="D25" s="11">
        <v>4060.0</v>
      </c>
      <c r="E25" s="5">
        <v>0.0</v>
      </c>
      <c r="F25" s="5">
        <v>5127.0</v>
      </c>
      <c r="G25" s="2">
        <v>0.0</v>
      </c>
      <c r="H25" s="11">
        <v>0.0</v>
      </c>
      <c r="I25" s="11">
        <v>51.0</v>
      </c>
      <c r="J25" s="11">
        <v>213.0</v>
      </c>
      <c r="K25" s="11">
        <v>1097.0</v>
      </c>
      <c r="L25" s="5">
        <f t="shared" si="1"/>
        <v>10548</v>
      </c>
    </row>
    <row r="26" ht="15.75" customHeight="1">
      <c r="B26" s="9" t="s">
        <v>43</v>
      </c>
      <c r="C26" s="12" t="s">
        <v>40</v>
      </c>
      <c r="D26" s="11">
        <v>4794.0</v>
      </c>
      <c r="E26" s="11">
        <v>282.0</v>
      </c>
      <c r="F26" s="11">
        <v>0.0</v>
      </c>
      <c r="G26" s="2">
        <v>0.0</v>
      </c>
      <c r="H26" s="11">
        <v>0.0</v>
      </c>
      <c r="I26" s="11">
        <v>1826.0</v>
      </c>
      <c r="J26" s="11">
        <v>1059.0</v>
      </c>
      <c r="K26" s="11">
        <v>505.0</v>
      </c>
      <c r="L26" s="5">
        <f t="shared" si="1"/>
        <v>8466</v>
      </c>
    </row>
    <row r="27" ht="15.75" customHeight="1">
      <c r="B27" s="9" t="s">
        <v>44</v>
      </c>
      <c r="C27" s="12" t="s">
        <v>40</v>
      </c>
      <c r="D27" s="11">
        <v>3081.0</v>
      </c>
      <c r="E27" s="11">
        <v>151.0</v>
      </c>
      <c r="F27" s="11">
        <v>0.0</v>
      </c>
      <c r="G27" s="2">
        <v>0.0</v>
      </c>
      <c r="H27" s="11">
        <v>0.0</v>
      </c>
      <c r="I27" s="11">
        <v>44.0</v>
      </c>
      <c r="J27" s="11">
        <v>507.0</v>
      </c>
      <c r="K27" s="11">
        <v>619.0</v>
      </c>
      <c r="L27" s="5">
        <f t="shared" si="1"/>
        <v>4402</v>
      </c>
    </row>
    <row r="28" ht="15.75" customHeight="1">
      <c r="B28" s="9" t="s">
        <v>45</v>
      </c>
      <c r="C28" s="11"/>
      <c r="D28" s="11">
        <v>6369.0</v>
      </c>
      <c r="E28" s="5">
        <v>0.0</v>
      </c>
      <c r="F28" s="11">
        <v>15906.0</v>
      </c>
      <c r="G28" s="2">
        <v>0.0</v>
      </c>
      <c r="H28" s="11">
        <v>0.0</v>
      </c>
      <c r="I28" s="11">
        <v>3.0</v>
      </c>
      <c r="J28" s="11">
        <v>210.0</v>
      </c>
      <c r="K28" s="11">
        <v>11129.0</v>
      </c>
      <c r="L28" s="5">
        <f t="shared" si="1"/>
        <v>33617</v>
      </c>
    </row>
    <row r="29" ht="15.75" customHeight="1">
      <c r="B29" s="9" t="s">
        <v>46</v>
      </c>
      <c r="C29" s="11"/>
      <c r="D29" s="11">
        <v>0.0</v>
      </c>
      <c r="E29" s="5">
        <v>0.0</v>
      </c>
      <c r="F29" s="11">
        <v>0.0</v>
      </c>
      <c r="G29" s="2">
        <v>0.0</v>
      </c>
      <c r="H29" s="11">
        <v>0.0</v>
      </c>
      <c r="I29" s="11">
        <v>0.0</v>
      </c>
      <c r="J29" s="11">
        <v>0.0</v>
      </c>
      <c r="K29" s="11">
        <v>0.0</v>
      </c>
      <c r="L29" s="5">
        <f t="shared" si="1"/>
        <v>0</v>
      </c>
    </row>
    <row r="30" ht="15.75" customHeight="1">
      <c r="B30" s="9" t="s">
        <v>47</v>
      </c>
      <c r="C30" s="11"/>
      <c r="D30" s="11">
        <v>0.0</v>
      </c>
      <c r="E30" s="5">
        <v>0.0</v>
      </c>
      <c r="F30" s="11">
        <v>0.0</v>
      </c>
      <c r="G30" s="2">
        <v>0.0</v>
      </c>
      <c r="H30" s="11">
        <v>0.0</v>
      </c>
      <c r="I30" s="11">
        <v>0.0</v>
      </c>
      <c r="J30" s="11">
        <v>0.0</v>
      </c>
      <c r="K30" s="11">
        <v>0.0</v>
      </c>
      <c r="L30" s="5">
        <f t="shared" si="1"/>
        <v>0</v>
      </c>
    </row>
    <row r="31" ht="15.75" customHeight="1">
      <c r="B31" s="9" t="s">
        <v>48</v>
      </c>
      <c r="C31" s="11"/>
      <c r="D31" s="11">
        <v>0.0</v>
      </c>
      <c r="E31" s="5">
        <v>0.0</v>
      </c>
      <c r="F31" s="11">
        <v>0.0</v>
      </c>
      <c r="G31" s="2">
        <v>0.0</v>
      </c>
      <c r="H31" s="11">
        <v>0.0</v>
      </c>
      <c r="I31" s="11">
        <v>1007.0</v>
      </c>
      <c r="J31" s="11">
        <v>670.0</v>
      </c>
      <c r="K31" s="11">
        <v>13.0</v>
      </c>
      <c r="L31" s="5">
        <f t="shared" si="1"/>
        <v>1690</v>
      </c>
    </row>
    <row r="32" ht="15.75" customHeight="1">
      <c r="B32" s="9" t="s">
        <v>49</v>
      </c>
      <c r="C32" s="11"/>
      <c r="D32" s="11">
        <v>0.0</v>
      </c>
      <c r="E32" s="5">
        <v>0.0</v>
      </c>
      <c r="F32" s="11">
        <v>0.0</v>
      </c>
      <c r="G32" s="2">
        <v>0.0</v>
      </c>
      <c r="H32" s="11">
        <v>0.0</v>
      </c>
      <c r="I32" s="11">
        <v>0.0</v>
      </c>
      <c r="J32" s="11">
        <v>0.0</v>
      </c>
      <c r="K32" s="11">
        <v>0.0</v>
      </c>
      <c r="L32" s="5">
        <f t="shared" si="1"/>
        <v>0</v>
      </c>
    </row>
    <row r="33" ht="15.75" customHeight="1">
      <c r="B33" s="13" t="s">
        <v>50</v>
      </c>
      <c r="C33" s="14"/>
      <c r="D33" s="14">
        <f t="shared" ref="D33:L33" si="2">SUM(D6:D18)</f>
        <v>84766</v>
      </c>
      <c r="E33" s="14">
        <f t="shared" si="2"/>
        <v>0</v>
      </c>
      <c r="F33" s="14">
        <f t="shared" si="2"/>
        <v>51013</v>
      </c>
      <c r="G33" s="14">
        <f t="shared" si="2"/>
        <v>0</v>
      </c>
      <c r="H33" s="14">
        <f t="shared" si="2"/>
        <v>7712</v>
      </c>
      <c r="I33" s="14">
        <f t="shared" si="2"/>
        <v>17140</v>
      </c>
      <c r="J33" s="14">
        <f t="shared" si="2"/>
        <v>31486</v>
      </c>
      <c r="K33" s="14">
        <f t="shared" si="2"/>
        <v>21135</v>
      </c>
      <c r="L33" s="14">
        <f t="shared" si="2"/>
        <v>213252</v>
      </c>
    </row>
    <row r="34" ht="15.75" customHeight="1">
      <c r="B34" s="16"/>
      <c r="C34" s="14"/>
      <c r="D34" s="14">
        <f t="shared" ref="D34:L34" si="3">D33/$L$33</f>
        <v>0.3974921689</v>
      </c>
      <c r="E34" s="14">
        <f t="shared" si="3"/>
        <v>0</v>
      </c>
      <c r="F34" s="14">
        <f t="shared" si="3"/>
        <v>0.2392146381</v>
      </c>
      <c r="G34" s="14">
        <f t="shared" si="3"/>
        <v>0</v>
      </c>
      <c r="H34" s="14">
        <f t="shared" si="3"/>
        <v>0.03616378744</v>
      </c>
      <c r="I34" s="14">
        <f t="shared" si="3"/>
        <v>0.08037439274</v>
      </c>
      <c r="J34" s="14">
        <f t="shared" si="3"/>
        <v>0.1476469154</v>
      </c>
      <c r="K34" s="14">
        <f t="shared" si="3"/>
        <v>0.09910809746</v>
      </c>
      <c r="L34" s="14">
        <f t="shared" si="3"/>
        <v>1</v>
      </c>
    </row>
    <row r="35" ht="15.75" customHeight="1">
      <c r="B35" s="13" t="s">
        <v>51</v>
      </c>
      <c r="C35" s="14"/>
      <c r="D35" s="14">
        <f t="shared" ref="D35:L35" si="4">SUM(D19:D22)</f>
        <v>90263</v>
      </c>
      <c r="E35" s="14">
        <f t="shared" si="4"/>
        <v>2204</v>
      </c>
      <c r="F35" s="14">
        <f t="shared" si="4"/>
        <v>61</v>
      </c>
      <c r="G35" s="14">
        <f t="shared" si="4"/>
        <v>4212</v>
      </c>
      <c r="H35" s="14">
        <f t="shared" si="4"/>
        <v>27357</v>
      </c>
      <c r="I35" s="14">
        <f t="shared" si="4"/>
        <v>19181</v>
      </c>
      <c r="J35" s="14">
        <f t="shared" si="4"/>
        <v>25550</v>
      </c>
      <c r="K35" s="14">
        <f t="shared" si="4"/>
        <v>17622</v>
      </c>
      <c r="L35" s="14">
        <f t="shared" si="4"/>
        <v>186450</v>
      </c>
    </row>
    <row r="36" ht="15.75" customHeight="1">
      <c r="B36" s="16"/>
      <c r="C36" s="14"/>
      <c r="D36" s="14">
        <f t="shared" ref="D36:L36" si="5">D35/$L$35</f>
        <v>0.4841137034</v>
      </c>
      <c r="E36" s="14">
        <f t="shared" si="5"/>
        <v>0.0118208635</v>
      </c>
      <c r="F36" s="14">
        <f t="shared" si="5"/>
        <v>0.0003271654599</v>
      </c>
      <c r="G36" s="14">
        <f t="shared" si="5"/>
        <v>0.02259050684</v>
      </c>
      <c r="H36" s="14">
        <f t="shared" si="5"/>
        <v>0.1467256637</v>
      </c>
      <c r="I36" s="14">
        <f t="shared" si="5"/>
        <v>0.1028747654</v>
      </c>
      <c r="J36" s="14">
        <f t="shared" si="5"/>
        <v>0.1370340574</v>
      </c>
      <c r="K36" s="14">
        <f t="shared" si="5"/>
        <v>0.09451327434</v>
      </c>
      <c r="L36" s="14">
        <f t="shared" si="5"/>
        <v>1</v>
      </c>
    </row>
    <row r="37" ht="15.75" customHeight="1">
      <c r="B37" s="17" t="s">
        <v>52</v>
      </c>
      <c r="C37" s="14"/>
      <c r="D37" s="14">
        <f t="shared" ref="D37:L37" si="6">SUM(D23:D27)</f>
        <v>11935</v>
      </c>
      <c r="E37" s="14">
        <f t="shared" si="6"/>
        <v>433</v>
      </c>
      <c r="F37" s="14">
        <f t="shared" si="6"/>
        <v>5127</v>
      </c>
      <c r="G37" s="14">
        <f t="shared" si="6"/>
        <v>2604</v>
      </c>
      <c r="H37" s="14">
        <f t="shared" si="6"/>
        <v>1804</v>
      </c>
      <c r="I37" s="14">
        <f t="shared" si="6"/>
        <v>1941</v>
      </c>
      <c r="J37" s="14">
        <f t="shared" si="6"/>
        <v>2136</v>
      </c>
      <c r="K37" s="14">
        <f t="shared" si="6"/>
        <v>2221</v>
      </c>
      <c r="L37" s="14">
        <f t="shared" si="6"/>
        <v>28201</v>
      </c>
    </row>
    <row r="38" ht="15.75" customHeight="1">
      <c r="B38" s="16"/>
      <c r="C38" s="14"/>
      <c r="D38" s="14">
        <f t="shared" ref="D38:L38" si="7">D37/$L$37</f>
        <v>0.4232119428</v>
      </c>
      <c r="E38" s="14">
        <f t="shared" si="7"/>
        <v>0.01535406546</v>
      </c>
      <c r="F38" s="14">
        <f t="shared" si="7"/>
        <v>0.1818020638</v>
      </c>
      <c r="G38" s="14">
        <f t="shared" si="7"/>
        <v>0.09233715116</v>
      </c>
      <c r="H38" s="14">
        <f t="shared" si="7"/>
        <v>0.06396936279</v>
      </c>
      <c r="I38" s="14">
        <f t="shared" si="7"/>
        <v>0.06882734655</v>
      </c>
      <c r="J38" s="14">
        <f t="shared" si="7"/>
        <v>0.07574199496</v>
      </c>
      <c r="K38" s="14">
        <f t="shared" si="7"/>
        <v>0.07875607248</v>
      </c>
      <c r="L38" s="14">
        <f t="shared" si="7"/>
        <v>1</v>
      </c>
    </row>
    <row r="39" ht="15.75" customHeight="1">
      <c r="B39" s="17" t="s">
        <v>53</v>
      </c>
      <c r="C39" s="14"/>
      <c r="D39" s="14">
        <f t="shared" ref="D39:L39" si="8">SUM(D28:D32)</f>
        <v>6369</v>
      </c>
      <c r="E39" s="14">
        <f t="shared" si="8"/>
        <v>0</v>
      </c>
      <c r="F39" s="14">
        <f t="shared" si="8"/>
        <v>15906</v>
      </c>
      <c r="G39" s="14">
        <f t="shared" si="8"/>
        <v>0</v>
      </c>
      <c r="H39" s="14">
        <f t="shared" si="8"/>
        <v>0</v>
      </c>
      <c r="I39" s="14">
        <f t="shared" si="8"/>
        <v>1010</v>
      </c>
      <c r="J39" s="14">
        <f t="shared" si="8"/>
        <v>880</v>
      </c>
      <c r="K39" s="14">
        <f t="shared" si="8"/>
        <v>11142</v>
      </c>
      <c r="L39" s="14">
        <f t="shared" si="8"/>
        <v>35307</v>
      </c>
    </row>
    <row r="40" ht="15.75" customHeight="1">
      <c r="B40" s="16"/>
      <c r="C40" s="14"/>
      <c r="D40" s="14">
        <f t="shared" ref="D40:L40" si="9">D39/$L$39</f>
        <v>0.180389158</v>
      </c>
      <c r="E40" s="14">
        <f t="shared" si="9"/>
        <v>0</v>
      </c>
      <c r="F40" s="14">
        <f t="shared" si="9"/>
        <v>0.4505055655</v>
      </c>
      <c r="G40" s="14">
        <f t="shared" si="9"/>
        <v>0</v>
      </c>
      <c r="H40" s="14">
        <f t="shared" si="9"/>
        <v>0</v>
      </c>
      <c r="I40" s="14">
        <f t="shared" si="9"/>
        <v>0.02860622539</v>
      </c>
      <c r="J40" s="14">
        <f t="shared" si="9"/>
        <v>0.02492423599</v>
      </c>
      <c r="K40" s="14">
        <f t="shared" si="9"/>
        <v>0.3155748152</v>
      </c>
      <c r="L40" s="14">
        <f t="shared" si="9"/>
        <v>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3:B34"/>
    <mergeCell ref="B35:B36"/>
    <mergeCell ref="B37:B38"/>
    <mergeCell ref="B39:B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86"/>
    <col customWidth="1" min="3" max="3" width="11.86"/>
    <col customWidth="1" min="4" max="4" width="13.29"/>
    <col customWidth="1" min="5" max="5" width="14.57"/>
    <col customWidth="1" min="6" max="6" width="8.86"/>
    <col customWidth="1" min="7" max="7" width="10.71"/>
    <col customWidth="1" min="8" max="18" width="8.86"/>
    <col customWidth="1" min="19" max="19" width="7.0"/>
    <col customWidth="1" min="20" max="21" width="8.86"/>
    <col customWidth="1" min="22" max="22" width="11.0"/>
    <col customWidth="1" min="23" max="27" width="8.86"/>
  </cols>
  <sheetData>
    <row r="3">
      <c r="B3" s="1" t="s">
        <v>0</v>
      </c>
    </row>
    <row r="5">
      <c r="B5" s="2" t="s">
        <v>1</v>
      </c>
      <c r="C5" s="3"/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9</v>
      </c>
      <c r="N5" s="3" t="s">
        <v>63</v>
      </c>
      <c r="O5" s="3" t="s">
        <v>64</v>
      </c>
      <c r="P5" s="3" t="s">
        <v>10</v>
      </c>
      <c r="Q5" s="3" t="s">
        <v>11</v>
      </c>
      <c r="R5" s="3" t="s">
        <v>65</v>
      </c>
      <c r="S5" s="18" t="s">
        <v>14</v>
      </c>
      <c r="T5" s="3" t="s">
        <v>66</v>
      </c>
      <c r="U5" s="3" t="s">
        <v>16</v>
      </c>
      <c r="V5" s="19" t="s">
        <v>67</v>
      </c>
      <c r="W5" s="20" t="s">
        <v>68</v>
      </c>
      <c r="X5" s="21" t="s">
        <v>69</v>
      </c>
      <c r="Y5" s="19" t="s">
        <v>70</v>
      </c>
      <c r="Z5" s="20" t="s">
        <v>71</v>
      </c>
      <c r="AA5" s="21" t="s">
        <v>72</v>
      </c>
    </row>
    <row r="6">
      <c r="B6" s="9" t="s">
        <v>19</v>
      </c>
      <c r="C6" s="10" t="s">
        <v>20</v>
      </c>
      <c r="D6" s="9">
        <v>18468.0</v>
      </c>
      <c r="E6" s="9">
        <v>82652.0</v>
      </c>
      <c r="F6" s="22">
        <v>2065.0</v>
      </c>
      <c r="G6" s="22">
        <v>5875.0</v>
      </c>
      <c r="H6" s="9">
        <v>0.0</v>
      </c>
      <c r="I6" s="9">
        <v>0.0</v>
      </c>
      <c r="J6" s="9">
        <v>0.0</v>
      </c>
      <c r="K6" s="22">
        <v>0.0</v>
      </c>
      <c r="L6" s="9">
        <v>0.0</v>
      </c>
      <c r="M6" s="9">
        <v>767.0</v>
      </c>
      <c r="N6" s="22">
        <v>410.0</v>
      </c>
      <c r="O6" s="9">
        <v>7904.0</v>
      </c>
      <c r="P6" s="22">
        <v>10739.0</v>
      </c>
      <c r="Q6" s="22">
        <v>1275.0</v>
      </c>
      <c r="R6" s="22">
        <v>2870.0</v>
      </c>
      <c r="S6" s="22">
        <v>16255.0</v>
      </c>
      <c r="T6" s="22">
        <v>2.0</v>
      </c>
      <c r="U6" s="23">
        <f t="shared" ref="U6:U32" si="1">SUM(D6:T6)</f>
        <v>149282</v>
      </c>
      <c r="V6" s="23">
        <f t="shared" ref="V6:V32" si="2">MAX(D6:R6)</f>
        <v>82652</v>
      </c>
      <c r="W6" s="24">
        <f t="shared" ref="W6:W32" si="3">V6/U6</f>
        <v>0.5536635361</v>
      </c>
      <c r="X6" s="3" t="s">
        <v>55</v>
      </c>
      <c r="Y6" s="23">
        <f t="shared" ref="Y6:Y10" si="4">MAX(D6,F6:R6)</f>
        <v>18468</v>
      </c>
      <c r="Z6" s="24">
        <f t="shared" ref="Z6:Z32" si="5">Y6/U6</f>
        <v>0.1237121689</v>
      </c>
      <c r="AA6" s="3" t="s">
        <v>54</v>
      </c>
    </row>
    <row r="7">
      <c r="B7" s="9" t="s">
        <v>22</v>
      </c>
      <c r="C7" s="10" t="s">
        <v>20</v>
      </c>
      <c r="D7" s="9">
        <v>166474.0</v>
      </c>
      <c r="E7" s="9">
        <v>506712.0</v>
      </c>
      <c r="F7" s="22">
        <v>12357.0</v>
      </c>
      <c r="G7" s="22">
        <v>34120.0</v>
      </c>
      <c r="H7" s="22">
        <v>0.0</v>
      </c>
      <c r="I7" s="9">
        <v>0.0</v>
      </c>
      <c r="J7" s="9">
        <v>0.0</v>
      </c>
      <c r="K7" s="22">
        <v>0.0</v>
      </c>
      <c r="L7" s="9">
        <v>586.0</v>
      </c>
      <c r="M7" s="9">
        <v>29321.0</v>
      </c>
      <c r="N7" s="22">
        <v>6845.0</v>
      </c>
      <c r="O7" s="22">
        <v>72884.0</v>
      </c>
      <c r="P7" s="22">
        <v>78198.0</v>
      </c>
      <c r="Q7" s="22">
        <v>36937.0</v>
      </c>
      <c r="R7" s="22">
        <v>85124.0</v>
      </c>
      <c r="S7" s="22">
        <v>178631.0</v>
      </c>
      <c r="T7" s="22">
        <v>2214.0</v>
      </c>
      <c r="U7" s="23">
        <f t="shared" si="1"/>
        <v>1210403</v>
      </c>
      <c r="V7" s="23">
        <f t="shared" si="2"/>
        <v>506712</v>
      </c>
      <c r="W7" s="24">
        <f t="shared" si="3"/>
        <v>0.4186308197</v>
      </c>
      <c r="X7" s="3" t="s">
        <v>55</v>
      </c>
      <c r="Y7" s="23">
        <f t="shared" si="4"/>
        <v>166474</v>
      </c>
      <c r="Z7" s="24">
        <f t="shared" si="5"/>
        <v>0.1375360107</v>
      </c>
      <c r="AA7" s="3" t="s">
        <v>54</v>
      </c>
    </row>
    <row r="8">
      <c r="B8" s="9" t="s">
        <v>23</v>
      </c>
      <c r="C8" s="10" t="s">
        <v>20</v>
      </c>
      <c r="D8" s="9">
        <v>85219.0</v>
      </c>
      <c r="E8" s="9">
        <v>148153.0</v>
      </c>
      <c r="F8" s="22">
        <v>30.0</v>
      </c>
      <c r="G8" s="22">
        <v>981.0</v>
      </c>
      <c r="H8" s="9">
        <v>0.0</v>
      </c>
      <c r="I8" s="9">
        <v>0.0</v>
      </c>
      <c r="J8" s="9">
        <v>0.0</v>
      </c>
      <c r="K8" s="22">
        <v>0.0</v>
      </c>
      <c r="L8" s="9">
        <v>1780.0</v>
      </c>
      <c r="M8" s="9">
        <v>41760.0</v>
      </c>
      <c r="N8" s="22">
        <v>275.0</v>
      </c>
      <c r="O8" s="9">
        <v>14944.0</v>
      </c>
      <c r="P8" s="22">
        <v>15468.0</v>
      </c>
      <c r="Q8" s="22">
        <v>183.0</v>
      </c>
      <c r="R8" s="22">
        <v>4995.0</v>
      </c>
      <c r="S8" s="22">
        <v>15534.0</v>
      </c>
      <c r="T8" s="22">
        <v>1605.0</v>
      </c>
      <c r="U8" s="23">
        <f t="shared" si="1"/>
        <v>330927</v>
      </c>
      <c r="V8" s="23">
        <f t="shared" si="2"/>
        <v>148153</v>
      </c>
      <c r="W8" s="24">
        <f t="shared" si="3"/>
        <v>0.4476908805</v>
      </c>
      <c r="X8" s="3" t="s">
        <v>55</v>
      </c>
      <c r="Y8" s="23">
        <f t="shared" si="4"/>
        <v>85219</v>
      </c>
      <c r="Z8" s="24">
        <f t="shared" si="5"/>
        <v>0.2575160081</v>
      </c>
      <c r="AA8" s="3" t="s">
        <v>54</v>
      </c>
    </row>
    <row r="9">
      <c r="B9" s="9" t="s">
        <v>24</v>
      </c>
      <c r="C9" s="10" t="s">
        <v>20</v>
      </c>
      <c r="D9" s="9">
        <v>90889.0</v>
      </c>
      <c r="E9" s="9">
        <v>231814.0</v>
      </c>
      <c r="F9" s="22">
        <v>1414.0</v>
      </c>
      <c r="G9" s="22">
        <v>12357.0</v>
      </c>
      <c r="H9" s="9">
        <v>0.0</v>
      </c>
      <c r="I9" s="9">
        <v>0.0</v>
      </c>
      <c r="J9" s="9">
        <v>0.0</v>
      </c>
      <c r="K9" s="22">
        <v>0.0</v>
      </c>
      <c r="L9" s="9">
        <v>1022.0</v>
      </c>
      <c r="M9" s="9">
        <v>1212.0</v>
      </c>
      <c r="N9" s="22">
        <v>0.0</v>
      </c>
      <c r="O9" s="9">
        <v>155522.0</v>
      </c>
      <c r="P9" s="22">
        <v>1339.0</v>
      </c>
      <c r="Q9" s="22">
        <v>4609.0</v>
      </c>
      <c r="R9" s="22">
        <v>28185.0</v>
      </c>
      <c r="S9" s="22">
        <v>6003.0</v>
      </c>
      <c r="T9" s="22">
        <v>1137.0</v>
      </c>
      <c r="U9" s="23">
        <f t="shared" si="1"/>
        <v>535503</v>
      </c>
      <c r="V9" s="23">
        <f t="shared" si="2"/>
        <v>231814</v>
      </c>
      <c r="W9" s="24">
        <f t="shared" si="3"/>
        <v>0.4328901986</v>
      </c>
      <c r="X9" s="3" t="s">
        <v>55</v>
      </c>
      <c r="Y9" s="23">
        <f t="shared" si="4"/>
        <v>155522</v>
      </c>
      <c r="Z9" s="24">
        <f t="shared" si="5"/>
        <v>0.2904222759</v>
      </c>
      <c r="AA9" s="3" t="s">
        <v>64</v>
      </c>
    </row>
    <row r="10">
      <c r="B10" s="9" t="s">
        <v>25</v>
      </c>
      <c r="C10" s="10" t="s">
        <v>20</v>
      </c>
      <c r="D10" s="9">
        <v>152078.0</v>
      </c>
      <c r="E10" s="9">
        <v>273311.0</v>
      </c>
      <c r="F10" s="22">
        <v>83.0</v>
      </c>
      <c r="G10" s="22">
        <v>5993.0</v>
      </c>
      <c r="H10" s="22">
        <v>429.0</v>
      </c>
      <c r="I10" s="22">
        <v>0.0</v>
      </c>
      <c r="J10" s="9">
        <v>0.0</v>
      </c>
      <c r="K10" s="22">
        <v>1.0</v>
      </c>
      <c r="L10" s="9">
        <v>2149.0</v>
      </c>
      <c r="M10" s="9">
        <v>21596.0</v>
      </c>
      <c r="N10" s="22">
        <v>1579.0</v>
      </c>
      <c r="O10" s="9">
        <v>92495.0</v>
      </c>
      <c r="P10" s="22">
        <v>34982.0</v>
      </c>
      <c r="Q10" s="22">
        <v>3653.0</v>
      </c>
      <c r="R10" s="22">
        <v>21733.0</v>
      </c>
      <c r="S10" s="22">
        <v>13721.0</v>
      </c>
      <c r="T10" s="22">
        <v>457.0</v>
      </c>
      <c r="U10" s="23">
        <f t="shared" si="1"/>
        <v>624260</v>
      </c>
      <c r="V10" s="23">
        <f t="shared" si="2"/>
        <v>273311</v>
      </c>
      <c r="W10" s="24">
        <f t="shared" si="3"/>
        <v>0.4378159741</v>
      </c>
      <c r="X10" s="3" t="s">
        <v>55</v>
      </c>
      <c r="Y10" s="23">
        <f t="shared" si="4"/>
        <v>152078</v>
      </c>
      <c r="Z10" s="24">
        <f t="shared" si="5"/>
        <v>0.2436132381</v>
      </c>
      <c r="AA10" s="3" t="s">
        <v>54</v>
      </c>
    </row>
    <row r="11">
      <c r="B11" s="9" t="s">
        <v>26</v>
      </c>
      <c r="C11" s="10" t="s">
        <v>20</v>
      </c>
      <c r="D11" s="9">
        <v>48012.0</v>
      </c>
      <c r="E11" s="9">
        <v>25719.0</v>
      </c>
      <c r="F11" s="22">
        <v>8.0</v>
      </c>
      <c r="G11" s="22">
        <v>3379.0</v>
      </c>
      <c r="H11" s="22">
        <v>129.0</v>
      </c>
      <c r="I11" s="22">
        <v>0.0</v>
      </c>
      <c r="J11" s="9">
        <v>0.0</v>
      </c>
      <c r="K11" s="22">
        <v>0.0</v>
      </c>
      <c r="L11" s="9">
        <v>874.0</v>
      </c>
      <c r="M11" s="9">
        <v>1625.0</v>
      </c>
      <c r="N11" s="22">
        <v>124.0</v>
      </c>
      <c r="O11" s="9">
        <v>5910.0</v>
      </c>
      <c r="P11" s="22">
        <v>8594.0</v>
      </c>
      <c r="Q11" s="22">
        <v>1682.0</v>
      </c>
      <c r="R11" s="22">
        <v>2912.0</v>
      </c>
      <c r="S11" s="22">
        <v>1758.0</v>
      </c>
      <c r="T11" s="22">
        <v>0.0</v>
      </c>
      <c r="U11" s="23">
        <f t="shared" si="1"/>
        <v>100726</v>
      </c>
      <c r="V11" s="23">
        <f t="shared" si="2"/>
        <v>48012</v>
      </c>
      <c r="W11" s="24">
        <f t="shared" si="3"/>
        <v>0.4766594524</v>
      </c>
      <c r="X11" s="3" t="s">
        <v>54</v>
      </c>
      <c r="Y11" s="23">
        <f>MAX(E11,F11:R11)</f>
        <v>25719</v>
      </c>
      <c r="Z11" s="24">
        <f t="shared" si="5"/>
        <v>0.2553362588</v>
      </c>
      <c r="AA11" s="3" t="s">
        <v>55</v>
      </c>
    </row>
    <row r="12">
      <c r="B12" s="9" t="s">
        <v>27</v>
      </c>
      <c r="C12" s="10" t="s">
        <v>20</v>
      </c>
      <c r="D12" s="9">
        <v>131779.0</v>
      </c>
      <c r="E12" s="9">
        <v>416760.0</v>
      </c>
      <c r="F12" s="22">
        <v>5565.0</v>
      </c>
      <c r="G12" s="22">
        <v>7566.0</v>
      </c>
      <c r="H12" s="22">
        <v>535.0</v>
      </c>
      <c r="I12" s="22">
        <v>43.0</v>
      </c>
      <c r="J12" s="9">
        <v>0.0</v>
      </c>
      <c r="K12" s="22">
        <v>162.0</v>
      </c>
      <c r="L12" s="9">
        <v>885.0</v>
      </c>
      <c r="M12" s="9">
        <v>9214.0</v>
      </c>
      <c r="N12" s="22">
        <v>948.0</v>
      </c>
      <c r="O12" s="9">
        <v>66316.0</v>
      </c>
      <c r="P12" s="22">
        <v>8430.0</v>
      </c>
      <c r="Q12" s="22">
        <v>30341.0</v>
      </c>
      <c r="R12" s="22">
        <v>13155.0</v>
      </c>
      <c r="S12" s="22">
        <v>44604.0</v>
      </c>
      <c r="T12" s="22">
        <v>96.0</v>
      </c>
      <c r="U12" s="23">
        <f t="shared" si="1"/>
        <v>736399</v>
      </c>
      <c r="V12" s="23">
        <f t="shared" si="2"/>
        <v>416760</v>
      </c>
      <c r="W12" s="24">
        <f t="shared" si="3"/>
        <v>0.5659431911</v>
      </c>
      <c r="X12" s="3" t="s">
        <v>55</v>
      </c>
      <c r="Y12" s="23">
        <f t="shared" ref="Y12:Y13" si="6">MAX(D12,F12:R12)</f>
        <v>131779</v>
      </c>
      <c r="Z12" s="24">
        <f t="shared" si="5"/>
        <v>0.1789505418</v>
      </c>
      <c r="AA12" s="3" t="s">
        <v>54</v>
      </c>
    </row>
    <row r="13">
      <c r="B13" s="9" t="s">
        <v>28</v>
      </c>
      <c r="C13" s="10" t="s">
        <v>20</v>
      </c>
      <c r="D13" s="9">
        <v>18862.0</v>
      </c>
      <c r="E13" s="9">
        <v>48827.0</v>
      </c>
      <c r="F13" s="22">
        <v>2084.0</v>
      </c>
      <c r="G13" s="22">
        <v>1468.0</v>
      </c>
      <c r="H13" s="22">
        <v>2.0</v>
      </c>
      <c r="I13" s="22">
        <v>48.0</v>
      </c>
      <c r="J13" s="9">
        <v>0.0</v>
      </c>
      <c r="K13" s="22">
        <v>256.0</v>
      </c>
      <c r="L13" s="9">
        <v>0.0</v>
      </c>
      <c r="M13" s="9">
        <v>3274.0</v>
      </c>
      <c r="N13" s="22">
        <v>36.0</v>
      </c>
      <c r="O13" s="9">
        <v>7113.0</v>
      </c>
      <c r="P13" s="22">
        <v>13623.0</v>
      </c>
      <c r="Q13" s="22">
        <v>8544.0</v>
      </c>
      <c r="R13" s="22">
        <v>6267.0</v>
      </c>
      <c r="S13" s="22">
        <v>19020.0</v>
      </c>
      <c r="T13" s="22">
        <v>198.0</v>
      </c>
      <c r="U13" s="23">
        <f t="shared" si="1"/>
        <v>129622</v>
      </c>
      <c r="V13" s="23">
        <f t="shared" si="2"/>
        <v>48827</v>
      </c>
      <c r="W13" s="24">
        <f t="shared" si="3"/>
        <v>0.3766875993</v>
      </c>
      <c r="X13" s="3" t="s">
        <v>55</v>
      </c>
      <c r="Y13" s="23">
        <f t="shared" si="6"/>
        <v>18862</v>
      </c>
      <c r="Z13" s="24">
        <f t="shared" si="5"/>
        <v>0.1455154218</v>
      </c>
      <c r="AA13" s="3" t="s">
        <v>54</v>
      </c>
    </row>
    <row r="14">
      <c r="B14" s="9" t="s">
        <v>29</v>
      </c>
      <c r="C14" s="10" t="s">
        <v>20</v>
      </c>
      <c r="D14" s="9">
        <v>11374.0</v>
      </c>
      <c r="E14" s="9">
        <v>11363.0</v>
      </c>
      <c r="F14" s="22">
        <v>2383.0</v>
      </c>
      <c r="G14" s="22">
        <v>340.0</v>
      </c>
      <c r="H14" s="22">
        <v>0.0</v>
      </c>
      <c r="I14" s="22">
        <v>0.0</v>
      </c>
      <c r="J14" s="9">
        <v>0.0</v>
      </c>
      <c r="K14" s="22">
        <v>0.0</v>
      </c>
      <c r="L14" s="9">
        <v>0.0</v>
      </c>
      <c r="M14" s="9">
        <v>9.0</v>
      </c>
      <c r="N14" s="22">
        <v>0.0</v>
      </c>
      <c r="O14" s="9">
        <v>27344.0</v>
      </c>
      <c r="P14" s="22">
        <v>49.0</v>
      </c>
      <c r="Q14" s="22">
        <v>677.0</v>
      </c>
      <c r="R14" s="22">
        <v>0.0</v>
      </c>
      <c r="S14" s="22">
        <v>0.0</v>
      </c>
      <c r="T14" s="22">
        <v>3351.0</v>
      </c>
      <c r="U14" s="23">
        <f t="shared" si="1"/>
        <v>56890</v>
      </c>
      <c r="V14" s="23">
        <f t="shared" si="2"/>
        <v>27344</v>
      </c>
      <c r="W14" s="24">
        <f t="shared" si="3"/>
        <v>0.4806468624</v>
      </c>
      <c r="X14" s="3" t="s">
        <v>73</v>
      </c>
      <c r="Y14" s="23">
        <f>MAX(D14:N14,P14:R14)</f>
        <v>11374</v>
      </c>
      <c r="Z14" s="24">
        <f t="shared" si="5"/>
        <v>0.1999296889</v>
      </c>
      <c r="AA14" s="3" t="s">
        <v>54</v>
      </c>
    </row>
    <row r="15">
      <c r="B15" s="9" t="s">
        <v>30</v>
      </c>
      <c r="C15" s="10" t="s">
        <v>20</v>
      </c>
      <c r="D15" s="9">
        <v>0.0</v>
      </c>
      <c r="E15" s="9">
        <v>6077.0</v>
      </c>
      <c r="F15" s="22">
        <v>382.0</v>
      </c>
      <c r="G15" s="22">
        <v>259.0</v>
      </c>
      <c r="H15" s="22">
        <v>0.0</v>
      </c>
      <c r="I15" s="22">
        <v>0.0</v>
      </c>
      <c r="J15" s="9">
        <v>0.0</v>
      </c>
      <c r="K15" s="22">
        <v>0.0</v>
      </c>
      <c r="L15" s="9">
        <v>0.0</v>
      </c>
      <c r="M15" s="9">
        <v>430.0</v>
      </c>
      <c r="N15" s="22">
        <v>89.0</v>
      </c>
      <c r="O15" s="9">
        <v>0.0</v>
      </c>
      <c r="P15" s="22">
        <v>0.0</v>
      </c>
      <c r="Q15" s="22">
        <v>1710.0</v>
      </c>
      <c r="R15" s="22">
        <v>0.0</v>
      </c>
      <c r="S15" s="22">
        <v>2445.0</v>
      </c>
      <c r="T15" s="22">
        <v>0.0</v>
      </c>
      <c r="U15" s="23">
        <f t="shared" si="1"/>
        <v>11392</v>
      </c>
      <c r="V15" s="23">
        <f t="shared" si="2"/>
        <v>6077</v>
      </c>
      <c r="W15" s="24">
        <f t="shared" si="3"/>
        <v>0.5334445225</v>
      </c>
      <c r="X15" s="3" t="s">
        <v>55</v>
      </c>
      <c r="Y15" s="23">
        <f>MAX(D15,F15:R15)</f>
        <v>1710</v>
      </c>
      <c r="Z15" s="24">
        <f t="shared" si="5"/>
        <v>0.1501053371</v>
      </c>
      <c r="AA15" s="3" t="s">
        <v>11</v>
      </c>
    </row>
    <row r="16">
      <c r="B16" s="9" t="s">
        <v>31</v>
      </c>
      <c r="C16" s="10" t="s">
        <v>20</v>
      </c>
      <c r="D16" s="9">
        <v>108119.0</v>
      </c>
      <c r="E16" s="9">
        <v>14675.0</v>
      </c>
      <c r="F16" s="22">
        <v>0.0</v>
      </c>
      <c r="G16" s="22">
        <v>47.0</v>
      </c>
      <c r="H16" s="22">
        <v>0.0</v>
      </c>
      <c r="I16" s="22">
        <v>0.0</v>
      </c>
      <c r="J16" s="9">
        <v>0.0</v>
      </c>
      <c r="K16" s="22">
        <v>0.0</v>
      </c>
      <c r="L16" s="9">
        <v>107.0</v>
      </c>
      <c r="M16" s="9">
        <v>394.0</v>
      </c>
      <c r="N16" s="22">
        <v>96.0</v>
      </c>
      <c r="O16" s="9">
        <v>1165.0</v>
      </c>
      <c r="P16" s="22">
        <v>29889.0</v>
      </c>
      <c r="Q16" s="22">
        <v>999.0</v>
      </c>
      <c r="R16" s="22">
        <v>8818.0</v>
      </c>
      <c r="S16" s="22">
        <v>18217.0</v>
      </c>
      <c r="T16" s="22">
        <v>440.0</v>
      </c>
      <c r="U16" s="23">
        <f t="shared" si="1"/>
        <v>182966</v>
      </c>
      <c r="V16" s="23">
        <f t="shared" si="2"/>
        <v>108119</v>
      </c>
      <c r="W16" s="24">
        <f t="shared" si="3"/>
        <v>0.5909239968</v>
      </c>
      <c r="X16" s="3" t="s">
        <v>54</v>
      </c>
      <c r="Y16" s="23">
        <f>MAX(E16,F16:R16)</f>
        <v>29889</v>
      </c>
      <c r="Z16" s="24">
        <f t="shared" si="5"/>
        <v>0.1633582196</v>
      </c>
      <c r="AA16" s="3" t="s">
        <v>10</v>
      </c>
    </row>
    <row r="17">
      <c r="B17" s="9" t="s">
        <v>32</v>
      </c>
      <c r="C17" s="10" t="s">
        <v>20</v>
      </c>
      <c r="D17" s="9">
        <v>36156.0</v>
      </c>
      <c r="E17" s="9">
        <v>55166.0</v>
      </c>
      <c r="F17" s="22">
        <v>0.0</v>
      </c>
      <c r="G17" s="22">
        <v>414.0</v>
      </c>
      <c r="H17" s="22">
        <v>0.0</v>
      </c>
      <c r="I17" s="22">
        <v>0.0</v>
      </c>
      <c r="J17" s="9">
        <v>0.0</v>
      </c>
      <c r="K17" s="22">
        <v>0.0</v>
      </c>
      <c r="L17" s="9">
        <v>42.0</v>
      </c>
      <c r="M17" s="9">
        <v>12209.0</v>
      </c>
      <c r="N17" s="22">
        <v>140.0</v>
      </c>
      <c r="O17" s="9">
        <v>590.0</v>
      </c>
      <c r="P17" s="22">
        <v>3338.0</v>
      </c>
      <c r="Q17" s="22">
        <v>461.0</v>
      </c>
      <c r="R17" s="22">
        <v>3589.0</v>
      </c>
      <c r="S17" s="22">
        <v>12683.0</v>
      </c>
      <c r="T17" s="22">
        <v>205.0</v>
      </c>
      <c r="U17" s="23">
        <f t="shared" si="1"/>
        <v>124993</v>
      </c>
      <c r="V17" s="23">
        <f t="shared" si="2"/>
        <v>55166</v>
      </c>
      <c r="W17" s="24">
        <f t="shared" si="3"/>
        <v>0.4413527158</v>
      </c>
      <c r="X17" s="3" t="s">
        <v>55</v>
      </c>
      <c r="Y17" s="23">
        <f>MAX(D17,F17:R17)</f>
        <v>36156</v>
      </c>
      <c r="Z17" s="24">
        <f t="shared" si="5"/>
        <v>0.2892641988</v>
      </c>
      <c r="AA17" s="3" t="s">
        <v>54</v>
      </c>
    </row>
    <row r="18">
      <c r="B18" s="9" t="s">
        <v>33</v>
      </c>
      <c r="C18" s="10" t="s">
        <v>34</v>
      </c>
      <c r="D18" s="9">
        <v>671.0</v>
      </c>
      <c r="E18" s="9">
        <v>70.0</v>
      </c>
      <c r="F18" s="22">
        <v>21.0</v>
      </c>
      <c r="G18" s="22">
        <v>0.0</v>
      </c>
      <c r="H18" s="22">
        <v>0.0</v>
      </c>
      <c r="I18" s="22">
        <v>0.0</v>
      </c>
      <c r="J18" s="9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3120.0</v>
      </c>
      <c r="P18" s="22">
        <v>7.0</v>
      </c>
      <c r="Q18" s="22">
        <v>38.0</v>
      </c>
      <c r="R18" s="22">
        <v>0.0</v>
      </c>
      <c r="S18" s="22">
        <v>189.0</v>
      </c>
      <c r="T18" s="22">
        <v>49.0</v>
      </c>
      <c r="U18" s="23">
        <f t="shared" si="1"/>
        <v>4165</v>
      </c>
      <c r="V18" s="23">
        <f t="shared" si="2"/>
        <v>3120</v>
      </c>
      <c r="W18" s="24">
        <f t="shared" si="3"/>
        <v>0.7490996399</v>
      </c>
      <c r="X18" s="3" t="s">
        <v>73</v>
      </c>
      <c r="Y18" s="23">
        <f>MAX(D18:N18,P18:R18)</f>
        <v>671</v>
      </c>
      <c r="Z18" s="24">
        <f t="shared" si="5"/>
        <v>0.1611044418</v>
      </c>
      <c r="AA18" s="3" t="s">
        <v>54</v>
      </c>
    </row>
    <row r="19">
      <c r="B19" s="9" t="s">
        <v>35</v>
      </c>
      <c r="C19" s="10" t="s">
        <v>34</v>
      </c>
      <c r="D19" s="9">
        <v>40615.0</v>
      </c>
      <c r="E19" s="9">
        <v>46278.0</v>
      </c>
      <c r="F19" s="22">
        <v>737.0</v>
      </c>
      <c r="G19" s="22">
        <v>1298.0</v>
      </c>
      <c r="H19" s="22">
        <v>0.0</v>
      </c>
      <c r="I19" s="9">
        <v>181.0</v>
      </c>
      <c r="J19" s="9">
        <v>0.0</v>
      </c>
      <c r="K19" s="22">
        <v>265.0</v>
      </c>
      <c r="L19" s="22">
        <v>0.0</v>
      </c>
      <c r="M19" s="22">
        <v>18070.0</v>
      </c>
      <c r="N19" s="22">
        <v>1409.0</v>
      </c>
      <c r="O19" s="22">
        <v>32415.0</v>
      </c>
      <c r="P19" s="22">
        <v>17051.0</v>
      </c>
      <c r="Q19" s="22">
        <v>20729.0</v>
      </c>
      <c r="R19" s="22">
        <v>7929.0</v>
      </c>
      <c r="S19" s="22">
        <v>48188.0</v>
      </c>
      <c r="T19" s="22">
        <v>3310.0</v>
      </c>
      <c r="U19" s="23">
        <f t="shared" si="1"/>
        <v>238475</v>
      </c>
      <c r="V19" s="23">
        <f t="shared" si="2"/>
        <v>46278</v>
      </c>
      <c r="W19" s="24">
        <f t="shared" si="3"/>
        <v>0.1940580774</v>
      </c>
      <c r="X19" s="3" t="s">
        <v>55</v>
      </c>
      <c r="Y19" s="23">
        <f t="shared" ref="Y19:Y28" si="7">MAX(D19,F19:R19)</f>
        <v>40615</v>
      </c>
      <c r="Z19" s="24">
        <f t="shared" si="5"/>
        <v>0.1703113534</v>
      </c>
      <c r="AA19" s="3" t="s">
        <v>54</v>
      </c>
    </row>
    <row r="20">
      <c r="B20" s="9" t="s">
        <v>36</v>
      </c>
      <c r="C20" s="10" t="s">
        <v>34</v>
      </c>
      <c r="D20" s="9">
        <v>29753.0</v>
      </c>
      <c r="E20" s="9">
        <v>143990.0</v>
      </c>
      <c r="F20" s="22">
        <v>135.0</v>
      </c>
      <c r="G20" s="22">
        <v>210.0</v>
      </c>
      <c r="H20" s="22">
        <v>0.0</v>
      </c>
      <c r="I20" s="9">
        <v>25.0</v>
      </c>
      <c r="J20" s="22">
        <v>229.0</v>
      </c>
      <c r="K20" s="22">
        <v>1.0</v>
      </c>
      <c r="L20" s="22">
        <v>0.0</v>
      </c>
      <c r="M20" s="22">
        <v>11079.0</v>
      </c>
      <c r="N20" s="22">
        <v>9912.0</v>
      </c>
      <c r="O20" s="22">
        <v>35915.0</v>
      </c>
      <c r="P20" s="22">
        <v>20313.0</v>
      </c>
      <c r="Q20" s="22">
        <v>7867.0</v>
      </c>
      <c r="R20" s="22">
        <v>5679.0</v>
      </c>
      <c r="S20" s="22">
        <v>4453.0</v>
      </c>
      <c r="T20" s="22">
        <v>7979.0</v>
      </c>
      <c r="U20" s="23">
        <f t="shared" si="1"/>
        <v>277540</v>
      </c>
      <c r="V20" s="23">
        <f t="shared" si="2"/>
        <v>143990</v>
      </c>
      <c r="W20" s="24">
        <f t="shared" si="3"/>
        <v>0.5188080997</v>
      </c>
      <c r="X20" s="3" t="s">
        <v>55</v>
      </c>
      <c r="Y20" s="23">
        <f t="shared" si="7"/>
        <v>35915</v>
      </c>
      <c r="Z20" s="24">
        <f t="shared" si="5"/>
        <v>0.1294047705</v>
      </c>
      <c r="AA20" s="3" t="s">
        <v>64</v>
      </c>
    </row>
    <row r="21" ht="15.75" customHeight="1">
      <c r="B21" s="9" t="s">
        <v>37</v>
      </c>
      <c r="C21" s="10" t="s">
        <v>34</v>
      </c>
      <c r="D21" s="9">
        <v>86372.0</v>
      </c>
      <c r="E21" s="9">
        <v>225753.0</v>
      </c>
      <c r="F21" s="22">
        <v>1224.0</v>
      </c>
      <c r="G21" s="22">
        <v>1199.0</v>
      </c>
      <c r="H21" s="22">
        <v>0.0</v>
      </c>
      <c r="I21" s="22">
        <v>0.0</v>
      </c>
      <c r="J21" s="22">
        <v>0.0</v>
      </c>
      <c r="K21" s="22">
        <v>0.0</v>
      </c>
      <c r="L21" s="22">
        <v>0.0</v>
      </c>
      <c r="M21" s="22">
        <v>8388.0</v>
      </c>
      <c r="N21" s="22">
        <v>2092.0</v>
      </c>
      <c r="O21" s="22">
        <v>24457.0</v>
      </c>
      <c r="P21" s="22">
        <v>15.0</v>
      </c>
      <c r="Q21" s="22">
        <v>8075.0</v>
      </c>
      <c r="R21" s="22">
        <v>22158.0</v>
      </c>
      <c r="S21" s="22">
        <v>6463.0</v>
      </c>
      <c r="T21" s="22">
        <v>10152.0</v>
      </c>
      <c r="U21" s="23">
        <f t="shared" si="1"/>
        <v>396348</v>
      </c>
      <c r="V21" s="23">
        <f t="shared" si="2"/>
        <v>225753</v>
      </c>
      <c r="W21" s="24">
        <f t="shared" si="3"/>
        <v>0.5695827909</v>
      </c>
      <c r="X21" s="3" t="s">
        <v>55</v>
      </c>
      <c r="Y21" s="23">
        <f t="shared" si="7"/>
        <v>86372</v>
      </c>
      <c r="Z21" s="24">
        <f t="shared" si="5"/>
        <v>0.217919606</v>
      </c>
      <c r="AA21" s="3" t="s">
        <v>54</v>
      </c>
    </row>
    <row r="22" ht="15.75" customHeight="1">
      <c r="B22" s="9" t="s">
        <v>38</v>
      </c>
      <c r="C22" s="10" t="s">
        <v>34</v>
      </c>
      <c r="D22" s="9">
        <v>79881.0</v>
      </c>
      <c r="E22" s="9">
        <v>262943.0</v>
      </c>
      <c r="F22" s="22">
        <v>829.0</v>
      </c>
      <c r="G22" s="22">
        <v>495.0</v>
      </c>
      <c r="H22" s="22">
        <v>0.0</v>
      </c>
      <c r="I22" s="9">
        <v>1299.0</v>
      </c>
      <c r="J22" s="22">
        <v>306.0</v>
      </c>
      <c r="K22" s="22">
        <v>0.0</v>
      </c>
      <c r="L22" s="22">
        <v>0.0</v>
      </c>
      <c r="M22" s="22">
        <v>4720.0</v>
      </c>
      <c r="N22" s="22">
        <v>3895.0</v>
      </c>
      <c r="O22" s="22">
        <v>6765.0</v>
      </c>
      <c r="P22" s="22">
        <v>0.0</v>
      </c>
      <c r="Q22" s="22">
        <v>7967.0</v>
      </c>
      <c r="R22" s="22">
        <v>0.0</v>
      </c>
      <c r="S22" s="22">
        <v>3714.0</v>
      </c>
      <c r="T22" s="22">
        <v>11310.0</v>
      </c>
      <c r="U22" s="23">
        <f t="shared" si="1"/>
        <v>384124</v>
      </c>
      <c r="V22" s="23">
        <f t="shared" si="2"/>
        <v>262943</v>
      </c>
      <c r="W22" s="24">
        <f t="shared" si="3"/>
        <v>0.6845263509</v>
      </c>
      <c r="X22" s="3" t="s">
        <v>55</v>
      </c>
      <c r="Y22" s="23">
        <f t="shared" si="7"/>
        <v>79881</v>
      </c>
      <c r="Z22" s="24">
        <f t="shared" si="5"/>
        <v>0.2079562849</v>
      </c>
      <c r="AA22" s="3" t="s">
        <v>54</v>
      </c>
    </row>
    <row r="23" ht="15.75" customHeight="1">
      <c r="B23" s="9" t="s">
        <v>39</v>
      </c>
      <c r="C23" s="12" t="s">
        <v>40</v>
      </c>
      <c r="D23" s="22">
        <v>60246.0</v>
      </c>
      <c r="E23" s="9">
        <v>224925.0</v>
      </c>
      <c r="F23" s="22">
        <v>224.0</v>
      </c>
      <c r="G23" s="22">
        <v>3362.0</v>
      </c>
      <c r="H23" s="22">
        <v>296.0</v>
      </c>
      <c r="I23" s="9">
        <v>1045.0</v>
      </c>
      <c r="J23" s="22">
        <v>697.0</v>
      </c>
      <c r="K23" s="22">
        <v>30.0</v>
      </c>
      <c r="L23" s="22">
        <v>0.0</v>
      </c>
      <c r="M23" s="22">
        <v>4047.0</v>
      </c>
      <c r="N23" s="22">
        <v>523.0</v>
      </c>
      <c r="O23" s="22">
        <v>0.0</v>
      </c>
      <c r="P23" s="22">
        <v>1113.0</v>
      </c>
      <c r="Q23" s="22">
        <v>7062.0</v>
      </c>
      <c r="R23" s="22">
        <v>3810.0</v>
      </c>
      <c r="S23" s="9">
        <v>1757.0</v>
      </c>
      <c r="T23" s="22">
        <v>1921.0</v>
      </c>
      <c r="U23" s="23">
        <f t="shared" si="1"/>
        <v>311058</v>
      </c>
      <c r="V23" s="23">
        <f t="shared" si="2"/>
        <v>224925</v>
      </c>
      <c r="W23" s="24">
        <f t="shared" si="3"/>
        <v>0.7230966572</v>
      </c>
      <c r="X23" s="3" t="s">
        <v>55</v>
      </c>
      <c r="Y23" s="23">
        <f t="shared" si="7"/>
        <v>60246</v>
      </c>
      <c r="Z23" s="24">
        <f t="shared" si="5"/>
        <v>0.1936809212</v>
      </c>
      <c r="AA23" s="3" t="s">
        <v>54</v>
      </c>
    </row>
    <row r="24" ht="15.75" customHeight="1">
      <c r="B24" s="9" t="s">
        <v>41</v>
      </c>
      <c r="C24" s="12" t="s">
        <v>40</v>
      </c>
      <c r="D24" s="22">
        <v>81335.0</v>
      </c>
      <c r="E24" s="9">
        <v>191443.0</v>
      </c>
      <c r="F24" s="22">
        <v>152.0</v>
      </c>
      <c r="G24" s="22">
        <v>930.0</v>
      </c>
      <c r="H24" s="22">
        <v>0.0</v>
      </c>
      <c r="I24" s="9">
        <v>630.0</v>
      </c>
      <c r="J24" s="22">
        <v>16.0</v>
      </c>
      <c r="K24" s="22">
        <v>54.0</v>
      </c>
      <c r="L24" s="22">
        <v>0.0</v>
      </c>
      <c r="M24" s="22">
        <v>13713.0</v>
      </c>
      <c r="N24" s="22">
        <v>426.0</v>
      </c>
      <c r="O24" s="22">
        <v>0.0</v>
      </c>
      <c r="P24" s="22">
        <v>1789.0</v>
      </c>
      <c r="Q24" s="22">
        <v>9477.0</v>
      </c>
      <c r="R24" s="22">
        <v>5427.0</v>
      </c>
      <c r="S24" s="9">
        <v>1353.0</v>
      </c>
      <c r="T24" s="22">
        <v>0.0</v>
      </c>
      <c r="U24" s="23">
        <f t="shared" si="1"/>
        <v>306745</v>
      </c>
      <c r="V24" s="23">
        <f t="shared" si="2"/>
        <v>191443</v>
      </c>
      <c r="W24" s="24">
        <f t="shared" si="3"/>
        <v>0.6241112325</v>
      </c>
      <c r="X24" s="3" t="s">
        <v>55</v>
      </c>
      <c r="Y24" s="23">
        <f t="shared" si="7"/>
        <v>81335</v>
      </c>
      <c r="Z24" s="24">
        <f t="shared" si="5"/>
        <v>0.2651550963</v>
      </c>
      <c r="AA24" s="3" t="s">
        <v>54</v>
      </c>
    </row>
    <row r="25" ht="15.75" customHeight="1">
      <c r="B25" s="9" t="s">
        <v>42</v>
      </c>
      <c r="C25" s="12" t="s">
        <v>40</v>
      </c>
      <c r="D25" s="22">
        <v>15691.0</v>
      </c>
      <c r="E25" s="9">
        <v>107498.0</v>
      </c>
      <c r="F25" s="22">
        <v>178.0</v>
      </c>
      <c r="G25" s="22">
        <v>304.0</v>
      </c>
      <c r="H25" s="22">
        <v>32.0</v>
      </c>
      <c r="I25" s="9">
        <v>573.0</v>
      </c>
      <c r="J25" s="22">
        <v>0.0</v>
      </c>
      <c r="K25" s="22">
        <v>4.0</v>
      </c>
      <c r="L25" s="22">
        <v>0.0</v>
      </c>
      <c r="M25" s="22">
        <v>2339.0</v>
      </c>
      <c r="N25" s="22">
        <v>258.0</v>
      </c>
      <c r="O25" s="22">
        <v>0.0</v>
      </c>
      <c r="P25" s="22">
        <v>7.0</v>
      </c>
      <c r="Q25" s="22">
        <v>6414.0</v>
      </c>
      <c r="R25" s="22">
        <v>0.0</v>
      </c>
      <c r="S25" s="9">
        <v>3181.0</v>
      </c>
      <c r="T25" s="22">
        <v>721.0</v>
      </c>
      <c r="U25" s="23">
        <f t="shared" si="1"/>
        <v>137200</v>
      </c>
      <c r="V25" s="23">
        <f t="shared" si="2"/>
        <v>107498</v>
      </c>
      <c r="W25" s="24">
        <f t="shared" si="3"/>
        <v>0.7835131195</v>
      </c>
      <c r="X25" s="3" t="s">
        <v>55</v>
      </c>
      <c r="Y25" s="23">
        <f t="shared" si="7"/>
        <v>15691</v>
      </c>
      <c r="Z25" s="24">
        <f t="shared" si="5"/>
        <v>0.1143658892</v>
      </c>
      <c r="AA25" s="3" t="s">
        <v>54</v>
      </c>
    </row>
    <row r="26" ht="15.75" customHeight="1">
      <c r="B26" s="9" t="s">
        <v>43</v>
      </c>
      <c r="C26" s="12" t="s">
        <v>40</v>
      </c>
      <c r="D26" s="22">
        <v>5896.0</v>
      </c>
      <c r="E26" s="9">
        <v>40035.0</v>
      </c>
      <c r="F26" s="22">
        <v>557.0</v>
      </c>
      <c r="G26" s="22">
        <v>251.0</v>
      </c>
      <c r="H26" s="22">
        <v>1.0</v>
      </c>
      <c r="I26" s="9">
        <v>383.0</v>
      </c>
      <c r="J26" s="22">
        <v>18.0</v>
      </c>
      <c r="K26" s="22">
        <v>0.0</v>
      </c>
      <c r="L26" s="22">
        <v>0.0</v>
      </c>
      <c r="M26" s="22">
        <v>752.0</v>
      </c>
      <c r="N26" s="22">
        <v>203.0</v>
      </c>
      <c r="O26" s="22">
        <v>0.0</v>
      </c>
      <c r="P26" s="22">
        <v>9.0</v>
      </c>
      <c r="Q26" s="22">
        <v>7282.0</v>
      </c>
      <c r="R26" s="22">
        <v>0.0</v>
      </c>
      <c r="S26" s="9">
        <v>2368.0</v>
      </c>
      <c r="T26" s="22">
        <v>0.0</v>
      </c>
      <c r="U26" s="23">
        <f t="shared" si="1"/>
        <v>57755</v>
      </c>
      <c r="V26" s="23">
        <f t="shared" si="2"/>
        <v>40035</v>
      </c>
      <c r="W26" s="24">
        <f t="shared" si="3"/>
        <v>0.6931867371</v>
      </c>
      <c r="X26" s="3" t="s">
        <v>55</v>
      </c>
      <c r="Y26" s="23">
        <f t="shared" si="7"/>
        <v>7282</v>
      </c>
      <c r="Z26" s="24">
        <f t="shared" si="5"/>
        <v>0.1260843217</v>
      </c>
      <c r="AA26" s="3" t="s">
        <v>11</v>
      </c>
    </row>
    <row r="27" ht="15.75" customHeight="1">
      <c r="B27" s="9" t="s">
        <v>44</v>
      </c>
      <c r="C27" s="12" t="s">
        <v>40</v>
      </c>
      <c r="D27" s="22">
        <v>8627.0</v>
      </c>
      <c r="E27" s="9">
        <v>67132.0</v>
      </c>
      <c r="F27" s="22">
        <v>9099.0</v>
      </c>
      <c r="G27" s="22">
        <v>1756.0</v>
      </c>
      <c r="H27" s="22">
        <v>0.0</v>
      </c>
      <c r="I27" s="22">
        <v>0.0</v>
      </c>
      <c r="J27" s="22">
        <v>0.0</v>
      </c>
      <c r="K27" s="22">
        <v>0.0</v>
      </c>
      <c r="L27" s="22">
        <v>0.0</v>
      </c>
      <c r="M27" s="22">
        <v>1835.0</v>
      </c>
      <c r="N27" s="22">
        <v>434.0</v>
      </c>
      <c r="O27" s="22">
        <v>0.0</v>
      </c>
      <c r="P27" s="22">
        <v>535.0</v>
      </c>
      <c r="Q27" s="22">
        <v>2471.0</v>
      </c>
      <c r="R27" s="22">
        <v>700.0</v>
      </c>
      <c r="S27" s="9">
        <v>3297.0</v>
      </c>
      <c r="T27" s="22">
        <v>1536.0</v>
      </c>
      <c r="U27" s="23">
        <f t="shared" si="1"/>
        <v>97422</v>
      </c>
      <c r="V27" s="23">
        <f t="shared" si="2"/>
        <v>67132</v>
      </c>
      <c r="W27" s="24">
        <f t="shared" si="3"/>
        <v>0.689084601</v>
      </c>
      <c r="X27" s="3" t="s">
        <v>55</v>
      </c>
      <c r="Y27" s="23">
        <f t="shared" si="7"/>
        <v>9099</v>
      </c>
      <c r="Z27" s="24">
        <f t="shared" si="5"/>
        <v>0.09339779516</v>
      </c>
      <c r="AA27" s="3" t="s">
        <v>56</v>
      </c>
    </row>
    <row r="28" ht="15.75" customHeight="1">
      <c r="B28" s="9" t="s">
        <v>45</v>
      </c>
      <c r="C28" s="12"/>
      <c r="D28" s="22">
        <v>16421.0</v>
      </c>
      <c r="E28" s="9">
        <v>197049.0</v>
      </c>
      <c r="F28" s="22">
        <v>20915.0</v>
      </c>
      <c r="G28" s="22">
        <v>2220.0</v>
      </c>
      <c r="H28" s="22">
        <v>33.0</v>
      </c>
      <c r="I28" s="22">
        <v>431.0</v>
      </c>
      <c r="J28" s="22">
        <v>1.0</v>
      </c>
      <c r="K28" s="22">
        <v>21.0</v>
      </c>
      <c r="L28" s="22">
        <v>0.0</v>
      </c>
      <c r="M28" s="22">
        <v>2018.0</v>
      </c>
      <c r="N28" s="22">
        <v>237.0</v>
      </c>
      <c r="O28" s="22">
        <v>31.0</v>
      </c>
      <c r="P28" s="22">
        <v>24059.0</v>
      </c>
      <c r="Q28" s="22">
        <v>243.0</v>
      </c>
      <c r="R28" s="22">
        <v>0.0</v>
      </c>
      <c r="S28" s="22">
        <v>1064.0</v>
      </c>
      <c r="T28" s="22">
        <v>1266.0</v>
      </c>
      <c r="U28" s="23">
        <f t="shared" si="1"/>
        <v>266009</v>
      </c>
      <c r="V28" s="23">
        <f t="shared" si="2"/>
        <v>197049</v>
      </c>
      <c r="W28" s="24">
        <f t="shared" si="3"/>
        <v>0.740760651</v>
      </c>
      <c r="X28" s="3" t="s">
        <v>55</v>
      </c>
      <c r="Y28" s="23">
        <f t="shared" si="7"/>
        <v>24059</v>
      </c>
      <c r="Z28" s="24">
        <f t="shared" si="5"/>
        <v>0.09044430828</v>
      </c>
      <c r="AA28" s="3" t="s">
        <v>10</v>
      </c>
    </row>
    <row r="29" ht="15.75" customHeight="1">
      <c r="B29" s="9" t="s">
        <v>46</v>
      </c>
      <c r="C29" s="22"/>
      <c r="D29" s="22">
        <v>4710.0</v>
      </c>
      <c r="E29" s="9">
        <v>24466.0</v>
      </c>
      <c r="F29" s="22">
        <v>27159.0</v>
      </c>
      <c r="G29" s="22">
        <v>2665.0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420.0</v>
      </c>
      <c r="N29" s="22">
        <v>30.0</v>
      </c>
      <c r="O29" s="22">
        <v>0.0</v>
      </c>
      <c r="P29" s="22">
        <v>1660.0</v>
      </c>
      <c r="Q29" s="22">
        <v>11246.0</v>
      </c>
      <c r="R29" s="22">
        <v>4710.0</v>
      </c>
      <c r="S29" s="22">
        <v>2706.0</v>
      </c>
      <c r="T29" s="22">
        <v>1894.0</v>
      </c>
      <c r="U29" s="23">
        <f t="shared" si="1"/>
        <v>81666</v>
      </c>
      <c r="V29" s="23">
        <f t="shared" si="2"/>
        <v>27159</v>
      </c>
      <c r="W29" s="24">
        <f t="shared" si="3"/>
        <v>0.3325618985</v>
      </c>
      <c r="X29" s="3" t="s">
        <v>56</v>
      </c>
      <c r="Y29" s="23">
        <f>MAX(D29:E29,G29:R29)</f>
        <v>24466</v>
      </c>
      <c r="Z29" s="24">
        <f t="shared" si="5"/>
        <v>0.2995861191</v>
      </c>
      <c r="AA29" s="3" t="s">
        <v>55</v>
      </c>
    </row>
    <row r="30" ht="15.75" customHeight="1">
      <c r="B30" s="9" t="s">
        <v>47</v>
      </c>
      <c r="C30" s="22"/>
      <c r="D30" s="22">
        <v>0.0</v>
      </c>
      <c r="E30" s="9">
        <v>0.0</v>
      </c>
      <c r="F30" s="22">
        <v>0.0</v>
      </c>
      <c r="G30" s="22">
        <v>0.0</v>
      </c>
      <c r="H30" s="22">
        <v>0.0</v>
      </c>
      <c r="I30" s="22">
        <v>0.0</v>
      </c>
      <c r="J30" s="22">
        <v>0.0</v>
      </c>
      <c r="K30" s="22">
        <v>0.0</v>
      </c>
      <c r="L30" s="22">
        <v>0.0</v>
      </c>
      <c r="M30" s="22">
        <v>0.0</v>
      </c>
      <c r="N30" s="22">
        <v>0.0</v>
      </c>
      <c r="O30" s="22">
        <v>0.0</v>
      </c>
      <c r="P30" s="22">
        <v>0.0</v>
      </c>
      <c r="Q30" s="22">
        <v>0.0</v>
      </c>
      <c r="R30" s="22">
        <v>0.0</v>
      </c>
      <c r="S30" s="22">
        <v>1.0</v>
      </c>
      <c r="T30" s="22">
        <v>327.0</v>
      </c>
      <c r="U30" s="23">
        <f t="shared" si="1"/>
        <v>328</v>
      </c>
      <c r="V30" s="23">
        <f t="shared" si="2"/>
        <v>0</v>
      </c>
      <c r="W30" s="24">
        <f t="shared" si="3"/>
        <v>0</v>
      </c>
      <c r="X30" s="3" t="s">
        <v>74</v>
      </c>
      <c r="Y30" s="23">
        <f>MAX(D30,F30:R30)</f>
        <v>0</v>
      </c>
      <c r="Z30" s="24">
        <f t="shared" si="5"/>
        <v>0</v>
      </c>
      <c r="AA30" s="3">
        <v>0.0</v>
      </c>
    </row>
    <row r="31" ht="15.75" customHeight="1">
      <c r="B31" s="9" t="s">
        <v>48</v>
      </c>
      <c r="C31" s="22"/>
      <c r="D31" s="22">
        <v>11.0</v>
      </c>
      <c r="E31" s="9">
        <v>1505.0</v>
      </c>
      <c r="F31" s="22">
        <v>5111.0</v>
      </c>
      <c r="G31" s="22">
        <v>60.0</v>
      </c>
      <c r="H31" s="22">
        <v>0.0</v>
      </c>
      <c r="I31" s="22">
        <v>0.0</v>
      </c>
      <c r="J31" s="22">
        <v>0.0</v>
      </c>
      <c r="K31" s="22">
        <v>0.0</v>
      </c>
      <c r="L31" s="22">
        <v>0.0</v>
      </c>
      <c r="M31" s="22">
        <v>204.0</v>
      </c>
      <c r="N31" s="22">
        <v>0.0</v>
      </c>
      <c r="O31" s="22">
        <v>51.0</v>
      </c>
      <c r="P31" s="22">
        <v>360.0</v>
      </c>
      <c r="Q31" s="22">
        <v>7089.0</v>
      </c>
      <c r="R31" s="22">
        <v>0.0</v>
      </c>
      <c r="S31" s="22">
        <v>5298.0</v>
      </c>
      <c r="T31" s="22">
        <v>221.0</v>
      </c>
      <c r="U31" s="23">
        <f t="shared" si="1"/>
        <v>19910</v>
      </c>
      <c r="V31" s="23">
        <f t="shared" si="2"/>
        <v>7089</v>
      </c>
      <c r="W31" s="24">
        <f t="shared" si="3"/>
        <v>0.3560522351</v>
      </c>
      <c r="X31" s="3" t="s">
        <v>11</v>
      </c>
      <c r="Y31" s="23">
        <f>MAX(D31:P31,R31)</f>
        <v>5111</v>
      </c>
      <c r="Z31" s="24">
        <f t="shared" si="5"/>
        <v>0.2567051733</v>
      </c>
      <c r="AA31" s="3" t="s">
        <v>56</v>
      </c>
    </row>
    <row r="32" ht="15.75" customHeight="1">
      <c r="B32" s="9" t="s">
        <v>49</v>
      </c>
      <c r="C32" s="22"/>
      <c r="D32" s="22">
        <v>239.0</v>
      </c>
      <c r="E32" s="9">
        <v>953.0</v>
      </c>
      <c r="F32" s="22">
        <v>1154.0</v>
      </c>
      <c r="G32" s="22">
        <v>32.0</v>
      </c>
      <c r="H32" s="22">
        <v>0.0</v>
      </c>
      <c r="I32" s="22">
        <v>0.0</v>
      </c>
      <c r="J32" s="22">
        <v>0.0</v>
      </c>
      <c r="K32" s="22">
        <v>0.0</v>
      </c>
      <c r="L32" s="22">
        <v>0.0</v>
      </c>
      <c r="M32" s="22">
        <v>0.0</v>
      </c>
      <c r="N32" s="22">
        <v>0.0</v>
      </c>
      <c r="O32" s="22">
        <v>0.0</v>
      </c>
      <c r="P32" s="22">
        <v>7.0</v>
      </c>
      <c r="Q32" s="22">
        <v>104.0</v>
      </c>
      <c r="R32" s="22">
        <v>0.0</v>
      </c>
      <c r="S32" s="22">
        <v>134.0</v>
      </c>
      <c r="T32" s="22">
        <v>0.0</v>
      </c>
      <c r="U32" s="23">
        <f t="shared" si="1"/>
        <v>2623</v>
      </c>
      <c r="V32" s="23">
        <f t="shared" si="2"/>
        <v>1154</v>
      </c>
      <c r="W32" s="24">
        <f t="shared" si="3"/>
        <v>0.4399542509</v>
      </c>
      <c r="X32" s="3" t="s">
        <v>56</v>
      </c>
      <c r="Y32" s="23">
        <f>MAX(D32:E32,G32:R32)</f>
        <v>953</v>
      </c>
      <c r="Z32" s="24">
        <f t="shared" si="5"/>
        <v>0.3633244377</v>
      </c>
      <c r="AA32" s="3" t="s">
        <v>55</v>
      </c>
    </row>
    <row r="33" ht="15.75" customHeight="1">
      <c r="B33" s="13" t="s">
        <v>50</v>
      </c>
      <c r="C33" s="23"/>
      <c r="D33" s="23">
        <f t="shared" ref="D33:U33" si="8">SUM(D6:D18)</f>
        <v>868101</v>
      </c>
      <c r="E33" s="23">
        <f t="shared" si="8"/>
        <v>1821299</v>
      </c>
      <c r="F33" s="23">
        <f t="shared" si="8"/>
        <v>26392</v>
      </c>
      <c r="G33" s="23">
        <f t="shared" si="8"/>
        <v>72799</v>
      </c>
      <c r="H33" s="23">
        <f t="shared" si="8"/>
        <v>1095</v>
      </c>
      <c r="I33" s="23">
        <f t="shared" si="8"/>
        <v>91</v>
      </c>
      <c r="J33" s="23">
        <f t="shared" si="8"/>
        <v>0</v>
      </c>
      <c r="K33" s="23">
        <f t="shared" si="8"/>
        <v>419</v>
      </c>
      <c r="L33" s="23">
        <f t="shared" si="8"/>
        <v>7445</v>
      </c>
      <c r="M33" s="23">
        <f t="shared" si="8"/>
        <v>121811</v>
      </c>
      <c r="N33" s="23">
        <f t="shared" si="8"/>
        <v>10542</v>
      </c>
      <c r="O33" s="23">
        <f t="shared" si="8"/>
        <v>455307</v>
      </c>
      <c r="P33" s="23">
        <f t="shared" si="8"/>
        <v>204656</v>
      </c>
      <c r="Q33" s="23">
        <f t="shared" si="8"/>
        <v>91109</v>
      </c>
      <c r="R33" s="23">
        <f t="shared" si="8"/>
        <v>177648</v>
      </c>
      <c r="S33" s="23">
        <f t="shared" si="8"/>
        <v>329060</v>
      </c>
      <c r="T33" s="23">
        <f t="shared" si="8"/>
        <v>9754</v>
      </c>
      <c r="U33" s="23">
        <f t="shared" si="8"/>
        <v>4197528</v>
      </c>
      <c r="V33" s="3"/>
      <c r="W33" s="3"/>
      <c r="X33" s="3"/>
      <c r="Y33" s="3"/>
      <c r="Z33" s="3"/>
      <c r="AA33" s="3"/>
    </row>
    <row r="34" ht="15.75" customHeight="1">
      <c r="B34" s="16"/>
      <c r="C34" s="3"/>
      <c r="D34" s="3">
        <f t="shared" ref="D34:T34" si="9">D33/$U$33</f>
        <v>0.2068124382</v>
      </c>
      <c r="E34" s="3">
        <f t="shared" si="9"/>
        <v>0.433897999</v>
      </c>
      <c r="F34" s="3">
        <f t="shared" si="9"/>
        <v>0.006287510173</v>
      </c>
      <c r="G34" s="3">
        <f t="shared" si="9"/>
        <v>0.01734330301</v>
      </c>
      <c r="H34" s="3">
        <f t="shared" si="9"/>
        <v>0.0002608678251</v>
      </c>
      <c r="I34" s="3">
        <f t="shared" si="9"/>
        <v>0.00002167942656</v>
      </c>
      <c r="J34" s="3">
        <f t="shared" si="9"/>
        <v>0</v>
      </c>
      <c r="K34" s="3">
        <f t="shared" si="9"/>
        <v>0.00009982065635</v>
      </c>
      <c r="L34" s="3">
        <f t="shared" si="9"/>
        <v>0.001773662975</v>
      </c>
      <c r="M34" s="3">
        <f t="shared" si="9"/>
        <v>0.02901969921</v>
      </c>
      <c r="N34" s="3">
        <f t="shared" si="9"/>
        <v>0.002511478184</v>
      </c>
      <c r="O34" s="3">
        <f t="shared" si="9"/>
        <v>0.1084702711</v>
      </c>
      <c r="P34" s="3">
        <f t="shared" si="9"/>
        <v>0.04875631562</v>
      </c>
      <c r="Q34" s="3">
        <f t="shared" si="9"/>
        <v>0.02170539422</v>
      </c>
      <c r="R34" s="3">
        <f t="shared" si="9"/>
        <v>0.04232205241</v>
      </c>
      <c r="S34" s="3">
        <f t="shared" si="9"/>
        <v>0.07839375937</v>
      </c>
      <c r="T34" s="3">
        <f t="shared" si="9"/>
        <v>0.002323748644</v>
      </c>
      <c r="U34" s="3">
        <f>SUM(D34:T34)</f>
        <v>1</v>
      </c>
      <c r="V34" s="3"/>
      <c r="W34" s="3"/>
      <c r="X34" s="3"/>
      <c r="Y34" s="3"/>
      <c r="Z34" s="3"/>
      <c r="AA34" s="3"/>
    </row>
    <row r="35" ht="15.75" customHeight="1">
      <c r="B35" s="13" t="s">
        <v>51</v>
      </c>
      <c r="C35" s="23"/>
      <c r="D35" s="23">
        <f t="shared" ref="D35:U35" si="10">SUM(D19:D22)</f>
        <v>236621</v>
      </c>
      <c r="E35" s="23">
        <f t="shared" si="10"/>
        <v>678964</v>
      </c>
      <c r="F35" s="23">
        <f t="shared" si="10"/>
        <v>2925</v>
      </c>
      <c r="G35" s="23">
        <f t="shared" si="10"/>
        <v>3202</v>
      </c>
      <c r="H35" s="23">
        <f t="shared" si="10"/>
        <v>0</v>
      </c>
      <c r="I35" s="23">
        <f t="shared" si="10"/>
        <v>1505</v>
      </c>
      <c r="J35" s="23">
        <f t="shared" si="10"/>
        <v>535</v>
      </c>
      <c r="K35" s="23">
        <f t="shared" si="10"/>
        <v>266</v>
      </c>
      <c r="L35" s="23">
        <f t="shared" si="10"/>
        <v>0</v>
      </c>
      <c r="M35" s="23">
        <f t="shared" si="10"/>
        <v>42257</v>
      </c>
      <c r="N35" s="23">
        <f t="shared" si="10"/>
        <v>17308</v>
      </c>
      <c r="O35" s="23">
        <f t="shared" si="10"/>
        <v>99552</v>
      </c>
      <c r="P35" s="23">
        <f t="shared" si="10"/>
        <v>37379</v>
      </c>
      <c r="Q35" s="23">
        <f t="shared" si="10"/>
        <v>44638</v>
      </c>
      <c r="R35" s="23">
        <f t="shared" si="10"/>
        <v>35766</v>
      </c>
      <c r="S35" s="23">
        <f t="shared" si="10"/>
        <v>62818</v>
      </c>
      <c r="T35" s="23">
        <f t="shared" si="10"/>
        <v>32751</v>
      </c>
      <c r="U35" s="23">
        <f t="shared" si="10"/>
        <v>1296487</v>
      </c>
      <c r="V35" s="3"/>
      <c r="W35" s="3"/>
      <c r="X35" s="3"/>
      <c r="Y35" s="3"/>
      <c r="Z35" s="3"/>
      <c r="AA35" s="3"/>
    </row>
    <row r="36" ht="15.75" customHeight="1">
      <c r="B36" s="16"/>
      <c r="C36" s="3"/>
      <c r="D36" s="3">
        <f t="shared" ref="D36:T36" si="11">D35/$U$35</f>
        <v>0.1825093503</v>
      </c>
      <c r="E36" s="3">
        <f t="shared" si="11"/>
        <v>0.5236951855</v>
      </c>
      <c r="F36" s="3">
        <f t="shared" si="11"/>
        <v>0.002256096667</v>
      </c>
      <c r="G36" s="3">
        <f t="shared" si="11"/>
        <v>0.00246975095</v>
      </c>
      <c r="H36" s="3">
        <f t="shared" si="11"/>
        <v>0</v>
      </c>
      <c r="I36" s="3">
        <f t="shared" si="11"/>
        <v>0.001160829225</v>
      </c>
      <c r="J36" s="3">
        <f t="shared" si="11"/>
        <v>0.0004126535785</v>
      </c>
      <c r="K36" s="3">
        <f t="shared" si="11"/>
        <v>0.0002051698166</v>
      </c>
      <c r="L36" s="3">
        <f t="shared" si="11"/>
        <v>0</v>
      </c>
      <c r="M36" s="3">
        <f t="shared" si="11"/>
        <v>0.03259346218</v>
      </c>
      <c r="N36" s="3">
        <f t="shared" si="11"/>
        <v>0.01334992175</v>
      </c>
      <c r="O36" s="3">
        <f t="shared" si="11"/>
        <v>0.07678596083</v>
      </c>
      <c r="P36" s="3">
        <f t="shared" si="11"/>
        <v>0.02883098712</v>
      </c>
      <c r="Q36" s="3">
        <f t="shared" si="11"/>
        <v>0.03442996343</v>
      </c>
      <c r="R36" s="3">
        <f t="shared" si="11"/>
        <v>0.02758685587</v>
      </c>
      <c r="S36" s="3">
        <f t="shared" si="11"/>
        <v>0.04845247195</v>
      </c>
      <c r="T36" s="3">
        <f t="shared" si="11"/>
        <v>0.02526134084</v>
      </c>
      <c r="U36" s="3">
        <f>SUM(D36:T36)</f>
        <v>1</v>
      </c>
      <c r="V36" s="3"/>
      <c r="W36" s="3"/>
      <c r="X36" s="3"/>
      <c r="Y36" s="3"/>
      <c r="Z36" s="3"/>
      <c r="AA36" s="3"/>
    </row>
    <row r="37" ht="15.75" customHeight="1">
      <c r="B37" s="17" t="s">
        <v>52</v>
      </c>
      <c r="C37" s="23"/>
      <c r="D37" s="23">
        <f t="shared" ref="D37:U37" si="12">SUM(D23:D27)</f>
        <v>171795</v>
      </c>
      <c r="E37" s="23">
        <f t="shared" si="12"/>
        <v>631033</v>
      </c>
      <c r="F37" s="23">
        <f t="shared" si="12"/>
        <v>10210</v>
      </c>
      <c r="G37" s="23">
        <f t="shared" si="12"/>
        <v>6603</v>
      </c>
      <c r="H37" s="23">
        <f t="shared" si="12"/>
        <v>329</v>
      </c>
      <c r="I37" s="23">
        <f t="shared" si="12"/>
        <v>2631</v>
      </c>
      <c r="J37" s="23">
        <f t="shared" si="12"/>
        <v>731</v>
      </c>
      <c r="K37" s="23">
        <f t="shared" si="12"/>
        <v>88</v>
      </c>
      <c r="L37" s="23">
        <f t="shared" si="12"/>
        <v>0</v>
      </c>
      <c r="M37" s="23">
        <f t="shared" si="12"/>
        <v>22686</v>
      </c>
      <c r="N37" s="23">
        <f t="shared" si="12"/>
        <v>1844</v>
      </c>
      <c r="O37" s="23">
        <f t="shared" si="12"/>
        <v>0</v>
      </c>
      <c r="P37" s="23">
        <f t="shared" si="12"/>
        <v>3453</v>
      </c>
      <c r="Q37" s="23">
        <f t="shared" si="12"/>
        <v>32706</v>
      </c>
      <c r="R37" s="23">
        <f t="shared" si="12"/>
        <v>9937</v>
      </c>
      <c r="S37" s="23">
        <f t="shared" si="12"/>
        <v>11956</v>
      </c>
      <c r="T37" s="23">
        <f t="shared" si="12"/>
        <v>4178</v>
      </c>
      <c r="U37" s="23">
        <f t="shared" si="12"/>
        <v>910180</v>
      </c>
      <c r="V37" s="3"/>
      <c r="W37" s="3"/>
      <c r="X37" s="3"/>
      <c r="Y37" s="3"/>
      <c r="Z37" s="3"/>
      <c r="AA37" s="3"/>
    </row>
    <row r="38" ht="15.75" customHeight="1">
      <c r="B38" s="16"/>
      <c r="C38" s="3"/>
      <c r="D38" s="3">
        <f t="shared" ref="D38:T38" si="13">D37/$U$37</f>
        <v>0.1887483794</v>
      </c>
      <c r="E38" s="3">
        <f t="shared" si="13"/>
        <v>0.6933057197</v>
      </c>
      <c r="F38" s="3">
        <f t="shared" si="13"/>
        <v>0.01121756136</v>
      </c>
      <c r="G38" s="3">
        <f t="shared" si="13"/>
        <v>0.007254608978</v>
      </c>
      <c r="H38" s="3">
        <f t="shared" si="13"/>
        <v>0.0003614669626</v>
      </c>
      <c r="I38" s="3">
        <f t="shared" si="13"/>
        <v>0.002890637017</v>
      </c>
      <c r="J38" s="3">
        <f t="shared" si="13"/>
        <v>0.0008031378409</v>
      </c>
      <c r="K38" s="3">
        <f t="shared" si="13"/>
        <v>0.00009668417236</v>
      </c>
      <c r="L38" s="3">
        <f t="shared" si="13"/>
        <v>0</v>
      </c>
      <c r="M38" s="3">
        <f t="shared" si="13"/>
        <v>0.02492474016</v>
      </c>
      <c r="N38" s="3">
        <f t="shared" si="13"/>
        <v>0.002025972884</v>
      </c>
      <c r="O38" s="3">
        <f t="shared" si="13"/>
        <v>0</v>
      </c>
      <c r="P38" s="3">
        <f t="shared" si="13"/>
        <v>0.003793755081</v>
      </c>
      <c r="Q38" s="3">
        <f t="shared" si="13"/>
        <v>0.03593355161</v>
      </c>
      <c r="R38" s="3">
        <f t="shared" si="13"/>
        <v>0.01091762069</v>
      </c>
      <c r="S38" s="3">
        <f t="shared" si="13"/>
        <v>0.01313586324</v>
      </c>
      <c r="T38" s="3">
        <f t="shared" si="13"/>
        <v>0.00459030082</v>
      </c>
      <c r="U38" s="3">
        <f>SUM(D38:T38)</f>
        <v>1</v>
      </c>
      <c r="V38" s="3"/>
      <c r="W38" s="3"/>
      <c r="X38" s="3"/>
      <c r="Y38" s="3"/>
      <c r="Z38" s="3"/>
      <c r="AA38" s="3"/>
    </row>
    <row r="39" ht="15.75" customHeight="1">
      <c r="B39" s="17" t="s">
        <v>53</v>
      </c>
      <c r="C39" s="23"/>
      <c r="D39" s="23">
        <f t="shared" ref="D39:U39" si="14">SUM(D28:D32)</f>
        <v>21381</v>
      </c>
      <c r="E39" s="23">
        <f t="shared" si="14"/>
        <v>223973</v>
      </c>
      <c r="F39" s="23">
        <f t="shared" si="14"/>
        <v>54339</v>
      </c>
      <c r="G39" s="23">
        <f t="shared" si="14"/>
        <v>4977</v>
      </c>
      <c r="H39" s="23">
        <f t="shared" si="14"/>
        <v>33</v>
      </c>
      <c r="I39" s="23">
        <f t="shared" si="14"/>
        <v>431</v>
      </c>
      <c r="J39" s="23">
        <f t="shared" si="14"/>
        <v>1</v>
      </c>
      <c r="K39" s="23">
        <f t="shared" si="14"/>
        <v>21</v>
      </c>
      <c r="L39" s="23">
        <f t="shared" si="14"/>
        <v>0</v>
      </c>
      <c r="M39" s="23">
        <f t="shared" si="14"/>
        <v>2642</v>
      </c>
      <c r="N39" s="23">
        <f t="shared" si="14"/>
        <v>267</v>
      </c>
      <c r="O39" s="23">
        <f t="shared" si="14"/>
        <v>82</v>
      </c>
      <c r="P39" s="23">
        <f t="shared" si="14"/>
        <v>26086</v>
      </c>
      <c r="Q39" s="23">
        <f t="shared" si="14"/>
        <v>18682</v>
      </c>
      <c r="R39" s="23">
        <f t="shared" si="14"/>
        <v>4710</v>
      </c>
      <c r="S39" s="23">
        <f t="shared" si="14"/>
        <v>9203</v>
      </c>
      <c r="T39" s="23">
        <f t="shared" si="14"/>
        <v>3708</v>
      </c>
      <c r="U39" s="23">
        <f t="shared" si="14"/>
        <v>370536</v>
      </c>
      <c r="V39" s="3"/>
      <c r="W39" s="3"/>
      <c r="X39" s="3"/>
      <c r="Y39" s="3"/>
      <c r="Z39" s="3"/>
      <c r="AA39" s="3"/>
    </row>
    <row r="40" ht="15.75" customHeight="1">
      <c r="B40" s="16"/>
      <c r="C40" s="3"/>
      <c r="D40" s="3">
        <f t="shared" ref="D40:T40" si="15">D39/$U$39</f>
        <v>0.05770289527</v>
      </c>
      <c r="E40" s="3">
        <f t="shared" si="15"/>
        <v>0.6044567869</v>
      </c>
      <c r="F40" s="3">
        <f t="shared" si="15"/>
        <v>0.1466497182</v>
      </c>
      <c r="G40" s="3">
        <f t="shared" si="15"/>
        <v>0.01343189326</v>
      </c>
      <c r="H40" s="3">
        <f t="shared" si="15"/>
        <v>0.00008906017229</v>
      </c>
      <c r="I40" s="3">
        <f t="shared" si="15"/>
        <v>0.001163179826</v>
      </c>
      <c r="J40" s="3">
        <f t="shared" si="15"/>
        <v>0.0000026987931</v>
      </c>
      <c r="K40" s="3">
        <f t="shared" si="15"/>
        <v>0.00005667465509</v>
      </c>
      <c r="L40" s="3">
        <f t="shared" si="15"/>
        <v>0</v>
      </c>
      <c r="M40" s="3">
        <f t="shared" si="15"/>
        <v>0.007130211369</v>
      </c>
      <c r="N40" s="3">
        <f t="shared" si="15"/>
        <v>0.0007205777576</v>
      </c>
      <c r="O40" s="3">
        <f t="shared" si="15"/>
        <v>0.0002213010342</v>
      </c>
      <c r="P40" s="3">
        <f t="shared" si="15"/>
        <v>0.0704007168</v>
      </c>
      <c r="Q40" s="3">
        <f t="shared" si="15"/>
        <v>0.05041885269</v>
      </c>
      <c r="R40" s="3">
        <f t="shared" si="15"/>
        <v>0.0127113155</v>
      </c>
      <c r="S40" s="3">
        <f t="shared" si="15"/>
        <v>0.0248369929</v>
      </c>
      <c r="T40" s="3">
        <f t="shared" si="15"/>
        <v>0.01000712481</v>
      </c>
      <c r="U40" s="3">
        <f>SUM(D40:T40)</f>
        <v>1</v>
      </c>
      <c r="V40" s="3"/>
      <c r="W40" s="3"/>
      <c r="X40" s="3"/>
      <c r="Y40" s="3"/>
      <c r="Z40" s="3"/>
      <c r="AA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3:B34"/>
    <mergeCell ref="B35:B36"/>
    <mergeCell ref="B37:B38"/>
    <mergeCell ref="B39:B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2019-08-04T19:29:56Z</dcterms:created>
  <dc:creator>Hisham Eldardiry</dc:creator>
</cp:coreProperties>
</file>