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FEBRERO\"/>
    </mc:Choice>
  </mc:AlternateContent>
  <xr:revisionPtr revIDLastSave="0" documentId="13_ncr:1_{84D5CEAB-895E-463A-BCCE-64727BF8D320}" xr6:coauthVersionLast="47" xr6:coauthVersionMax="47" xr10:uidLastSave="{00000000-0000-0000-0000-000000000000}"/>
  <bookViews>
    <workbookView xWindow="-120" yWindow="-120" windowWidth="20730" windowHeight="11160" tabRatio="601" firstSheet="6" activeTab="1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3" i="25" l="1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E3" i="24" l="1"/>
  <c r="K512" i="2"/>
  <c r="K511" i="2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2" i="24"/>
  <c r="J63" i="24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K503" i="2" l="1"/>
  <c r="K507" i="2"/>
  <c r="K510" i="2"/>
  <c r="K509" i="2"/>
  <c r="K508" i="2"/>
  <c r="K506" i="2"/>
  <c r="K505" i="2"/>
  <c r="K504" i="2"/>
  <c r="I491" i="2" l="1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H12" i="24"/>
  <c r="H5" i="24"/>
  <c r="E35" i="14"/>
  <c r="H13" i="24"/>
  <c r="H6" i="24"/>
  <c r="H11" i="24"/>
  <c r="H4" i="24"/>
  <c r="E36" i="14"/>
  <c r="I12" i="24"/>
  <c r="F36" i="14"/>
  <c r="I13" i="2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G35" i="14" l="1"/>
  <c r="H7" i="24"/>
  <c r="J13" i="24"/>
  <c r="I7" i="24"/>
  <c r="H8" i="24"/>
  <c r="J5" i="24"/>
  <c r="G36" i="14"/>
  <c r="I14" i="24"/>
  <c r="J12" i="2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2" i="2"/>
  <c r="J212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I375" i="2" l="1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H2" i="8"/>
  <c r="A31" i="14"/>
  <c r="A64" i="14" s="1"/>
  <c r="G5" i="25"/>
  <c r="A32" i="14" l="1"/>
  <c r="A65" i="14" s="1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F24" i="14" l="1"/>
  <c r="C156" i="24" s="1"/>
  <c r="E160" i="24" s="1"/>
  <c r="F31" i="14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H2" i="9"/>
  <c r="AH2" i="11" l="1"/>
  <c r="AH2" i="10"/>
  <c r="C30" i="14" s="1"/>
  <c r="AH3" i="21"/>
  <c r="AH3" i="10"/>
  <c r="AH2" i="21" l="1"/>
  <c r="D30" i="14" s="1"/>
  <c r="D31" i="14"/>
  <c r="B31" i="14" s="1"/>
  <c r="AH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<sst xmlns="http://schemas.openxmlformats.org/spreadsheetml/2006/main" count="4329" uniqueCount="1585">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</sst>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0.08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30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70"/>
  <sheetViews>
    <sheetView zoomScale="55" zoomScaleNormal="55" workbookViewId="0">
      <pane xSplit="11" ySplit="4" topLeftCell="L5" activePane="bottomRight" state="frozen"/>
      <selection pane="topRight" activeCell="M1" sqref="M1"/>
      <selection pane="bottomLeft" activeCell="A5" sqref="A5"/>
      <selection pane="bottomRight" activeCell="C543" sqref="C54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0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0.14606741573033707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" si="2">(AN3)/(AN2+AN3)</f>
        <v>0</v>
      </c>
    </row>
    <row r="2" spans="1:40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456</v>
      </c>
      <c r="M2" s="75">
        <f t="shared" ref="M2:AN2" si="3">CANTIDAD_DE_CAMARAS-M3</f>
        <v>534</v>
      </c>
      <c r="N2" s="75">
        <f t="shared" ref="N2" si="4">CANTIDAD_DE_CAMARAS-N3</f>
        <v>534</v>
      </c>
      <c r="O2" s="75">
        <f t="shared" si="3"/>
        <v>534</v>
      </c>
      <c r="P2" s="75">
        <f t="shared" si="3"/>
        <v>534</v>
      </c>
      <c r="Q2" s="75">
        <f t="shared" si="3"/>
        <v>534</v>
      </c>
      <c r="R2" s="75">
        <f t="shared" si="3"/>
        <v>534</v>
      </c>
      <c r="S2" s="75">
        <f t="shared" si="3"/>
        <v>534</v>
      </c>
      <c r="T2" s="75">
        <f t="shared" si="3"/>
        <v>534</v>
      </c>
      <c r="U2" s="75">
        <f t="shared" si="3"/>
        <v>534</v>
      </c>
      <c r="V2" s="75">
        <f t="shared" si="3"/>
        <v>534</v>
      </c>
      <c r="W2" s="75">
        <f t="shared" si="3"/>
        <v>534</v>
      </c>
      <c r="X2" s="75">
        <f t="shared" si="3"/>
        <v>534</v>
      </c>
      <c r="Y2" s="75">
        <f t="shared" si="3"/>
        <v>534</v>
      </c>
      <c r="Z2" s="75">
        <f t="shared" si="3"/>
        <v>534</v>
      </c>
      <c r="AA2" s="75">
        <f t="shared" si="3"/>
        <v>534</v>
      </c>
      <c r="AB2" s="75">
        <f t="shared" si="3"/>
        <v>534</v>
      </c>
      <c r="AC2" s="75">
        <f t="shared" si="3"/>
        <v>534</v>
      </c>
      <c r="AD2" s="75">
        <f t="shared" si="3"/>
        <v>534</v>
      </c>
      <c r="AE2" s="75">
        <f t="shared" si="3"/>
        <v>534</v>
      </c>
      <c r="AF2" s="75">
        <f t="shared" si="3"/>
        <v>534</v>
      </c>
      <c r="AG2" s="75">
        <f t="shared" si="3"/>
        <v>534</v>
      </c>
      <c r="AH2" s="75">
        <f t="shared" si="3"/>
        <v>534</v>
      </c>
      <c r="AI2" s="75">
        <f t="shared" si="3"/>
        <v>534</v>
      </c>
      <c r="AJ2" s="75">
        <f t="shared" si="3"/>
        <v>534</v>
      </c>
      <c r="AK2" s="75">
        <f t="shared" si="3"/>
        <v>534</v>
      </c>
      <c r="AL2" s="75">
        <f t="shared" si="3"/>
        <v>534</v>
      </c>
      <c r="AM2" s="75">
        <f t="shared" si="3"/>
        <v>534</v>
      </c>
      <c r="AN2" s="75">
        <f t="shared" si="3"/>
        <v>534</v>
      </c>
    </row>
    <row r="3" spans="1:40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78</v>
      </c>
      <c r="M3" s="12">
        <f t="shared" si="5"/>
        <v>0</v>
      </c>
      <c r="N3" s="12">
        <f t="shared" si="5"/>
        <v>0</v>
      </c>
      <c r="O3" s="12">
        <f t="shared" si="5"/>
        <v>0</v>
      </c>
      <c r="P3" s="12">
        <f t="shared" si="5"/>
        <v>0</v>
      </c>
      <c r="Q3" s="12">
        <f t="shared" si="5"/>
        <v>0</v>
      </c>
      <c r="R3" s="12">
        <f t="shared" si="5"/>
        <v>0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COUNTIF(X4:X522, "apagado")</f>
        <v>0</v>
      </c>
      <c r="Y3" s="12">
        <f>COUNTIF(Y4:Y522, "apagado")</f>
        <v>0</v>
      </c>
      <c r="Z3" s="12">
        <f t="shared" ref="Z3:AN3" si="6">COUNTIF(Z4:Z622,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</row>
    <row r="4" spans="1:40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45323</v>
      </c>
      <c r="M4" s="13">
        <v>45324</v>
      </c>
      <c r="N4" s="13">
        <v>45325</v>
      </c>
      <c r="O4" s="13">
        <v>45326</v>
      </c>
      <c r="P4" s="13">
        <v>45327</v>
      </c>
      <c r="Q4" s="13">
        <v>45328</v>
      </c>
      <c r="R4" s="13">
        <v>45329</v>
      </c>
      <c r="S4" s="13">
        <v>45330</v>
      </c>
      <c r="T4" s="13">
        <v>45331</v>
      </c>
      <c r="U4" s="13">
        <v>45332</v>
      </c>
      <c r="V4" s="13">
        <v>45333</v>
      </c>
      <c r="W4" s="13">
        <v>45334</v>
      </c>
      <c r="X4" s="13">
        <v>45335</v>
      </c>
      <c r="Y4" s="13">
        <v>45336</v>
      </c>
      <c r="Z4" s="13">
        <v>45337</v>
      </c>
      <c r="AA4" s="13">
        <v>45338</v>
      </c>
      <c r="AB4" s="13">
        <v>45339</v>
      </c>
      <c r="AC4" s="13">
        <v>45340</v>
      </c>
      <c r="AD4" s="13">
        <v>45341</v>
      </c>
      <c r="AE4" s="13">
        <v>45342</v>
      </c>
      <c r="AF4" s="13">
        <v>45343</v>
      </c>
      <c r="AG4" s="13">
        <v>45344</v>
      </c>
      <c r="AH4" s="13">
        <v>45345</v>
      </c>
      <c r="AI4" s="13">
        <v>45346</v>
      </c>
      <c r="AJ4" s="13">
        <v>45347</v>
      </c>
      <c r="AK4" s="13">
        <v>45348</v>
      </c>
      <c r="AL4" s="13">
        <v>45349</v>
      </c>
      <c r="AM4" s="13">
        <v>45350</v>
      </c>
      <c r="AN4" s="13">
        <v>45351</v>
      </c>
    </row>
    <row r="5" spans="1:40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</row>
    <row r="6" spans="1:40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</row>
    <row r="7" spans="1:40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</row>
    <row r="8" spans="1:40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</row>
    <row r="9" spans="1:40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</row>
    <row r="10" spans="1:40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</row>
    <row r="11" spans="1:40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</row>
    <row r="12" spans="1:40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</row>
    <row r="13" spans="1:40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</row>
    <row r="14" spans="1:40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</row>
    <row r="15" spans="1:40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</row>
    <row r="16" spans="1:40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</row>
    <row r="17" spans="1:40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</row>
    <row r="18" spans="1:40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</row>
    <row r="19" spans="1:40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</row>
    <row r="20" spans="1:40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28</v>
      </c>
      <c r="J20" s="34">
        <f t="shared" ref="J20:J23" si="13">COUNTIF(L20:AM20,"APAGADO")</f>
        <v>0</v>
      </c>
      <c r="K20" s="35">
        <f t="shared" ref="K20:K23" si="14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</row>
    <row r="21" spans="1:40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</row>
    <row r="22" spans="1:40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</row>
    <row r="23" spans="1:40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</row>
    <row r="24" spans="1:40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</row>
    <row r="25" spans="1:40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</row>
    <row r="26" spans="1:40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</row>
    <row r="27" spans="1:40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</row>
    <row r="28" spans="1:40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</row>
    <row r="29" spans="1:40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</row>
    <row r="30" spans="1:40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</row>
    <row r="31" spans="1:40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</row>
    <row r="32" spans="1:40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</row>
    <row r="33" spans="1:40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</row>
    <row r="34" spans="1:40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</row>
    <row r="35" spans="1:40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</row>
    <row r="36" spans="1:40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</row>
    <row r="37" spans="1:40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</row>
    <row r="38" spans="1:40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</row>
    <row r="39" spans="1:40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</row>
    <row r="40" spans="1:40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</row>
    <row r="41" spans="1:40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</row>
    <row r="42" spans="1:40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</row>
    <row r="43" spans="1:40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</row>
    <row r="44" spans="1:40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</row>
    <row r="45" spans="1:40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</row>
    <row r="46" spans="1:40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</row>
    <row r="47" spans="1:40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</row>
    <row r="48" spans="1:40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</row>
    <row r="49" spans="1:40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</row>
    <row r="50" spans="1:40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</row>
    <row r="51" spans="1:40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</row>
    <row r="52" spans="1:40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</row>
    <row r="53" spans="1:40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</row>
    <row r="54" spans="1:40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</row>
    <row r="55" spans="1:40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</row>
    <row r="56" spans="1:40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</row>
    <row r="57" spans="1:40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</row>
    <row r="58" spans="1:40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</row>
    <row r="59" spans="1:40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</row>
    <row r="60" spans="1:40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</row>
    <row r="61" spans="1:40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</row>
    <row r="62" spans="1:40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</row>
    <row r="63" spans="1:40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</row>
    <row r="64" spans="1:40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</row>
    <row r="65" spans="1:40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</row>
    <row r="66" spans="1:40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</row>
    <row r="67" spans="1:40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</row>
    <row r="68" spans="1:40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</row>
    <row r="69" spans="1:40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</row>
    <row r="70" spans="1:40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</row>
    <row r="71" spans="1:40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135"/>
      <c r="AH71" s="88"/>
      <c r="AI71" s="88"/>
      <c r="AJ71" s="88"/>
      <c r="AK71" s="88"/>
      <c r="AL71" s="88"/>
      <c r="AM71" s="88"/>
      <c r="AN71" s="88"/>
    </row>
    <row r="72" spans="1:40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</row>
    <row r="73" spans="1:40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</row>
    <row r="74" spans="1:40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</row>
    <row r="75" spans="1:40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</row>
    <row r="76" spans="1:40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</row>
    <row r="77" spans="1:40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</row>
    <row r="78" spans="1:40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</row>
    <row r="79" spans="1:40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</row>
    <row r="80" spans="1:40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</row>
    <row r="81" spans="1:40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</row>
    <row r="82" spans="1:40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</row>
    <row r="83" spans="1:40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</row>
    <row r="84" spans="1:40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</row>
    <row r="85" spans="1:40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</row>
    <row r="86" spans="1:40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</row>
    <row r="87" spans="1:40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</row>
    <row r="88" spans="1:40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</row>
    <row r="89" spans="1:40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</row>
    <row r="90" spans="1:40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</row>
    <row r="91" spans="1:40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</row>
    <row r="92" spans="1:40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</row>
    <row r="93" spans="1:40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</row>
    <row r="94" spans="1:40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</row>
    <row r="95" spans="1:40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</row>
    <row r="96" spans="1:40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27</v>
      </c>
      <c r="J96" s="34">
        <f t="shared" si="16"/>
        <v>1</v>
      </c>
      <c r="K96" s="35">
        <f t="shared" si="17"/>
        <v>0.9642857142857143</v>
      </c>
      <c r="L96" s="88" t="s">
        <v>1584</v>
      </c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</row>
    <row r="97" spans="1:40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</row>
    <row r="98" spans="1:40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</row>
    <row r="99" spans="1:40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</row>
    <row r="100" spans="1:40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</row>
    <row r="101" spans="1:40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</row>
    <row r="102" spans="1:40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</row>
    <row r="103" spans="1:40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</row>
    <row r="104" spans="1:40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</row>
    <row r="105" spans="1:40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</row>
    <row r="106" spans="1:40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27</v>
      </c>
      <c r="J106" s="34">
        <f t="shared" ref="J106:J109" si="20">COUNTIF(L106:AM106,"APAGADO")</f>
        <v>1</v>
      </c>
      <c r="K106" s="35">
        <f t="shared" ref="K106:K109" si="21">(I106)/(J106+I106)</f>
        <v>0.9642857142857143</v>
      </c>
      <c r="L106" s="88" t="s">
        <v>1584</v>
      </c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</row>
    <row r="107" spans="1:40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</row>
    <row r="108" spans="1:40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27</v>
      </c>
      <c r="J108" s="34">
        <f t="shared" si="20"/>
        <v>1</v>
      </c>
      <c r="K108" s="35">
        <f t="shared" si="21"/>
        <v>0.9642857142857143</v>
      </c>
      <c r="L108" s="88" t="s">
        <v>1584</v>
      </c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</row>
    <row r="109" spans="1:40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</row>
    <row r="110" spans="1:40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</row>
    <row r="111" spans="1:40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27</v>
      </c>
      <c r="J111" s="34">
        <f t="shared" si="16"/>
        <v>1</v>
      </c>
      <c r="K111" s="35">
        <f t="shared" si="17"/>
        <v>0.9642857142857143</v>
      </c>
      <c r="L111" s="88" t="s">
        <v>1584</v>
      </c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</row>
    <row r="112" spans="1:40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</row>
    <row r="113" spans="1:40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</row>
    <row r="114" spans="1:40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</row>
    <row r="115" spans="1:40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</row>
    <row r="116" spans="1:40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27</v>
      </c>
      <c r="J116" s="34">
        <f t="shared" si="16"/>
        <v>1</v>
      </c>
      <c r="K116" s="35">
        <f t="shared" si="17"/>
        <v>0.9642857142857143</v>
      </c>
      <c r="L116" s="88" t="s">
        <v>1584</v>
      </c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</row>
    <row r="117" spans="1:40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</row>
    <row r="118" spans="1:40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</row>
    <row r="119" spans="1:40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</row>
    <row r="120" spans="1:40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</row>
    <row r="121" spans="1:40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</row>
    <row r="122" spans="1:40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</row>
    <row r="123" spans="1:40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</row>
    <row r="124" spans="1:40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</row>
    <row r="125" spans="1:40" ht="15.75" thickBot="1" x14ac:dyDescent="0.3">
      <c r="B125" t="s">
        <v>1578</v>
      </c>
      <c r="C125" s="131" t="s">
        <v>1580</v>
      </c>
      <c r="D125" t="s">
        <v>1579</v>
      </c>
      <c r="E125" s="33"/>
      <c r="F125" s="33"/>
      <c r="G125" s="33"/>
      <c r="H125" s="33"/>
      <c r="I125" s="34">
        <f t="shared" si="15"/>
        <v>27</v>
      </c>
      <c r="J125" s="34">
        <f t="shared" si="16"/>
        <v>1</v>
      </c>
      <c r="K125" s="35">
        <f t="shared" si="17"/>
        <v>0.9642857142857143</v>
      </c>
      <c r="L125" s="88" t="s">
        <v>1584</v>
      </c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</row>
    <row r="126" spans="1:40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</row>
    <row r="127" spans="1:40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</row>
    <row r="128" spans="1:40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5"/>
        <v>27</v>
      </c>
      <c r="J128" s="34">
        <f t="shared" si="16"/>
        <v>1</v>
      </c>
      <c r="K128" s="35">
        <f t="shared" si="17"/>
        <v>0.9642857142857143</v>
      </c>
      <c r="L128" s="88" t="s">
        <v>1584</v>
      </c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</row>
    <row r="129" spans="1:40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</row>
    <row r="130" spans="1:40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</row>
    <row r="131" spans="1:40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</row>
    <row r="132" spans="1:40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</row>
    <row r="133" spans="1:40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5"/>
        <v>27</v>
      </c>
      <c r="J133" s="34">
        <f t="shared" si="16"/>
        <v>1</v>
      </c>
      <c r="K133" s="35">
        <f t="shared" si="17"/>
        <v>0.9642857142857143</v>
      </c>
      <c r="L133" s="88" t="s">
        <v>1584</v>
      </c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</row>
    <row r="134" spans="1:40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27</v>
      </c>
      <c r="J134" s="34">
        <f t="shared" si="16"/>
        <v>1</v>
      </c>
      <c r="K134" s="35">
        <f t="shared" si="17"/>
        <v>0.9642857142857143</v>
      </c>
      <c r="L134" s="88" t="s">
        <v>1584</v>
      </c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</row>
    <row r="135" spans="1:40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</row>
    <row r="136" spans="1:40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</row>
    <row r="137" spans="1:40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</row>
    <row r="138" spans="1:40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</row>
    <row r="139" spans="1:40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</row>
    <row r="140" spans="1:40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</row>
    <row r="141" spans="1:40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</row>
    <row r="142" spans="1:40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2"/>
        <v>27</v>
      </c>
      <c r="J142" s="34">
        <f>COUNTIF(L142:AM142,"APAGADO")</f>
        <v>1</v>
      </c>
      <c r="K142" s="35">
        <f>(I142)/(J142+I142)</f>
        <v>0.9642857142857143</v>
      </c>
      <c r="L142" s="88" t="s">
        <v>1584</v>
      </c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</row>
    <row r="143" spans="1:40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</row>
    <row r="144" spans="1:40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8" t="s">
        <v>1584</v>
      </c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</row>
    <row r="145" spans="1:40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2"/>
        <v>27</v>
      </c>
      <c r="J145" s="34">
        <f>COUNTIF(L145:AM145,"APAGADO")</f>
        <v>1</v>
      </c>
      <c r="K145" s="35">
        <f>(I145)/(J145+I145)</f>
        <v>0.9642857142857143</v>
      </c>
      <c r="L145" s="88" t="s">
        <v>1584</v>
      </c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</row>
    <row r="146" spans="1:40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</row>
    <row r="147" spans="1:40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2"/>
        <v>27</v>
      </c>
      <c r="J147" s="34">
        <f t="shared" si="16"/>
        <v>1</v>
      </c>
      <c r="K147" s="35">
        <f t="shared" si="17"/>
        <v>0.9642857142857143</v>
      </c>
      <c r="L147" s="88" t="s">
        <v>1584</v>
      </c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</row>
    <row r="148" spans="1:40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</row>
    <row r="149" spans="1:40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2"/>
        <v>27</v>
      </c>
      <c r="J149" s="34">
        <f t="shared" ref="J149:J254" si="23">COUNTIF(L149:AM149,"APAGADO")</f>
        <v>1</v>
      </c>
      <c r="K149" s="35">
        <f t="shared" ref="K149:K254" si="24">(I149)/(J149+I149)</f>
        <v>0.9642857142857143</v>
      </c>
      <c r="L149" s="88" t="s">
        <v>1584</v>
      </c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</row>
    <row r="150" spans="1:40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</row>
    <row r="151" spans="1:40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</row>
    <row r="152" spans="1:40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</row>
    <row r="153" spans="1:40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2"/>
        <v>27</v>
      </c>
      <c r="J153" s="34">
        <f t="shared" si="23"/>
        <v>1</v>
      </c>
      <c r="K153" s="35">
        <f t="shared" si="24"/>
        <v>0.9642857142857143</v>
      </c>
      <c r="L153" s="88" t="s">
        <v>1584</v>
      </c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</row>
    <row r="154" spans="1:40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</row>
    <row r="155" spans="1:40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2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</row>
    <row r="156" spans="1:40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</row>
    <row r="157" spans="1:40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</row>
    <row r="158" spans="1:40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</row>
    <row r="159" spans="1:40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</row>
    <row r="160" spans="1:40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</row>
    <row r="161" spans="1:40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</row>
    <row r="162" spans="1:40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</row>
    <row r="163" spans="1:40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</row>
    <row r="164" spans="1:40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</row>
    <row r="165" spans="1:40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</row>
    <row r="166" spans="1:40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</row>
    <row r="167" spans="1:40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</row>
    <row r="168" spans="1:40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2"/>
        <v>27</v>
      </c>
      <c r="J168" s="34">
        <f t="shared" si="23"/>
        <v>1</v>
      </c>
      <c r="K168" s="35">
        <f t="shared" si="24"/>
        <v>0.9642857142857143</v>
      </c>
      <c r="L168" s="88" t="s">
        <v>1584</v>
      </c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</row>
    <row r="169" spans="1:40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2"/>
        <v>27</v>
      </c>
      <c r="J169" s="34">
        <f t="shared" si="23"/>
        <v>1</v>
      </c>
      <c r="K169" s="35">
        <f t="shared" si="24"/>
        <v>0.9642857142857143</v>
      </c>
      <c r="L169" s="88" t="s">
        <v>1584</v>
      </c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</row>
    <row r="170" spans="1:40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</row>
    <row r="171" spans="1:40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</row>
    <row r="172" spans="1:40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2"/>
        <v>27</v>
      </c>
      <c r="J172" s="34">
        <f t="shared" si="23"/>
        <v>1</v>
      </c>
      <c r="K172" s="35">
        <f t="shared" si="24"/>
        <v>0.9642857142857143</v>
      </c>
      <c r="L172" s="88" t="s">
        <v>1584</v>
      </c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</row>
    <row r="173" spans="1:40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2"/>
        <v>27</v>
      </c>
      <c r="J173" s="34">
        <f t="shared" si="23"/>
        <v>1</v>
      </c>
      <c r="K173" s="35">
        <f t="shared" si="24"/>
        <v>0.9642857142857143</v>
      </c>
      <c r="L173" s="88" t="s">
        <v>1584</v>
      </c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</row>
    <row r="174" spans="1:40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</row>
    <row r="175" spans="1:40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</row>
    <row r="176" spans="1:40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</row>
    <row r="177" spans="1:40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</row>
    <row r="178" spans="1:40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</row>
    <row r="179" spans="1:40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</row>
    <row r="180" spans="1:40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</row>
    <row r="181" spans="1:40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</row>
    <row r="182" spans="1:40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</row>
    <row r="183" spans="1:40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</row>
    <row r="184" spans="1:40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</row>
    <row r="185" spans="1:40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</row>
    <row r="186" spans="1:40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</row>
    <row r="187" spans="1:40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</row>
    <row r="188" spans="1:40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</row>
    <row r="189" spans="1:40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</row>
    <row r="190" spans="1:40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</row>
    <row r="191" spans="1:40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</row>
    <row r="192" spans="1:40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</row>
    <row r="193" spans="1:40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28</v>
      </c>
      <c r="J193" s="34">
        <f t="shared" ref="J193" si="27">COUNTIF(L193:AM193,"APAGADO")</f>
        <v>0</v>
      </c>
      <c r="K193" s="35">
        <f t="shared" ref="K193" si="28">(I193)/(J193+I193)</f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</row>
    <row r="194" spans="1:40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</row>
    <row r="195" spans="1:40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2"/>
        <v>27</v>
      </c>
      <c r="J195" s="34">
        <f t="shared" si="23"/>
        <v>1</v>
      </c>
      <c r="K195" s="35">
        <f t="shared" si="24"/>
        <v>0.9642857142857143</v>
      </c>
      <c r="L195" s="88" t="s">
        <v>1584</v>
      </c>
      <c r="M195" s="88"/>
      <c r="N195" s="88"/>
      <c r="O195" s="88"/>
      <c r="P195" s="88"/>
      <c r="Q195" s="88"/>
      <c r="R195" s="89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</row>
    <row r="196" spans="1:40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</row>
    <row r="197" spans="1:40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2"/>
        <v>27</v>
      </c>
      <c r="J197" s="34">
        <f t="shared" si="23"/>
        <v>1</v>
      </c>
      <c r="K197" s="35">
        <f t="shared" si="24"/>
        <v>0.9642857142857143</v>
      </c>
      <c r="L197" s="88" t="s">
        <v>1584</v>
      </c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</row>
    <row r="198" spans="1:40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</row>
    <row r="199" spans="1:40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</row>
    <row r="200" spans="1:40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</row>
    <row r="201" spans="1:40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</row>
    <row r="202" spans="1:40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2"/>
        <v>27</v>
      </c>
      <c r="J202" s="34">
        <f t="shared" si="23"/>
        <v>1</v>
      </c>
      <c r="K202" s="35">
        <f t="shared" si="24"/>
        <v>0.9642857142857143</v>
      </c>
      <c r="L202" s="88" t="s">
        <v>1584</v>
      </c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</row>
    <row r="203" spans="1:40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</row>
    <row r="204" spans="1:40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</row>
    <row r="205" spans="1:40" ht="15.75" thickBot="1" x14ac:dyDescent="0.3">
      <c r="A205" s="87"/>
      <c r="B205" t="s">
        <v>1565</v>
      </c>
      <c r="C205" t="s">
        <v>1144</v>
      </c>
      <c r="D205" t="s">
        <v>1583</v>
      </c>
      <c r="E205"/>
      <c r="F205"/>
      <c r="G205"/>
      <c r="H205" s="33"/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</row>
    <row r="206" spans="1:40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</row>
    <row r="207" spans="1:40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29">COUNTIF(L207:AM207,"")</f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</row>
    <row r="208" spans="1:40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</row>
    <row r="209" spans="1:40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</row>
    <row r="210" spans="1:40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29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</row>
    <row r="211" spans="1:40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29"/>
        <v>27</v>
      </c>
      <c r="J211" s="34">
        <f t="shared" si="23"/>
        <v>1</v>
      </c>
      <c r="K211" s="35">
        <f t="shared" si="24"/>
        <v>0.9642857142857143</v>
      </c>
      <c r="L211" s="88" t="s">
        <v>1584</v>
      </c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</row>
    <row r="212" spans="1:40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0">COUNTIF(L212:AM212,"")</f>
        <v>28</v>
      </c>
      <c r="J212" s="34">
        <f t="shared" ref="J212" si="31">COUNTIF(L212:AM212,"APAGADO")</f>
        <v>0</v>
      </c>
      <c r="K212" s="35">
        <f t="shared" ref="K212" si="32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</row>
    <row r="213" spans="1:40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3">COUNTIF(L213:AM213,"")</f>
        <v>28</v>
      </c>
      <c r="J213" s="34">
        <f t="shared" ref="J213" si="34">COUNTIF(L213:AM213,"APAGADO")</f>
        <v>0</v>
      </c>
      <c r="K213" s="35">
        <f t="shared" ref="K213" si="35">(I213)/(J213+I213)</f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</row>
    <row r="214" spans="1:40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</row>
    <row r="215" spans="1:40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</row>
    <row r="216" spans="1:40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</row>
    <row r="217" spans="1:40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</row>
    <row r="218" spans="1:40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</row>
    <row r="219" spans="1:40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</row>
    <row r="220" spans="1:40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</row>
    <row r="221" spans="1:40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</row>
    <row r="222" spans="1:40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29"/>
        <v>27</v>
      </c>
      <c r="J222" s="34">
        <f t="shared" si="23"/>
        <v>1</v>
      </c>
      <c r="K222" s="35">
        <f t="shared" si="24"/>
        <v>0.9642857142857143</v>
      </c>
      <c r="L222" s="88" t="s">
        <v>1584</v>
      </c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</row>
    <row r="223" spans="1:40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29"/>
        <v>28</v>
      </c>
      <c r="J223" s="34">
        <f t="shared" si="23"/>
        <v>0</v>
      </c>
      <c r="K223" s="35">
        <f t="shared" si="24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</row>
    <row r="224" spans="1:40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</row>
    <row r="225" spans="1:40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29"/>
        <v>27</v>
      </c>
      <c r="J225" s="34">
        <f>COUNTIF(L225:AM225,"APAGADO")</f>
        <v>1</v>
      </c>
      <c r="K225" s="35">
        <f>(I225)/(J225+I225)</f>
        <v>0.9642857142857143</v>
      </c>
      <c r="L225" s="88" t="s">
        <v>1584</v>
      </c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</row>
    <row r="226" spans="1:40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</row>
    <row r="227" spans="1:40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</row>
    <row r="228" spans="1:40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</row>
    <row r="229" spans="1:40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</row>
    <row r="230" spans="1:40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</row>
    <row r="231" spans="1:40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</row>
    <row r="232" spans="1:40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29"/>
        <v>28</v>
      </c>
      <c r="J232" s="34">
        <f t="shared" si="23"/>
        <v>0</v>
      </c>
      <c r="K232" s="35">
        <f t="shared" si="24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</row>
    <row r="233" spans="1:40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29"/>
        <v>28</v>
      </c>
      <c r="J233" s="34">
        <f t="shared" si="23"/>
        <v>0</v>
      </c>
      <c r="K233" s="35">
        <f t="shared" si="24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</row>
    <row r="234" spans="1:40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27</v>
      </c>
      <c r="J234" s="34">
        <f>COUNTIF(L234:AM234,"APAGADO")</f>
        <v>1</v>
      </c>
      <c r="K234" s="35">
        <f>(I234)/(J234+I234)</f>
        <v>0.9642857142857143</v>
      </c>
      <c r="L234" s="88" t="s">
        <v>1584</v>
      </c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</row>
    <row r="235" spans="1:40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29"/>
        <v>27</v>
      </c>
      <c r="J235" s="34">
        <f t="shared" si="23"/>
        <v>1</v>
      </c>
      <c r="K235" s="35">
        <f t="shared" si="24"/>
        <v>0.9642857142857143</v>
      </c>
      <c r="L235" s="88" t="s">
        <v>1584</v>
      </c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</row>
    <row r="236" spans="1:40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29"/>
        <v>28</v>
      </c>
      <c r="J236" s="34">
        <f t="shared" si="23"/>
        <v>0</v>
      </c>
      <c r="K236" s="35">
        <f t="shared" si="24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</row>
    <row r="237" spans="1:40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</row>
    <row r="238" spans="1:40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29"/>
        <v>28</v>
      </c>
      <c r="J238" s="34">
        <f t="shared" si="23"/>
        <v>0</v>
      </c>
      <c r="K238" s="35">
        <f t="shared" si="24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</row>
    <row r="239" spans="1:40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29"/>
        <v>28</v>
      </c>
      <c r="J239" s="34">
        <f t="shared" si="23"/>
        <v>0</v>
      </c>
      <c r="K239" s="35">
        <f t="shared" si="24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</row>
    <row r="240" spans="1:40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</row>
    <row r="241" spans="1:40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</row>
    <row r="242" spans="1:40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</row>
    <row r="243" spans="1:40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</row>
    <row r="244" spans="1:40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</row>
    <row r="245" spans="1:40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</row>
    <row r="246" spans="1:40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</row>
    <row r="247" spans="1:40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29"/>
        <v>27</v>
      </c>
      <c r="J247" s="34">
        <f t="shared" si="23"/>
        <v>1</v>
      </c>
      <c r="K247" s="35">
        <f t="shared" si="24"/>
        <v>0.9642857142857143</v>
      </c>
      <c r="L247" s="88" t="s">
        <v>1584</v>
      </c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</row>
    <row r="248" spans="1:40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</row>
    <row r="249" spans="1:40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</row>
    <row r="250" spans="1:40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</row>
    <row r="251" spans="1:40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29"/>
        <v>27</v>
      </c>
      <c r="J251" s="34">
        <f t="shared" si="23"/>
        <v>1</v>
      </c>
      <c r="K251" s="35">
        <f t="shared" si="24"/>
        <v>0.9642857142857143</v>
      </c>
      <c r="L251" s="88" t="s">
        <v>1584</v>
      </c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</row>
    <row r="252" spans="1:40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29"/>
        <v>27</v>
      </c>
      <c r="J252" s="34">
        <f t="shared" si="23"/>
        <v>1</v>
      </c>
      <c r="K252" s="35">
        <f t="shared" si="24"/>
        <v>0.9642857142857143</v>
      </c>
      <c r="L252" s="88" t="s">
        <v>1584</v>
      </c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</row>
    <row r="253" spans="1:40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27</v>
      </c>
      <c r="J253" s="34">
        <f>COUNTIF(L253:AM253,"APAGADO")</f>
        <v>1</v>
      </c>
      <c r="K253" s="35">
        <f>(I253)/(J253+I253)</f>
        <v>0.9642857142857143</v>
      </c>
      <c r="L253" s="88" t="s">
        <v>1584</v>
      </c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</row>
    <row r="254" spans="1:40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29"/>
        <v>28</v>
      </c>
      <c r="J254" s="34">
        <f t="shared" si="23"/>
        <v>0</v>
      </c>
      <c r="K254" s="35">
        <f t="shared" si="24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</row>
    <row r="255" spans="1:40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29"/>
        <v>27</v>
      </c>
      <c r="J255" s="34">
        <f t="shared" ref="J255:J319" si="36">COUNTIF(L255:AM255,"APAGADO")</f>
        <v>1</v>
      </c>
      <c r="K255" s="35">
        <f t="shared" ref="K255:K319" si="37">(I255)/(J255+I255)</f>
        <v>0.9642857142857143</v>
      </c>
      <c r="L255" s="88" t="s">
        <v>1584</v>
      </c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</row>
    <row r="256" spans="1:40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29"/>
        <v>27</v>
      </c>
      <c r="J256" s="34">
        <f t="shared" si="36"/>
        <v>1</v>
      </c>
      <c r="K256" s="35">
        <f t="shared" si="37"/>
        <v>0.9642857142857143</v>
      </c>
      <c r="L256" s="88" t="s">
        <v>1584</v>
      </c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</row>
    <row r="257" spans="1:40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29"/>
        <v>28</v>
      </c>
      <c r="J257" s="34">
        <f t="shared" si="36"/>
        <v>0</v>
      </c>
      <c r="K257" s="35">
        <f t="shared" si="37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</row>
    <row r="258" spans="1:40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38">COUNTIF(L258:AM258,"")</f>
        <v>28</v>
      </c>
      <c r="J258" s="34">
        <f t="shared" ref="J258" si="39">COUNTIF(L258:AM258,"APAGADO")</f>
        <v>0</v>
      </c>
      <c r="K258" s="35">
        <f t="shared" ref="K258" si="40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</row>
    <row r="259" spans="1:40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1">COUNTIF(L259:AM259,"")</f>
        <v>28</v>
      </c>
      <c r="J259" s="34">
        <f t="shared" ref="J259" si="42">COUNTIF(L259:AM259,"APAGADO")</f>
        <v>0</v>
      </c>
      <c r="K259" s="35">
        <f t="shared" ref="K259" si="43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</row>
    <row r="260" spans="1:40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29"/>
        <v>28</v>
      </c>
      <c r="J260" s="34">
        <f t="shared" si="36"/>
        <v>0</v>
      </c>
      <c r="K260" s="35">
        <f t="shared" si="37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</row>
    <row r="261" spans="1:40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</row>
    <row r="262" spans="1:40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</row>
    <row r="263" spans="1:40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</row>
    <row r="264" spans="1:40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9"/>
        <v>28</v>
      </c>
      <c r="J264" s="34">
        <f t="shared" si="36"/>
        <v>0</v>
      </c>
      <c r="K264" s="35">
        <f t="shared" si="37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</row>
    <row r="265" spans="1:40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</row>
    <row r="266" spans="1:40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</row>
    <row r="267" spans="1:40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</row>
    <row r="268" spans="1:40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9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</row>
    <row r="269" spans="1:40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9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</row>
    <row r="270" spans="1:40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</row>
    <row r="271" spans="1:40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</row>
    <row r="272" spans="1:40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</row>
    <row r="273" spans="1:40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4">COUNTIF(L273:AM273,"")</f>
        <v>28</v>
      </c>
      <c r="J273" s="34">
        <f t="shared" si="36"/>
        <v>0</v>
      </c>
      <c r="K273" s="35">
        <f t="shared" si="37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</row>
    <row r="274" spans="1:40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4"/>
        <v>27</v>
      </c>
      <c r="J274" s="34">
        <f t="shared" si="36"/>
        <v>1</v>
      </c>
      <c r="K274" s="35">
        <f t="shared" si="37"/>
        <v>0.9642857142857143</v>
      </c>
      <c r="L274" s="88" t="s">
        <v>1584</v>
      </c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</row>
    <row r="275" spans="1:40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</row>
    <row r="276" spans="1:40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4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</row>
    <row r="277" spans="1:40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4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</row>
    <row r="278" spans="1:40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5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</row>
    <row r="279" spans="1:40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4"/>
        <v>28</v>
      </c>
      <c r="J279" s="34">
        <f t="shared" si="36"/>
        <v>0</v>
      </c>
      <c r="K279" s="35">
        <f t="shared" si="37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</row>
    <row r="280" spans="1:40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</row>
    <row r="281" spans="1:40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4"/>
        <v>28</v>
      </c>
      <c r="J281" s="34">
        <f>COUNTIF(L281:AM281,"APAGADO")</f>
        <v>0</v>
      </c>
      <c r="K281" s="35">
        <f>(I281)/(J281+I281)</f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</row>
    <row r="282" spans="1:40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</row>
    <row r="283" spans="1:40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</row>
    <row r="284" spans="1:40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</row>
    <row r="285" spans="1:40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</row>
    <row r="286" spans="1:40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</row>
    <row r="287" spans="1:40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</row>
    <row r="288" spans="1:40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</row>
    <row r="289" spans="1:40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4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</row>
    <row r="290" spans="1:40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4"/>
        <v>28</v>
      </c>
      <c r="J290" s="34">
        <f t="shared" ref="J290:J291" si="46">COUNTIF(L290:AM290,"APAGADO")</f>
        <v>0</v>
      </c>
      <c r="K290" s="35">
        <f t="shared" ref="K290:K291" si="47">(I290)/(J290+I290)</f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</row>
    <row r="291" spans="1:40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4"/>
        <v>28</v>
      </c>
      <c r="J291" s="34">
        <f t="shared" si="46"/>
        <v>0</v>
      </c>
      <c r="K291" s="35">
        <f t="shared" si="4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</row>
    <row r="292" spans="1:40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</row>
    <row r="293" spans="1:40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</row>
    <row r="294" spans="1:40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</row>
    <row r="295" spans="1:40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</row>
    <row r="296" spans="1:40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</row>
    <row r="297" spans="1:40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</row>
    <row r="298" spans="1:40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</row>
    <row r="299" spans="1:40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</row>
    <row r="300" spans="1:40" ht="15.75" thickBot="1" x14ac:dyDescent="0.3">
      <c r="A300" t="s">
        <v>297</v>
      </c>
      <c r="B300" t="s">
        <v>1562</v>
      </c>
      <c r="C300" s="131" t="s">
        <v>1580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27</v>
      </c>
      <c r="J300" s="34">
        <f>COUNTIF(L300:AM300,"APAGADO")</f>
        <v>1</v>
      </c>
      <c r="K300" s="35">
        <f>(I300)/(J300+I300)</f>
        <v>0.9642857142857143</v>
      </c>
      <c r="L300" s="88" t="s">
        <v>1584</v>
      </c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</row>
    <row r="301" spans="1:40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</row>
    <row r="302" spans="1:40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</row>
    <row r="303" spans="1:40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</row>
    <row r="304" spans="1:40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</row>
    <row r="305" spans="1:40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</row>
    <row r="306" spans="1:40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</row>
    <row r="307" spans="1:40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</row>
    <row r="308" spans="1:40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</row>
    <row r="309" spans="1:40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</row>
    <row r="310" spans="1:40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</row>
    <row r="311" spans="1:40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</row>
    <row r="312" spans="1:40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</row>
    <row r="313" spans="1:40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</row>
    <row r="314" spans="1:40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</row>
    <row r="315" spans="1:40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4"/>
        <v>27</v>
      </c>
      <c r="J315" s="34">
        <f>COUNTIF(L315:AM315,"APAGADO")</f>
        <v>1</v>
      </c>
      <c r="K315" s="35">
        <f>(I315)/(J315+I315)</f>
        <v>0.9642857142857143</v>
      </c>
      <c r="L315" s="88" t="s">
        <v>1584</v>
      </c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</row>
    <row r="316" spans="1:40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</row>
    <row r="317" spans="1:40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</row>
    <row r="318" spans="1:40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</row>
    <row r="319" spans="1:40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</row>
    <row r="320" spans="1:40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</row>
    <row r="321" spans="1:40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</row>
    <row r="322" spans="1:40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</row>
    <row r="323" spans="1:40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</row>
    <row r="324" spans="1:40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</row>
    <row r="325" spans="1:40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</row>
    <row r="326" spans="1:40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</row>
    <row r="327" spans="1:40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</row>
    <row r="328" spans="1:40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</row>
    <row r="329" spans="1:40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4"/>
        <v>27</v>
      </c>
      <c r="J329" s="34">
        <f t="shared" si="48"/>
        <v>1</v>
      </c>
      <c r="K329" s="35">
        <f t="shared" si="49"/>
        <v>0.9642857142857143</v>
      </c>
      <c r="L329" s="88" t="s">
        <v>1584</v>
      </c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</row>
    <row r="330" spans="1:40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</row>
    <row r="331" spans="1:40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</row>
    <row r="332" spans="1:40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</row>
    <row r="333" spans="1:40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</row>
    <row r="334" spans="1:40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4"/>
        <v>27</v>
      </c>
      <c r="J334" s="34">
        <f t="shared" si="48"/>
        <v>1</v>
      </c>
      <c r="K334" s="35">
        <f t="shared" si="49"/>
        <v>0.9642857142857143</v>
      </c>
      <c r="L334" s="88" t="s">
        <v>1584</v>
      </c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</row>
    <row r="335" spans="1:40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4"/>
        <v>27</v>
      </c>
      <c r="J335" s="34">
        <f t="shared" si="48"/>
        <v>1</v>
      </c>
      <c r="K335" s="35">
        <f t="shared" si="49"/>
        <v>0.9642857142857143</v>
      </c>
      <c r="L335" s="88" t="s">
        <v>1584</v>
      </c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</row>
    <row r="336" spans="1:40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</row>
    <row r="337" spans="1:40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</row>
    <row r="338" spans="1:40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</row>
    <row r="339" spans="1:40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4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</row>
    <row r="340" spans="1:40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</row>
    <row r="341" spans="1:40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27</v>
      </c>
      <c r="J341" s="34">
        <f>COUNTIF(L341:AM341,"APAGADO")</f>
        <v>1</v>
      </c>
      <c r="K341" s="35">
        <f>(I341)/(J341+I341)</f>
        <v>0.9642857142857143</v>
      </c>
      <c r="L341" s="88" t="s">
        <v>1584</v>
      </c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</row>
    <row r="342" spans="1:40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</row>
    <row r="343" spans="1:40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</row>
    <row r="344" spans="1:40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</row>
    <row r="345" spans="1:40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</row>
    <row r="346" spans="1:40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</row>
    <row r="347" spans="1:40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</row>
    <row r="348" spans="1:40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</row>
    <row r="349" spans="1:40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</row>
    <row r="350" spans="1:40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0">COUNTIF(L350:AM350,"")</f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</row>
    <row r="351" spans="1:40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</row>
    <row r="352" spans="1:40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0"/>
        <v>28</v>
      </c>
      <c r="J352" s="34">
        <f t="shared" si="48"/>
        <v>0</v>
      </c>
      <c r="K352" s="35">
        <f t="shared" si="49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</row>
    <row r="353" spans="1:40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0"/>
        <v>28</v>
      </c>
      <c r="J353" s="34">
        <f t="shared" si="48"/>
        <v>0</v>
      </c>
      <c r="K353" s="35">
        <f t="shared" si="49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</row>
    <row r="354" spans="1:40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27</v>
      </c>
      <c r="J354" s="34">
        <f>COUNTIF(L354:AM354,"APAGADO")</f>
        <v>1</v>
      </c>
      <c r="K354" s="35">
        <f>(I354)/(J354+I354)</f>
        <v>0.9642857142857143</v>
      </c>
      <c r="L354" s="88" t="s">
        <v>1584</v>
      </c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</row>
    <row r="355" spans="1:40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</row>
    <row r="356" spans="1:40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</row>
    <row r="357" spans="1:40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0"/>
        <v>28</v>
      </c>
      <c r="J357" s="34">
        <f t="shared" si="48"/>
        <v>0</v>
      </c>
      <c r="K357" s="35">
        <f t="shared" si="49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</row>
    <row r="358" spans="1:40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0"/>
        <v>28</v>
      </c>
      <c r="J358" s="34">
        <f t="shared" si="48"/>
        <v>0</v>
      </c>
      <c r="K358" s="35">
        <f t="shared" si="49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</row>
    <row r="359" spans="1:40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</row>
    <row r="360" spans="1:40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</row>
    <row r="361" spans="1:40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</row>
    <row r="362" spans="1:40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</row>
    <row r="363" spans="1:40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</row>
    <row r="364" spans="1:40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</row>
    <row r="365" spans="1:40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</row>
    <row r="366" spans="1:40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</row>
    <row r="367" spans="1:40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</row>
    <row r="368" spans="1:40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</row>
    <row r="369" spans="1:40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0"/>
        <v>27</v>
      </c>
      <c r="J369" s="34">
        <f t="shared" si="48"/>
        <v>1</v>
      </c>
      <c r="K369" s="35">
        <f t="shared" si="49"/>
        <v>0.9642857142857143</v>
      </c>
      <c r="L369" s="88" t="s">
        <v>1584</v>
      </c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</row>
    <row r="370" spans="1:40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0"/>
        <v>27</v>
      </c>
      <c r="J370" s="34">
        <f t="shared" si="48"/>
        <v>1</v>
      </c>
      <c r="K370" s="35">
        <f t="shared" si="49"/>
        <v>0.9642857142857143</v>
      </c>
      <c r="L370" s="88" t="s">
        <v>1584</v>
      </c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</row>
    <row r="371" spans="1:40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</row>
    <row r="372" spans="1:40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</row>
    <row r="373" spans="1:40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</row>
    <row r="374" spans="1:40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</row>
    <row r="375" spans="1:40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0"/>
        <v>27</v>
      </c>
      <c r="J375" s="34">
        <f t="shared" si="48"/>
        <v>1</v>
      </c>
      <c r="K375" s="35">
        <f t="shared" si="49"/>
        <v>0.9642857142857143</v>
      </c>
      <c r="L375" s="88" t="s">
        <v>1584</v>
      </c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</row>
    <row r="376" spans="1:40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0"/>
        <v>27</v>
      </c>
      <c r="J376" s="34">
        <f t="shared" si="48"/>
        <v>1</v>
      </c>
      <c r="K376" s="35">
        <f t="shared" si="49"/>
        <v>0.9642857142857143</v>
      </c>
      <c r="L376" s="88" t="s">
        <v>1584</v>
      </c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</row>
    <row r="377" spans="1:40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</row>
    <row r="378" spans="1:40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</row>
    <row r="379" spans="1:40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</row>
    <row r="380" spans="1:40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</row>
    <row r="381" spans="1:40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</row>
    <row r="382" spans="1:40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0"/>
        <v>27</v>
      </c>
      <c r="J382" s="34">
        <f t="shared" si="48"/>
        <v>1</v>
      </c>
      <c r="K382" s="35">
        <f t="shared" si="49"/>
        <v>0.9642857142857143</v>
      </c>
      <c r="L382" s="88" t="s">
        <v>1584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</row>
    <row r="383" spans="1:40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27</v>
      </c>
      <c r="J383" s="34">
        <f t="shared" si="48"/>
        <v>1</v>
      </c>
      <c r="K383" s="35">
        <f t="shared" si="49"/>
        <v>0.9642857142857143</v>
      </c>
      <c r="L383" s="88" t="s">
        <v>1584</v>
      </c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</row>
    <row r="384" spans="1:40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</row>
    <row r="385" spans="1:40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</row>
    <row r="386" spans="1:40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</row>
    <row r="387" spans="1:40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</row>
    <row r="388" spans="1:40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</row>
    <row r="389" spans="1:40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0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</row>
    <row r="390" spans="1:40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0"/>
        <v>27</v>
      </c>
      <c r="J390" s="34">
        <f t="shared" ref="J390" si="54">COUNTIF(L390:AM390,"APAGADO")</f>
        <v>1</v>
      </c>
      <c r="K390" s="35">
        <f t="shared" ref="K390" si="55">(I390)/(J390+I390)</f>
        <v>0.9642857142857143</v>
      </c>
      <c r="L390" s="88" t="s">
        <v>1584</v>
      </c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</row>
    <row r="391" spans="1:40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0"/>
        <v>27</v>
      </c>
      <c r="J391" s="34">
        <f t="shared" si="48"/>
        <v>1</v>
      </c>
      <c r="K391" s="35">
        <f t="shared" si="49"/>
        <v>0.9642857142857143</v>
      </c>
      <c r="L391" s="88" t="s">
        <v>1584</v>
      </c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</row>
    <row r="392" spans="1:40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0"/>
        <v>27</v>
      </c>
      <c r="J392" s="34">
        <f t="shared" si="48"/>
        <v>1</v>
      </c>
      <c r="K392" s="35">
        <f t="shared" si="49"/>
        <v>0.9642857142857143</v>
      </c>
      <c r="L392" s="88" t="s">
        <v>1584</v>
      </c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</row>
    <row r="393" spans="1:40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</row>
    <row r="394" spans="1:40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</row>
    <row r="395" spans="1:40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</row>
    <row r="396" spans="1:40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0"/>
        <v>28</v>
      </c>
      <c r="J396" s="34">
        <f t="shared" si="48"/>
        <v>0</v>
      </c>
      <c r="K396" s="35">
        <f t="shared" si="49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</row>
    <row r="397" spans="1:40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0"/>
        <v>28</v>
      </c>
      <c r="J397" s="34">
        <f t="shared" si="48"/>
        <v>0</v>
      </c>
      <c r="K397" s="35">
        <f t="shared" si="49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</row>
    <row r="398" spans="1:40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0"/>
        <v>27</v>
      </c>
      <c r="J398" s="34">
        <f t="shared" ref="J398:J459" si="56">COUNTIF(L398:AM398,"APAGADO")</f>
        <v>1</v>
      </c>
      <c r="K398" s="35">
        <f t="shared" ref="K398:K459" si="57">(I398)/(J398+I398)</f>
        <v>0.9642857142857143</v>
      </c>
      <c r="L398" s="88" t="s">
        <v>1584</v>
      </c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</row>
    <row r="399" spans="1:40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</row>
    <row r="400" spans="1:40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</row>
    <row r="401" spans="1:40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0"/>
        <v>27</v>
      </c>
      <c r="J401" s="34">
        <f t="shared" si="56"/>
        <v>1</v>
      </c>
      <c r="K401" s="35">
        <f t="shared" si="57"/>
        <v>0.9642857142857143</v>
      </c>
      <c r="L401" s="88" t="s">
        <v>1584</v>
      </c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</row>
    <row r="402" spans="1:40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0"/>
        <v>27</v>
      </c>
      <c r="J402" s="34">
        <f t="shared" si="56"/>
        <v>1</v>
      </c>
      <c r="K402" s="35">
        <f t="shared" si="57"/>
        <v>0.9642857142857143</v>
      </c>
      <c r="L402" s="88" t="s">
        <v>1584</v>
      </c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</row>
    <row r="403" spans="1:40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0"/>
        <v>27</v>
      </c>
      <c r="J403" s="34">
        <f t="shared" si="56"/>
        <v>1</v>
      </c>
      <c r="K403" s="35">
        <f t="shared" si="57"/>
        <v>0.9642857142857143</v>
      </c>
      <c r="L403" s="88" t="s">
        <v>1584</v>
      </c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</row>
    <row r="404" spans="1:40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0"/>
        <v>27</v>
      </c>
      <c r="J404" s="34">
        <f>COUNTIF(L404:AM404,"APAGADO")</f>
        <v>1</v>
      </c>
      <c r="K404" s="35">
        <f>(I404)/(J404+I404)</f>
        <v>0.9642857142857143</v>
      </c>
      <c r="L404" s="88" t="s">
        <v>1584</v>
      </c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</row>
    <row r="405" spans="1:40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</row>
    <row r="406" spans="1:40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</row>
    <row r="407" spans="1:40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0"/>
        <v>27</v>
      </c>
      <c r="J407" s="34">
        <f>COUNTIF(L407:AM407,"APAGADO")</f>
        <v>1</v>
      </c>
      <c r="K407" s="35">
        <f>(I407)/(J407+I407)</f>
        <v>0.9642857142857143</v>
      </c>
      <c r="L407" s="88" t="s">
        <v>1584</v>
      </c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</row>
    <row r="408" spans="1:40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</row>
    <row r="409" spans="1:40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</row>
    <row r="410" spans="1:40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58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</row>
    <row r="411" spans="1:40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</row>
    <row r="412" spans="1:40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</row>
    <row r="413" spans="1:40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</row>
    <row r="414" spans="1:40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58"/>
        <v>28</v>
      </c>
      <c r="J414" s="34">
        <f t="shared" si="56"/>
        <v>0</v>
      </c>
      <c r="K414" s="35">
        <f t="shared" si="57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</row>
    <row r="415" spans="1:40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58"/>
        <v>27</v>
      </c>
      <c r="J415" s="34">
        <f t="shared" si="56"/>
        <v>1</v>
      </c>
      <c r="K415" s="35">
        <f t="shared" si="57"/>
        <v>0.9642857142857143</v>
      </c>
      <c r="L415" s="88" t="s">
        <v>1584</v>
      </c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</row>
    <row r="416" spans="1:40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58"/>
        <v>27</v>
      </c>
      <c r="J416" s="34">
        <f t="shared" si="56"/>
        <v>1</v>
      </c>
      <c r="K416" s="35">
        <f t="shared" si="57"/>
        <v>0.9642857142857143</v>
      </c>
      <c r="L416" s="88" t="s">
        <v>1584</v>
      </c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</row>
    <row r="417" spans="1:40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58"/>
        <v>27</v>
      </c>
      <c r="J417" s="34">
        <f>COUNTIF(L417:AM417,"APAGADO")</f>
        <v>1</v>
      </c>
      <c r="K417" s="35">
        <f>(I417)/(J417+I417)</f>
        <v>0.9642857142857143</v>
      </c>
      <c r="L417" s="88" t="s">
        <v>1584</v>
      </c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</row>
    <row r="418" spans="1:40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</row>
    <row r="419" spans="1:40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</row>
    <row r="420" spans="1:40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</row>
    <row r="421" spans="1:40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</row>
    <row r="422" spans="1:40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</row>
    <row r="423" spans="1:40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</row>
    <row r="424" spans="1:40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</row>
    <row r="425" spans="1:40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</row>
    <row r="426" spans="1:40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</row>
    <row r="427" spans="1:40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</row>
    <row r="428" spans="1:40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</row>
    <row r="429" spans="1:40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</row>
    <row r="430" spans="1:40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</row>
    <row r="431" spans="1:40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59">COUNTIF(L431:AM431,"")</f>
        <v>28</v>
      </c>
      <c r="J431" s="34">
        <f t="shared" ref="J431" si="60">COUNTIF(L431:AM431,"APAGADO")</f>
        <v>0</v>
      </c>
      <c r="K431" s="35">
        <f t="shared" ref="K431" si="61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</row>
    <row r="432" spans="1:40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</row>
    <row r="433" spans="1:40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</row>
    <row r="434" spans="1:40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</row>
    <row r="435" spans="1:40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</row>
    <row r="436" spans="1:40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</row>
    <row r="437" spans="1:40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58"/>
        <v>27</v>
      </c>
      <c r="J437" s="34">
        <f t="shared" si="56"/>
        <v>1</v>
      </c>
      <c r="K437" s="35">
        <f t="shared" si="57"/>
        <v>0.9642857142857143</v>
      </c>
      <c r="L437" s="88" t="s">
        <v>1584</v>
      </c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</row>
    <row r="438" spans="1:40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58"/>
        <v>28</v>
      </c>
      <c r="J438" s="34">
        <f t="shared" si="56"/>
        <v>0</v>
      </c>
      <c r="K438" s="35">
        <f t="shared" si="57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</row>
    <row r="439" spans="1:40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58"/>
        <v>27</v>
      </c>
      <c r="J439" s="34">
        <f t="shared" si="56"/>
        <v>1</v>
      </c>
      <c r="K439" s="35">
        <f t="shared" si="57"/>
        <v>0.9642857142857143</v>
      </c>
      <c r="L439" s="88" t="s">
        <v>1584</v>
      </c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</row>
    <row r="440" spans="1:40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58"/>
        <v>27</v>
      </c>
      <c r="J440" s="34">
        <f t="shared" si="56"/>
        <v>1</v>
      </c>
      <c r="K440" s="35">
        <f t="shared" si="57"/>
        <v>0.9642857142857143</v>
      </c>
      <c r="L440" s="88" t="s">
        <v>1584</v>
      </c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</row>
    <row r="441" spans="1:40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</row>
    <row r="442" spans="1:40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</row>
    <row r="443" spans="1:40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</row>
    <row r="444" spans="1:40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</row>
    <row r="445" spans="1:40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</row>
    <row r="446" spans="1:40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</row>
    <row r="447" spans="1:40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</row>
    <row r="448" spans="1:40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</row>
    <row r="449" spans="1:40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</row>
    <row r="450" spans="1:40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</row>
    <row r="451" spans="1:40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58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</row>
    <row r="452" spans="1:40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</row>
    <row r="453" spans="1:40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</row>
    <row r="454" spans="1:40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</row>
    <row r="455" spans="1:40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</row>
    <row r="456" spans="1:40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58"/>
        <v>28</v>
      </c>
      <c r="J456" s="34">
        <f t="shared" ref="J456" si="62">COUNTIF(L456:AM456,"APAGADO")</f>
        <v>0</v>
      </c>
      <c r="K456" s="35">
        <f t="shared" ref="K456" si="63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</row>
    <row r="457" spans="1:40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</row>
    <row r="458" spans="1:40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</row>
    <row r="459" spans="1:40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</row>
    <row r="460" spans="1:40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</row>
    <row r="461" spans="1:40" ht="15.75" thickBot="1" x14ac:dyDescent="0.3">
      <c r="A461" s="87" t="s">
        <v>1394</v>
      </c>
      <c r="B461" s="136">
        <v>11</v>
      </c>
      <c r="C461" s="87" t="s">
        <v>1580</v>
      </c>
      <c r="D461" s="87" t="s">
        <v>1552</v>
      </c>
      <c r="E461" s="33" t="s">
        <v>1414</v>
      </c>
      <c r="F461" s="33" t="s">
        <v>1393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</row>
    <row r="462" spans="1:40" ht="15.75" thickBot="1" x14ac:dyDescent="0.3">
      <c r="A462" s="87" t="s">
        <v>1394</v>
      </c>
      <c r="B462" s="87" t="s">
        <v>1549</v>
      </c>
      <c r="C462" s="87" t="s">
        <v>1580</v>
      </c>
      <c r="D462" s="87" t="s">
        <v>1552</v>
      </c>
      <c r="E462" s="33" t="s">
        <v>1392</v>
      </c>
      <c r="F462" s="33" t="s">
        <v>1393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</row>
    <row r="463" spans="1:40" ht="15.75" thickBot="1" x14ac:dyDescent="0.3">
      <c r="A463" s="133" t="s">
        <v>1394</v>
      </c>
      <c r="B463" s="134">
        <v>12</v>
      </c>
      <c r="C463" s="131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58"/>
        <v>27</v>
      </c>
      <c r="J463" s="34">
        <f t="shared" si="64"/>
        <v>1</v>
      </c>
      <c r="K463" s="35">
        <f t="shared" si="65"/>
        <v>0.9642857142857143</v>
      </c>
      <c r="L463" s="88" t="s">
        <v>1584</v>
      </c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</row>
    <row r="464" spans="1:40" ht="15.75" thickBot="1" x14ac:dyDescent="0.3">
      <c r="A464" s="133" t="s">
        <v>1394</v>
      </c>
      <c r="B464" s="133" t="s">
        <v>1550</v>
      </c>
      <c r="C464" s="131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58"/>
        <v>27</v>
      </c>
      <c r="J464" s="34">
        <f t="shared" si="64"/>
        <v>1</v>
      </c>
      <c r="K464" s="35">
        <f t="shared" si="65"/>
        <v>0.9642857142857143</v>
      </c>
      <c r="L464" s="88" t="s">
        <v>1584</v>
      </c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</row>
    <row r="465" spans="1:40" ht="15.75" thickBot="1" x14ac:dyDescent="0.3">
      <c r="A465" t="s">
        <v>1394</v>
      </c>
      <c r="B465" s="33">
        <v>13</v>
      </c>
      <c r="C465" s="131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58"/>
        <v>27</v>
      </c>
      <c r="J465" s="34">
        <f t="shared" si="64"/>
        <v>1</v>
      </c>
      <c r="K465" s="35">
        <f t="shared" si="65"/>
        <v>0.9642857142857143</v>
      </c>
      <c r="L465" s="88" t="s">
        <v>1584</v>
      </c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</row>
    <row r="466" spans="1:40" ht="15.75" thickBot="1" x14ac:dyDescent="0.3">
      <c r="A466" t="s">
        <v>1394</v>
      </c>
      <c r="B466" t="s">
        <v>1551</v>
      </c>
      <c r="C466" s="131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58"/>
        <v>28</v>
      </c>
      <c r="J466" s="34">
        <f t="shared" si="64"/>
        <v>0</v>
      </c>
      <c r="K466" s="35">
        <f t="shared" si="65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</row>
    <row r="467" spans="1:40" ht="15.75" thickBot="1" x14ac:dyDescent="0.3">
      <c r="A467" t="s">
        <v>1394</v>
      </c>
      <c r="B467" s="33">
        <v>14</v>
      </c>
      <c r="C467" s="131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58"/>
        <v>28</v>
      </c>
      <c r="J467" s="34">
        <f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</row>
    <row r="468" spans="1:40" ht="15.75" thickBot="1" x14ac:dyDescent="0.3">
      <c r="A468" t="s">
        <v>1394</v>
      </c>
      <c r="B468" t="s">
        <v>1523</v>
      </c>
      <c r="C468" s="131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58"/>
        <v>28</v>
      </c>
      <c r="J468" s="34">
        <f t="shared" ref="J468:J480" si="66">COUNTIF(L468:AM468,"APAGADO")</f>
        <v>0</v>
      </c>
      <c r="K468" s="35">
        <f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</row>
    <row r="469" spans="1:40" ht="15.75" thickBot="1" x14ac:dyDescent="0.3">
      <c r="A469" t="s">
        <v>1394</v>
      </c>
      <c r="B469" s="33">
        <v>15</v>
      </c>
      <c r="C469" s="131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</row>
    <row r="470" spans="1:40" ht="15.75" thickBot="1" x14ac:dyDescent="0.3">
      <c r="A470" t="s">
        <v>1394</v>
      </c>
      <c r="B470" t="s">
        <v>1525</v>
      </c>
      <c r="C470" s="131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</row>
    <row r="471" spans="1:40" ht="15.75" thickBot="1" x14ac:dyDescent="0.3">
      <c r="A471" t="s">
        <v>1394</v>
      </c>
      <c r="B471" s="33">
        <v>16</v>
      </c>
      <c r="C471" s="131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</row>
    <row r="472" spans="1:40" ht="15.75" thickBot="1" x14ac:dyDescent="0.3">
      <c r="A472" t="s">
        <v>1394</v>
      </c>
      <c r="B472" t="s">
        <v>1526</v>
      </c>
      <c r="C472" s="131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</row>
    <row r="473" spans="1:40" ht="15.75" thickBot="1" x14ac:dyDescent="0.3">
      <c r="A473" t="s">
        <v>1394</v>
      </c>
      <c r="B473" s="33">
        <v>17</v>
      </c>
      <c r="C473" s="131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</row>
    <row r="474" spans="1:40" ht="15.75" thickBot="1" x14ac:dyDescent="0.3">
      <c r="A474" t="s">
        <v>1394</v>
      </c>
      <c r="B474" t="s">
        <v>1527</v>
      </c>
      <c r="C474" s="131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</row>
    <row r="475" spans="1:40" ht="15.75" thickBot="1" x14ac:dyDescent="0.3">
      <c r="A475" t="s">
        <v>1394</v>
      </c>
      <c r="B475" s="33">
        <v>18</v>
      </c>
      <c r="C475" s="131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58"/>
        <v>28</v>
      </c>
      <c r="J475" s="34">
        <f t="shared" si="66"/>
        <v>0</v>
      </c>
      <c r="K475" s="35">
        <f t="shared" si="67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</row>
    <row r="476" spans="1:40" ht="15.75" thickBot="1" x14ac:dyDescent="0.3">
      <c r="A476" s="133" t="s">
        <v>1394</v>
      </c>
      <c r="B476" s="133" t="s">
        <v>1528</v>
      </c>
      <c r="C476" s="131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58"/>
        <v>28</v>
      </c>
      <c r="J476" s="34">
        <f t="shared" si="66"/>
        <v>0</v>
      </c>
      <c r="K476" s="35">
        <f t="shared" si="67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</row>
    <row r="477" spans="1:40" ht="15.75" thickBot="1" x14ac:dyDescent="0.3">
      <c r="A477" t="s">
        <v>1394</v>
      </c>
      <c r="B477" s="33">
        <v>19</v>
      </c>
      <c r="C477" s="131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58"/>
        <v>28</v>
      </c>
      <c r="J477" s="34">
        <f t="shared" si="66"/>
        <v>0</v>
      </c>
      <c r="K477" s="35">
        <f t="shared" si="67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</row>
    <row r="478" spans="1:40" ht="15.75" thickBot="1" x14ac:dyDescent="0.3">
      <c r="A478" t="s">
        <v>1394</v>
      </c>
      <c r="B478" t="s">
        <v>1529</v>
      </c>
      <c r="C478" s="131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58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</row>
    <row r="479" spans="1:40" ht="15.75" thickBot="1" x14ac:dyDescent="0.3">
      <c r="A479" t="s">
        <v>1394</v>
      </c>
      <c r="B479" s="33">
        <v>20</v>
      </c>
      <c r="C479" s="131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58"/>
        <v>28</v>
      </c>
      <c r="J479" s="34">
        <f t="shared" si="66"/>
        <v>0</v>
      </c>
      <c r="K479" s="35">
        <f t="shared" si="67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</row>
    <row r="480" spans="1:40" ht="15.75" thickBot="1" x14ac:dyDescent="0.3">
      <c r="A480" t="s">
        <v>1394</v>
      </c>
      <c r="B480" s="33" t="s">
        <v>1530</v>
      </c>
      <c r="C480" s="131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58"/>
        <v>28</v>
      </c>
      <c r="J480" s="34">
        <f t="shared" si="66"/>
        <v>0</v>
      </c>
      <c r="K480" s="35">
        <f t="shared" si="67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</row>
    <row r="481" spans="1:40" ht="15.75" thickBot="1" x14ac:dyDescent="0.3">
      <c r="A481" t="s">
        <v>1394</v>
      </c>
      <c r="B481" s="33">
        <v>21</v>
      </c>
      <c r="C481" s="131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</row>
    <row r="482" spans="1:40" ht="15.75" thickBot="1" x14ac:dyDescent="0.3">
      <c r="A482" t="s">
        <v>1394</v>
      </c>
      <c r="B482" s="33" t="s">
        <v>1395</v>
      </c>
      <c r="C482" s="131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</row>
    <row r="483" spans="1:40" ht="15.75" thickBot="1" x14ac:dyDescent="0.3">
      <c r="A483" t="s">
        <v>1394</v>
      </c>
      <c r="B483" s="33">
        <v>22</v>
      </c>
      <c r="C483" s="131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68"/>
        <v>28</v>
      </c>
      <c r="J483" s="34">
        <f t="shared" si="69"/>
        <v>0</v>
      </c>
      <c r="K483" s="35">
        <f t="shared" si="70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</row>
    <row r="484" spans="1:40" ht="15.75" thickBot="1" x14ac:dyDescent="0.3">
      <c r="A484" t="s">
        <v>1394</v>
      </c>
      <c r="B484" s="33" t="s">
        <v>1396</v>
      </c>
      <c r="C484" s="131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68"/>
        <v>28</v>
      </c>
      <c r="J484" s="34">
        <f t="shared" si="69"/>
        <v>0</v>
      </c>
      <c r="K484" s="35">
        <f t="shared" si="70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</row>
    <row r="485" spans="1:40" ht="15.75" thickBot="1" x14ac:dyDescent="0.3">
      <c r="A485" t="s">
        <v>1394</v>
      </c>
      <c r="B485" s="33">
        <v>23</v>
      </c>
      <c r="C485" s="131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</row>
    <row r="486" spans="1:40" ht="15.75" thickBot="1" x14ac:dyDescent="0.3">
      <c r="A486" t="s">
        <v>1394</v>
      </c>
      <c r="B486" s="33" t="s">
        <v>1397</v>
      </c>
      <c r="C486" s="131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</row>
    <row r="487" spans="1:40" ht="15.75" thickBot="1" x14ac:dyDescent="0.3">
      <c r="A487" t="s">
        <v>1394</v>
      </c>
      <c r="B487" s="33">
        <v>24</v>
      </c>
      <c r="C487" s="131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</row>
    <row r="488" spans="1:40" ht="15.75" thickBot="1" x14ac:dyDescent="0.3">
      <c r="A488" t="s">
        <v>1394</v>
      </c>
      <c r="B488" s="33" t="s">
        <v>1398</v>
      </c>
      <c r="C488" s="131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</row>
    <row r="489" spans="1:40" ht="15.75" thickBot="1" x14ac:dyDescent="0.3">
      <c r="A489" t="s">
        <v>1394</v>
      </c>
      <c r="B489" s="33">
        <v>25</v>
      </c>
      <c r="C489" s="131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</row>
    <row r="490" spans="1:40" ht="15.75" thickBot="1" x14ac:dyDescent="0.3">
      <c r="A490" t="s">
        <v>1394</v>
      </c>
      <c r="B490" s="33" t="s">
        <v>1399</v>
      </c>
      <c r="C490" s="131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68"/>
        <v>28</v>
      </c>
      <c r="J490" s="34">
        <f t="shared" si="69"/>
        <v>0</v>
      </c>
      <c r="K490" s="35">
        <f t="shared" si="70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</row>
    <row r="491" spans="1:40" ht="15.75" thickBot="1" x14ac:dyDescent="0.3">
      <c r="A491" t="s">
        <v>1394</v>
      </c>
      <c r="B491" s="33">
        <v>26</v>
      </c>
      <c r="C491" s="131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1">COUNTIF(L491:AM491,"")</f>
        <v>28</v>
      </c>
      <c r="J491" s="34">
        <f t="shared" ref="J491:J512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</row>
    <row r="492" spans="1:40" ht="15.75" thickBot="1" x14ac:dyDescent="0.3">
      <c r="A492" t="s">
        <v>1394</v>
      </c>
      <c r="B492" s="33" t="s">
        <v>1443</v>
      </c>
      <c r="C492" s="131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</row>
    <row r="493" spans="1:40" ht="15.75" thickBot="1" x14ac:dyDescent="0.3">
      <c r="A493" s="133" t="s">
        <v>1394</v>
      </c>
      <c r="B493" s="134">
        <v>27</v>
      </c>
      <c r="C493" s="131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1"/>
        <v>27</v>
      </c>
      <c r="J493" s="34">
        <f t="shared" si="72"/>
        <v>1</v>
      </c>
      <c r="K493" s="35">
        <f t="shared" si="73"/>
        <v>0.9642857142857143</v>
      </c>
      <c r="L493" s="88" t="s">
        <v>1584</v>
      </c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</row>
    <row r="494" spans="1:40" ht="15.75" thickBot="1" x14ac:dyDescent="0.3">
      <c r="A494" s="133" t="s">
        <v>1394</v>
      </c>
      <c r="B494" s="134" t="s">
        <v>1444</v>
      </c>
      <c r="C494" s="131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1"/>
        <v>27</v>
      </c>
      <c r="J494" s="34">
        <f t="shared" si="72"/>
        <v>1</v>
      </c>
      <c r="K494" s="35">
        <f t="shared" si="73"/>
        <v>0.9642857142857143</v>
      </c>
      <c r="L494" s="88" t="s">
        <v>1584</v>
      </c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</row>
    <row r="495" spans="1:40" ht="15.75" thickBot="1" x14ac:dyDescent="0.3">
      <c r="A495" t="s">
        <v>1394</v>
      </c>
      <c r="B495" s="33">
        <v>28</v>
      </c>
      <c r="C495" s="131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</row>
    <row r="496" spans="1:40" ht="15.75" thickBot="1" x14ac:dyDescent="0.3">
      <c r="A496" t="s">
        <v>1394</v>
      </c>
      <c r="B496" s="33" t="s">
        <v>1445</v>
      </c>
      <c r="C496" s="131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</row>
    <row r="497" spans="1:40" ht="15.75" thickBot="1" x14ac:dyDescent="0.3">
      <c r="A497" t="s">
        <v>1394</v>
      </c>
      <c r="B497" s="33">
        <v>29</v>
      </c>
      <c r="C497" s="131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</row>
    <row r="498" spans="1:40" ht="15.75" thickBot="1" x14ac:dyDescent="0.3">
      <c r="A498" t="s">
        <v>1394</v>
      </c>
      <c r="B498" s="33" t="s">
        <v>1446</v>
      </c>
      <c r="C498" s="131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1"/>
        <v>28</v>
      </c>
      <c r="J498" s="34">
        <f t="shared" si="72"/>
        <v>0</v>
      </c>
      <c r="K498" s="35">
        <f t="shared" si="73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</row>
    <row r="499" spans="1:40" ht="15.75" thickBot="1" x14ac:dyDescent="0.3">
      <c r="A499" s="133" t="s">
        <v>1394</v>
      </c>
      <c r="B499" s="134">
        <v>30</v>
      </c>
      <c r="C499" s="131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1"/>
        <v>27</v>
      </c>
      <c r="J499" s="34">
        <f t="shared" si="72"/>
        <v>1</v>
      </c>
      <c r="K499" s="35">
        <f t="shared" si="73"/>
        <v>0.9642857142857143</v>
      </c>
      <c r="L499" s="88" t="s">
        <v>1584</v>
      </c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</row>
    <row r="500" spans="1:40" ht="15.75" thickBot="1" x14ac:dyDescent="0.3">
      <c r="A500" s="133" t="s">
        <v>1394</v>
      </c>
      <c r="B500" s="134" t="s">
        <v>1447</v>
      </c>
      <c r="C500" s="131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1"/>
        <v>27</v>
      </c>
      <c r="J500" s="34">
        <f t="shared" si="72"/>
        <v>1</v>
      </c>
      <c r="K500" s="35">
        <f t="shared" si="73"/>
        <v>0.9642857142857143</v>
      </c>
      <c r="L500" s="88" t="s">
        <v>1584</v>
      </c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</row>
    <row r="501" spans="1:40" ht="15.75" thickBot="1" x14ac:dyDescent="0.3">
      <c r="A501" t="s">
        <v>1394</v>
      </c>
      <c r="B501" s="33">
        <v>31</v>
      </c>
      <c r="C501" s="131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</row>
    <row r="502" spans="1:40" ht="15.75" thickBot="1" x14ac:dyDescent="0.3">
      <c r="A502" t="s">
        <v>1394</v>
      </c>
      <c r="B502" s="33" t="s">
        <v>1448</v>
      </c>
      <c r="C502" s="131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1"/>
        <v>28</v>
      </c>
      <c r="J502" s="34">
        <f t="shared" si="72"/>
        <v>0</v>
      </c>
      <c r="K502" s="35">
        <f t="shared" si="73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</row>
    <row r="503" spans="1:40" ht="15.75" thickBot="1" x14ac:dyDescent="0.3">
      <c r="A503" t="s">
        <v>1394</v>
      </c>
      <c r="B503" s="33" t="s">
        <v>1487</v>
      </c>
      <c r="C503" s="131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1"/>
        <v>28</v>
      </c>
      <c r="J503" s="34">
        <f t="shared" si="72"/>
        <v>0</v>
      </c>
      <c r="K503" s="35">
        <f t="shared" si="73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</row>
    <row r="504" spans="1:40" ht="15.75" thickBot="1" x14ac:dyDescent="0.3">
      <c r="A504" t="s">
        <v>1394</v>
      </c>
      <c r="B504" s="33" t="s">
        <v>1449</v>
      </c>
      <c r="C504" s="131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1"/>
        <v>28</v>
      </c>
      <c r="J504" s="34">
        <f t="shared" si="72"/>
        <v>0</v>
      </c>
      <c r="K504" s="35">
        <f t="shared" si="73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</row>
    <row r="505" spans="1:40" ht="15.75" thickBot="1" x14ac:dyDescent="0.3">
      <c r="A505" s="133" t="s">
        <v>1394</v>
      </c>
      <c r="B505" s="134" t="s">
        <v>1450</v>
      </c>
      <c r="C505" s="131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1"/>
        <v>27</v>
      </c>
      <c r="J505" s="34">
        <f t="shared" si="72"/>
        <v>1</v>
      </c>
      <c r="K505" s="35">
        <f t="shared" si="73"/>
        <v>0.9642857142857143</v>
      </c>
      <c r="L505" s="88" t="s">
        <v>1584</v>
      </c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</row>
    <row r="506" spans="1:40" ht="15.75" thickBot="1" x14ac:dyDescent="0.3">
      <c r="A506" t="s">
        <v>1394</v>
      </c>
      <c r="B506" s="33" t="s">
        <v>1451</v>
      </c>
      <c r="C506" s="131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1"/>
        <v>27</v>
      </c>
      <c r="J506" s="34">
        <f t="shared" si="72"/>
        <v>1</v>
      </c>
      <c r="K506" s="35">
        <f t="shared" si="73"/>
        <v>0.9642857142857143</v>
      </c>
      <c r="L506" s="88" t="s">
        <v>1584</v>
      </c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</row>
    <row r="507" spans="1:40" ht="15.75" thickBot="1" x14ac:dyDescent="0.3">
      <c r="A507" t="s">
        <v>1394</v>
      </c>
      <c r="B507" s="33" t="s">
        <v>1452</v>
      </c>
      <c r="C507" s="131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1"/>
        <v>27</v>
      </c>
      <c r="J507" s="34">
        <f t="shared" si="72"/>
        <v>1</v>
      </c>
      <c r="K507" s="35">
        <f t="shared" si="73"/>
        <v>0.9642857142857143</v>
      </c>
      <c r="L507" s="88" t="s">
        <v>1584</v>
      </c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</row>
    <row r="508" spans="1:40" ht="15.75" thickBot="1" x14ac:dyDescent="0.3">
      <c r="A508" s="133" t="s">
        <v>1394</v>
      </c>
      <c r="B508" s="134" t="s">
        <v>1453</v>
      </c>
      <c r="C508" s="131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1"/>
        <v>27</v>
      </c>
      <c r="J508" s="34">
        <f t="shared" si="72"/>
        <v>1</v>
      </c>
      <c r="K508" s="35">
        <f t="shared" si="73"/>
        <v>0.9642857142857143</v>
      </c>
      <c r="L508" s="88" t="s">
        <v>1584</v>
      </c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</row>
    <row r="509" spans="1:40" ht="15.75" thickBot="1" x14ac:dyDescent="0.3">
      <c r="A509" t="s">
        <v>1394</v>
      </c>
      <c r="B509" s="33" t="s">
        <v>1454</v>
      </c>
      <c r="C509" s="131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1"/>
        <v>27</v>
      </c>
      <c r="J509" s="34">
        <f t="shared" si="72"/>
        <v>1</v>
      </c>
      <c r="K509" s="35">
        <f t="shared" si="73"/>
        <v>0.9642857142857143</v>
      </c>
      <c r="L509" s="88" t="s">
        <v>1584</v>
      </c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</row>
    <row r="510" spans="1:40" ht="15.75" thickBot="1" x14ac:dyDescent="0.3">
      <c r="A510" t="s">
        <v>1394</v>
      </c>
      <c r="B510" s="33" t="s">
        <v>1455</v>
      </c>
      <c r="C510" s="131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1"/>
        <v>28</v>
      </c>
      <c r="J510" s="34">
        <f t="shared" si="72"/>
        <v>0</v>
      </c>
      <c r="K510" s="35">
        <f t="shared" si="73"/>
        <v>1</v>
      </c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</row>
    <row r="511" spans="1:40" ht="15.75" thickBot="1" x14ac:dyDescent="0.3">
      <c r="A511" t="s">
        <v>1394</v>
      </c>
      <c r="B511" s="33" t="s">
        <v>1575</v>
      </c>
      <c r="C511" s="131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1"/>
        <v>28</v>
      </c>
      <c r="J511" s="34">
        <f t="shared" si="72"/>
        <v>0</v>
      </c>
      <c r="K511" s="35">
        <f t="shared" si="73"/>
        <v>1</v>
      </c>
      <c r="L511" s="88"/>
      <c r="M511" s="90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</row>
    <row r="512" spans="1:40" ht="15.75" thickBot="1" x14ac:dyDescent="0.3">
      <c r="A512" t="s">
        <v>1394</v>
      </c>
      <c r="B512" s="33" t="s">
        <v>1576</v>
      </c>
      <c r="C512" s="131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1"/>
        <v>28</v>
      </c>
      <c r="J512" s="34">
        <f t="shared" si="72"/>
        <v>0</v>
      </c>
      <c r="K512" s="35">
        <f t="shared" si="73"/>
        <v>1</v>
      </c>
      <c r="L512" s="88"/>
      <c r="M512" s="90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</row>
    <row r="513" spans="1:40" ht="15.75" thickBot="1" x14ac:dyDescent="0.3">
      <c r="A513" t="s">
        <v>1394</v>
      </c>
      <c r="B513" s="33" t="s">
        <v>1469</v>
      </c>
      <c r="C513" s="131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4">COUNTIF(L513:AM513,"")</f>
        <v>28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</row>
    <row r="514" spans="1:40" ht="15.75" thickBot="1" x14ac:dyDescent="0.3">
      <c r="A514" t="s">
        <v>1394</v>
      </c>
      <c r="B514" s="33" t="s">
        <v>1488</v>
      </c>
      <c r="C514" s="131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</row>
    <row r="515" spans="1:40" ht="15.75" thickBot="1" x14ac:dyDescent="0.3">
      <c r="A515" t="s">
        <v>1394</v>
      </c>
      <c r="B515" s="33" t="s">
        <v>1470</v>
      </c>
      <c r="C515" s="131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</row>
    <row r="516" spans="1:40" ht="15.75" thickBot="1" x14ac:dyDescent="0.3">
      <c r="A516" t="s">
        <v>1394</v>
      </c>
      <c r="B516" s="33" t="s">
        <v>1471</v>
      </c>
      <c r="C516" s="131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</row>
    <row r="517" spans="1:40" ht="15.75" thickBot="1" x14ac:dyDescent="0.3">
      <c r="A517" t="s">
        <v>1394</v>
      </c>
      <c r="B517" s="33" t="s">
        <v>1472</v>
      </c>
      <c r="C517" s="131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</row>
    <row r="518" spans="1:40" ht="15.75" thickBot="1" x14ac:dyDescent="0.3">
      <c r="A518" t="s">
        <v>1394</v>
      </c>
      <c r="B518" s="33" t="s">
        <v>1473</v>
      </c>
      <c r="C518" s="131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</row>
    <row r="519" spans="1:40" ht="15.75" thickBot="1" x14ac:dyDescent="0.3">
      <c r="A519" t="s">
        <v>1394</v>
      </c>
      <c r="B519" s="33" t="s">
        <v>1474</v>
      </c>
      <c r="C519" s="131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4"/>
        <v>27</v>
      </c>
      <c r="J519" s="34">
        <f t="shared" si="75"/>
        <v>1</v>
      </c>
      <c r="K519" s="35">
        <f t="shared" si="76"/>
        <v>0.9642857142857143</v>
      </c>
      <c r="L519" s="88" t="s">
        <v>1584</v>
      </c>
      <c r="M519" s="90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</row>
    <row r="520" spans="1:40" ht="15.75" thickBot="1" x14ac:dyDescent="0.3">
      <c r="A520" t="s">
        <v>1394</v>
      </c>
      <c r="B520" s="33" t="s">
        <v>1475</v>
      </c>
      <c r="C520" s="131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4"/>
        <v>27</v>
      </c>
      <c r="J520" s="34">
        <f t="shared" si="75"/>
        <v>1</v>
      </c>
      <c r="K520" s="35">
        <f t="shared" si="76"/>
        <v>0.9642857142857143</v>
      </c>
      <c r="L520" s="88" t="s">
        <v>1584</v>
      </c>
      <c r="M520" s="90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</row>
    <row r="521" spans="1:40" ht="15.75" thickBot="1" x14ac:dyDescent="0.3">
      <c r="A521" t="s">
        <v>1394</v>
      </c>
      <c r="B521" s="33" t="s">
        <v>1476</v>
      </c>
      <c r="C521" s="131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4"/>
        <v>27</v>
      </c>
      <c r="J521" s="34">
        <f t="shared" si="75"/>
        <v>1</v>
      </c>
      <c r="K521" s="35">
        <f t="shared" si="76"/>
        <v>0.9642857142857143</v>
      </c>
      <c r="L521" s="88" t="s">
        <v>1584</v>
      </c>
      <c r="M521" s="90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</row>
    <row r="522" spans="1:40" ht="15.75" thickBot="1" x14ac:dyDescent="0.3">
      <c r="A522" t="s">
        <v>1394</v>
      </c>
      <c r="B522" s="33" t="s">
        <v>1477</v>
      </c>
      <c r="C522" s="131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4"/>
        <v>27</v>
      </c>
      <c r="J522" s="34">
        <f t="shared" si="75"/>
        <v>1</v>
      </c>
      <c r="K522" s="35">
        <f t="shared" si="76"/>
        <v>0.9642857142857143</v>
      </c>
      <c r="L522" s="88" t="s">
        <v>1584</v>
      </c>
      <c r="M522" s="90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</row>
    <row r="523" spans="1:40" ht="15.75" thickBot="1" x14ac:dyDescent="0.3">
      <c r="A523" t="s">
        <v>1394</v>
      </c>
      <c r="B523" s="33" t="s">
        <v>1478</v>
      </c>
      <c r="C523" s="131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</row>
    <row r="524" spans="1:40" ht="15.75" thickBot="1" x14ac:dyDescent="0.3">
      <c r="A524" t="s">
        <v>1394</v>
      </c>
      <c r="B524" s="33" t="s">
        <v>1479</v>
      </c>
      <c r="C524" s="131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</row>
    <row r="525" spans="1:40" ht="15.75" thickBot="1" x14ac:dyDescent="0.3">
      <c r="A525" t="s">
        <v>1394</v>
      </c>
      <c r="B525" s="33" t="s">
        <v>1480</v>
      </c>
      <c r="C525" s="131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4"/>
        <v>28</v>
      </c>
      <c r="J525" s="34">
        <f t="shared" si="75"/>
        <v>0</v>
      </c>
      <c r="K525" s="35">
        <f t="shared" si="76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</row>
    <row r="526" spans="1:40" ht="15.75" thickBot="1" x14ac:dyDescent="0.3">
      <c r="A526" t="s">
        <v>1394</v>
      </c>
      <c r="B526" s="33" t="s">
        <v>1481</v>
      </c>
      <c r="C526" s="131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7">COUNTIF(L526:AM526,"")</f>
        <v>28</v>
      </c>
      <c r="J526" s="34">
        <f t="shared" ref="J526:J532" si="78">COUNTIF(L526:AM526,"APAGADO")</f>
        <v>0</v>
      </c>
      <c r="K526" s="35">
        <f t="shared" ref="K526:K532" si="79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</row>
    <row r="527" spans="1:40" ht="15.75" thickBot="1" x14ac:dyDescent="0.3">
      <c r="A527" t="s">
        <v>1394</v>
      </c>
      <c r="B527" s="33" t="s">
        <v>1482</v>
      </c>
      <c r="C527" s="131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</row>
    <row r="528" spans="1:40" ht="15.75" thickBot="1" x14ac:dyDescent="0.3">
      <c r="A528" t="s">
        <v>1394</v>
      </c>
      <c r="B528" s="33" t="s">
        <v>1483</v>
      </c>
      <c r="C528" s="131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</row>
    <row r="529" spans="1:40" ht="15.75" thickBot="1" x14ac:dyDescent="0.3">
      <c r="A529" t="s">
        <v>1394</v>
      </c>
      <c r="B529" s="33" t="s">
        <v>1484</v>
      </c>
      <c r="C529" s="131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</row>
    <row r="530" spans="1:40" ht="15.75" thickBot="1" x14ac:dyDescent="0.3">
      <c r="A530" t="s">
        <v>1394</v>
      </c>
      <c r="B530" s="33" t="s">
        <v>1485</v>
      </c>
      <c r="C530" s="131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</row>
    <row r="531" spans="1:40" ht="15.75" thickBot="1" x14ac:dyDescent="0.3">
      <c r="A531" t="s">
        <v>1394</v>
      </c>
      <c r="B531" s="33" t="s">
        <v>1486</v>
      </c>
      <c r="C531" s="131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8"/>
      <c r="M531" s="90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</row>
    <row r="532" spans="1:40" ht="15.75" thickBot="1" x14ac:dyDescent="0.3">
      <c r="A532" t="s">
        <v>1394</v>
      </c>
      <c r="B532" s="33" t="s">
        <v>1489</v>
      </c>
      <c r="C532" s="131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8"/>
      <c r="M532" s="90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</row>
    <row r="533" spans="1:40" ht="15.75" thickBot="1" x14ac:dyDescent="0.3">
      <c r="A533" t="s">
        <v>1394</v>
      </c>
      <c r="B533" s="33" t="s">
        <v>1572</v>
      </c>
      <c r="C533" s="131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</row>
    <row r="534" spans="1:40" ht="15.75" thickBot="1" x14ac:dyDescent="0.3">
      <c r="A534" t="s">
        <v>1394</v>
      </c>
      <c r="B534" s="33" t="s">
        <v>1573</v>
      </c>
      <c r="C534" s="131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</row>
    <row r="535" spans="1:40" ht="15.75" thickBot="1" x14ac:dyDescent="0.3">
      <c r="A535" t="s">
        <v>1394</v>
      </c>
      <c r="B535" s="33" t="s">
        <v>1569</v>
      </c>
      <c r="C535" s="131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</row>
    <row r="536" spans="1:40" ht="15.75" thickBot="1" x14ac:dyDescent="0.3">
      <c r="A536" t="s">
        <v>1394</v>
      </c>
      <c r="B536" s="33" t="s">
        <v>1571</v>
      </c>
      <c r="C536" s="131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</row>
    <row r="537" spans="1:40" ht="15.75" thickBot="1" x14ac:dyDescent="0.3">
      <c r="A537" s="28" t="s">
        <v>1394</v>
      </c>
      <c r="B537" s="81" t="s">
        <v>1566</v>
      </c>
      <c r="C537" s="131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0"/>
        <v>28</v>
      </c>
      <c r="J537" s="34">
        <f t="shared" si="81"/>
        <v>0</v>
      </c>
      <c r="K537" s="35">
        <f t="shared" si="82"/>
        <v>1</v>
      </c>
      <c r="L537" s="88"/>
      <c r="M537" s="90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</row>
    <row r="538" spans="1:40" ht="15.75" thickBot="1" x14ac:dyDescent="0.3">
      <c r="A538" s="28" t="s">
        <v>1394</v>
      </c>
      <c r="B538" s="81" t="s">
        <v>1568</v>
      </c>
      <c r="C538" s="131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90"/>
      <c r="M538" s="90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</row>
    <row r="539" spans="1:40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</row>
    <row r="540" spans="1:40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</row>
    <row r="541" spans="1:40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</row>
    <row r="542" spans="1:40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</row>
    <row r="543" spans="1:40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</row>
    <row r="544" spans="1:40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</row>
    <row r="545" spans="5:40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</row>
    <row r="546" spans="5:40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</row>
    <row r="547" spans="5:40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</row>
    <row r="548" spans="5:40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</row>
    <row r="549" spans="5:40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</row>
    <row r="550" spans="5:40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</row>
    <row r="551" spans="5:40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</row>
    <row r="552" spans="5:40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</row>
    <row r="553" spans="5:40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</row>
    <row r="554" spans="5:40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</row>
    <row r="555" spans="5:40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</row>
    <row r="556" spans="5:40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</row>
    <row r="557" spans="5:40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</row>
    <row r="558" spans="5:40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</row>
    <row r="559" spans="5:40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</row>
    <row r="560" spans="5:40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</row>
    <row r="561" spans="5:40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</row>
    <row r="562" spans="5:40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</row>
    <row r="563" spans="5:40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</row>
    <row r="564" spans="5:40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</row>
    <row r="565" spans="5:40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</row>
    <row r="566" spans="5:40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</row>
    <row r="567" spans="5:40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</row>
    <row r="568" spans="5:40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</row>
    <row r="569" spans="5:40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</row>
    <row r="570" spans="5:40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</row>
    <row r="571" spans="5:40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</row>
    <row r="572" spans="5:40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</row>
    <row r="573" spans="5:40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</row>
    <row r="574" spans="5:40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</row>
    <row r="575" spans="5:40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</row>
    <row r="576" spans="5:40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</row>
    <row r="577" spans="5:40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</row>
    <row r="578" spans="5:40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</row>
    <row r="579" spans="5:40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</row>
    <row r="580" spans="5:40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</row>
    <row r="581" spans="5:40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</row>
    <row r="582" spans="5:40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</row>
    <row r="583" spans="5:40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</row>
    <row r="584" spans="5:40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</row>
    <row r="585" spans="5:40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</row>
    <row r="586" spans="5:40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</row>
    <row r="587" spans="5:40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</row>
    <row r="588" spans="5:40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</row>
    <row r="589" spans="5:40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</row>
    <row r="590" spans="5:40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</row>
    <row r="591" spans="5:40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</row>
    <row r="592" spans="5:40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</row>
    <row r="593" spans="5:40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</row>
    <row r="594" spans="5:40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</row>
    <row r="595" spans="5:40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</row>
    <row r="596" spans="5:40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</row>
    <row r="597" spans="5:40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</row>
    <row r="598" spans="5:40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</row>
    <row r="599" spans="5:40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</row>
    <row r="600" spans="5:40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</row>
    <row r="601" spans="5:40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</row>
    <row r="602" spans="5:40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</row>
    <row r="603" spans="5:40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</row>
    <row r="604" spans="5:40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</row>
    <row r="605" spans="5:40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</row>
    <row r="606" spans="5:40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</row>
    <row r="607" spans="5:40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</row>
    <row r="608" spans="5:40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</row>
    <row r="609" spans="5:40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</row>
    <row r="610" spans="5:40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</row>
    <row r="611" spans="5:40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</row>
    <row r="612" spans="5:40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</row>
    <row r="613" spans="5:40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</row>
    <row r="614" spans="5:40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</row>
    <row r="615" spans="5:40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</row>
    <row r="616" spans="5:40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</row>
    <row r="617" spans="5:40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</row>
    <row r="618" spans="5:40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</row>
    <row r="619" spans="5:40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</row>
    <row r="620" spans="5:40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</row>
    <row r="621" spans="5:40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</row>
    <row r="622" spans="5:40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</row>
    <row r="623" spans="5:40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</row>
    <row r="624" spans="5:40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</row>
    <row r="625" spans="5:40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</row>
    <row r="626" spans="5:40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</row>
    <row r="627" spans="5:40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</row>
    <row r="628" spans="5:40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</row>
    <row r="629" spans="5:40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0" x14ac:dyDescent="0.25">
      <c r="E715" s="33"/>
      <c r="F715" s="33"/>
      <c r="G715" s="33"/>
      <c r="H715" s="33"/>
      <c r="K715" s="15"/>
      <c r="N715" s="88"/>
    </row>
    <row r="716" spans="5:40" x14ac:dyDescent="0.25">
      <c r="E716" s="33"/>
      <c r="F716" s="33"/>
      <c r="G716" s="33"/>
      <c r="H716" s="33"/>
      <c r="K716" s="15"/>
      <c r="N716" s="88"/>
    </row>
    <row r="717" spans="5:40" x14ac:dyDescent="0.25">
      <c r="E717" s="33"/>
      <c r="F717" s="33"/>
      <c r="G717" s="33"/>
      <c r="H717" s="33"/>
      <c r="K717" s="15"/>
      <c r="N717" s="88"/>
    </row>
    <row r="718" spans="5:40" x14ac:dyDescent="0.25">
      <c r="K718" s="15"/>
      <c r="N718" s="88"/>
    </row>
    <row r="719" spans="5:40" x14ac:dyDescent="0.25">
      <c r="N719" s="88"/>
    </row>
    <row r="720" spans="5:40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N538" xr:uid="{00000000-0001-0000-0000-000000000000}"/>
  <sortState xmlns:xlrd2="http://schemas.microsoft.com/office/spreadsheetml/2017/richdata2" ref="A533:AN538">
    <sortCondition ref="B533:B538"/>
  </sortState>
  <phoneticPr fontId="6" type="noConversion"/>
  <conditionalFormatting sqref="D107:D109 D117 D166 D170:D171 D204:D205 D212 C213:D213 D290:D291 D299 C300:D300 D373:D376 D431 D464 C214:C1048576 C1:C212">
    <cfRule type="cellIs" dxfId="111" priority="453" operator="equal">
      <formula>$C$215</formula>
    </cfRule>
    <cfRule type="cellIs" dxfId="110" priority="452" operator="equal">
      <formula>$C$227</formula>
    </cfRule>
  </conditionalFormatting>
  <conditionalFormatting sqref="E1:E440 E453:E1048576">
    <cfRule type="containsText" dxfId="109" priority="458" operator="containsText" text="fija">
      <formula>NOT(ISERROR(SEARCH("fija",E1)))</formula>
    </cfRule>
    <cfRule type="containsText" dxfId="108" priority="459" operator="containsText" text="domo">
      <formula>NOT(ISERROR(SEARCH("domo",E1)))</formula>
    </cfRule>
  </conditionalFormatting>
  <conditionalFormatting sqref="E1:E1048576">
    <cfRule type="cellIs" dxfId="107" priority="454" operator="equal">
      <formula>$E$7</formula>
    </cfRule>
  </conditionalFormatting>
  <conditionalFormatting sqref="E442">
    <cfRule type="containsText" dxfId="106" priority="401" operator="containsText" text="Radio">
      <formula>NOT(ISERROR(SEARCH("Radio",E442)))</formula>
    </cfRule>
    <cfRule type="containsText" dxfId="105" priority="400" operator="containsText" text="domo">
      <formula>NOT(ISERROR(SEARCH("domo",E442)))</formula>
    </cfRule>
    <cfRule type="containsText" dxfId="104" priority="399" operator="containsText" text="fija">
      <formula>NOT(ISERROR(SEARCH("fija",E442)))</formula>
    </cfRule>
  </conditionalFormatting>
  <conditionalFormatting sqref="E442:E443">
    <cfRule type="containsText" dxfId="103" priority="394" operator="containsText" text="fija">
      <formula>NOT(ISERROR(SEARCH("fija",E442)))</formula>
    </cfRule>
    <cfRule type="containsText" dxfId="102" priority="395" operator="containsText" text="domo">
      <formula>NOT(ISERROR(SEARCH("domo",E442)))</formula>
    </cfRule>
  </conditionalFormatting>
  <conditionalFormatting sqref="E443">
    <cfRule type="containsText" dxfId="101" priority="396" operator="containsText" text="Radio">
      <formula>NOT(ISERROR(SEARCH("Radio",E443)))</formula>
    </cfRule>
    <cfRule type="containsText" dxfId="100" priority="393" operator="containsText" text="domo">
      <formula>NOT(ISERROR(SEARCH("domo",E443)))</formula>
    </cfRule>
    <cfRule type="containsText" dxfId="99" priority="392" operator="containsText" text="fija">
      <formula>NOT(ISERROR(SEARCH("fija",E443)))</formula>
    </cfRule>
  </conditionalFormatting>
  <conditionalFormatting sqref="E446">
    <cfRule type="containsText" dxfId="98" priority="391" operator="containsText" text="Radio">
      <formula>NOT(ISERROR(SEARCH("Radio",E446)))</formula>
    </cfRule>
    <cfRule type="containsText" dxfId="97" priority="390" operator="containsText" text="domo">
      <formula>NOT(ISERROR(SEARCH("domo",E446)))</formula>
    </cfRule>
    <cfRule type="containsText" dxfId="96" priority="389" operator="containsText" text="fija">
      <formula>NOT(ISERROR(SEARCH("fija",E446)))</formula>
    </cfRule>
  </conditionalFormatting>
  <conditionalFormatting sqref="E446:E447">
    <cfRule type="containsText" dxfId="95" priority="384" operator="containsText" text="fija">
      <formula>NOT(ISERROR(SEARCH("fija",E446)))</formula>
    </cfRule>
    <cfRule type="containsText" dxfId="94" priority="385" operator="containsText" text="domo">
      <formula>NOT(ISERROR(SEARCH("domo",E446)))</formula>
    </cfRule>
  </conditionalFormatting>
  <conditionalFormatting sqref="E447 E27:H440 E453:H480 E490:H490 H506 E513:H1048576">
    <cfRule type="containsText" dxfId="93" priority="386" operator="containsText" text="Radio">
      <formula>NOT(ISERROR(SEARCH("Radio",E27)))</formula>
    </cfRule>
  </conditionalFormatting>
  <conditionalFormatting sqref="E447:E448">
    <cfRule type="containsText" dxfId="92" priority="379" operator="containsText" text="fija">
      <formula>NOT(ISERROR(SEARCH("fija",E447)))</formula>
    </cfRule>
    <cfRule type="containsText" dxfId="91" priority="380" operator="containsText" text="domo">
      <formula>NOT(ISERROR(SEARCH("domo",E447)))</formula>
    </cfRule>
  </conditionalFormatting>
  <conditionalFormatting sqref="E448">
    <cfRule type="containsText" dxfId="90" priority="381" operator="containsText" text="Radio">
      <formula>NOT(ISERROR(SEARCH("Radio",E448)))</formula>
    </cfRule>
  </conditionalFormatting>
  <conditionalFormatting sqref="E448:E449">
    <cfRule type="containsText" dxfId="89" priority="375" operator="containsText" text="domo">
      <formula>NOT(ISERROR(SEARCH("domo",E448)))</formula>
    </cfRule>
    <cfRule type="containsText" dxfId="88" priority="374" operator="containsText" text="fija">
      <formula>NOT(ISERROR(SEARCH("fija",E448)))</formula>
    </cfRule>
  </conditionalFormatting>
  <conditionalFormatting sqref="E449">
    <cfRule type="containsText" dxfId="87" priority="372" operator="containsText" text="fija">
      <formula>NOT(ISERROR(SEARCH("fija",E449)))</formula>
    </cfRule>
    <cfRule type="containsText" dxfId="86" priority="373" operator="containsText" text="domo">
      <formula>NOT(ISERROR(SEARCH("domo",E449)))</formula>
    </cfRule>
    <cfRule type="containsText" dxfId="85" priority="376" operator="containsText" text="Radio">
      <formula>NOT(ISERROR(SEARCH("Radio",E449)))</formula>
    </cfRule>
  </conditionalFormatting>
  <conditionalFormatting sqref="E451">
    <cfRule type="containsText" dxfId="84" priority="670" operator="containsText" text="fija">
      <formula>NOT(ISERROR(SEARCH("fija",E451)))</formula>
    </cfRule>
    <cfRule type="containsText" dxfId="83" priority="671" operator="containsText" text="domo">
      <formula>NOT(ISERROR(SEARCH("domo",E451)))</formula>
    </cfRule>
  </conditionalFormatting>
  <conditionalFormatting sqref="E454:E456">
    <cfRule type="containsText" dxfId="82" priority="403" operator="containsText" text="domo">
      <formula>NOT(ISERROR(SEARCH("domo",E454)))</formula>
    </cfRule>
    <cfRule type="containsText" dxfId="81" priority="402" operator="containsText" text="fija">
      <formula>NOT(ISERROR(SEARCH("fija",E454)))</formula>
    </cfRule>
  </conditionalFormatting>
  <conditionalFormatting sqref="E461:F480">
    <cfRule type="containsText" dxfId="80" priority="1" operator="containsText" text="Radio">
      <formula>NOT(ISERROR(SEARCH("Radio",E461)))</formula>
    </cfRule>
  </conditionalFormatting>
  <conditionalFormatting sqref="E491:G512">
    <cfRule type="containsText" dxfId="7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78" priority="927" operator="containsText" text="Radio">
      <formula>NOT(ISERROR(SEARCH("Radio",E1)))</formula>
    </cfRule>
  </conditionalFormatting>
  <conditionalFormatting sqref="F441">
    <cfRule type="cellIs" dxfId="77" priority="50" operator="equal">
      <formula>"PTP A FO"</formula>
    </cfRule>
    <cfRule type="containsText" dxfId="76" priority="49" operator="containsText" text="Radio">
      <formula>NOT(ISERROR(SEARCH("Radio",F441)))</formula>
    </cfRule>
  </conditionalFormatting>
  <conditionalFormatting sqref="F1:G440 F451:G451 F453:G491 F492:F497 F498:G1048576">
    <cfRule type="cellIs" dxfId="75" priority="651" operator="equal">
      <formula>"PTP A FO"</formula>
    </cfRule>
  </conditionalFormatting>
  <conditionalFormatting sqref="F1:G491 F492:F497 F498:G1048576">
    <cfRule type="cellIs" dxfId="74" priority="456" operator="equal">
      <formula>"PTP A FO"</formula>
    </cfRule>
  </conditionalFormatting>
  <conditionalFormatting sqref="F1:G491 F498:G1048576 F492:F497">
    <cfRule type="cellIs" dxfId="73" priority="455" operator="equal">
      <formula>$F$10</formula>
    </cfRule>
  </conditionalFormatting>
  <conditionalFormatting sqref="G492:G497">
    <cfRule type="cellIs" dxfId="72" priority="30" operator="equal">
      <formula>"PTP A FO"</formula>
    </cfRule>
    <cfRule type="cellIs" dxfId="71" priority="29" operator="equal">
      <formula>"PTP A FO"</formula>
    </cfRule>
    <cfRule type="cellIs" dxfId="70" priority="28" operator="equal">
      <formula>$F$10</formula>
    </cfRule>
  </conditionalFormatting>
  <conditionalFormatting sqref="H492 H494 H496 H498 H500 H502">
    <cfRule type="containsText" dxfId="69" priority="27" operator="containsText" text="Radio">
      <formula>NOT(ISERROR(SEARCH("Radio",H492)))</formula>
    </cfRule>
  </conditionalFormatting>
  <conditionalFormatting sqref="H504">
    <cfRule type="containsText" dxfId="68" priority="26" operator="containsText" text="Radio">
      <formula>NOT(ISERROR(SEARCH("Radio",H504)))</formula>
    </cfRule>
  </conditionalFormatting>
  <conditionalFormatting sqref="H508 H510:H512">
    <cfRule type="containsText" dxfId="67" priority="25" operator="containsText" text="Radio">
      <formula>NOT(ISERROR(SEARCH("Radio",H508)))</formula>
    </cfRule>
  </conditionalFormatting>
  <conditionalFormatting sqref="K4:K538">
    <cfRule type="cellIs" dxfId="66" priority="886" operator="lessThan">
      <formula>0.8</formula>
    </cfRule>
    <cfRule type="cellIs" dxfId="65" priority="887" operator="greaterThan">
      <formula>0.8</formula>
    </cfRule>
  </conditionalFormatting>
  <conditionalFormatting sqref="L5:AN70 L71:AF71 AH71:AN71 L72:AN272 L273:AA273 AC273:AN273 L274:AN509 L510:AA510 AC510:AF510 AG510:AG537 AB510:AB539 AH510:AN1048576 M511:N512 AE511:AF537 P511:Q538 S511:AA538 AC511:AD538 R511:R539 L511:L541 O511:O544 AG546">
    <cfRule type="cellIs" dxfId="6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3" priority="583" operator="containsText" text="Caida">
      <formula>NOT(ISERROR(SEARCH("Caida",L513)))</formula>
    </cfRule>
  </conditionalFormatting>
  <conditionalFormatting sqref="M513:N541 AL514:AL538 AK514:AK539 P539:Q539 S539:AA539 AC539:AN539 P540:AN544 V540:AG1048576 L542:N544 L545:AN627">
    <cfRule type="cellIs" dxfId="62" priority="33" operator="equal">
      <formula>"apagado"</formula>
    </cfRule>
  </conditionalFormatting>
  <conditionalFormatting sqref="N513:N1070">
    <cfRule type="cellIs" dxfId="61" priority="215" operator="greaterThan">
      <formula>0.8</formula>
    </cfRule>
    <cfRule type="cellIs" dxfId="60" priority="214" operator="lessThan">
      <formula>0.8</formula>
    </cfRule>
    <cfRule type="containsText" dxfId="59" priority="213" operator="containsText" text="Caida">
      <formula>NOT(ISERROR(SEARCH("Caida",N513)))</formula>
    </cfRule>
    <cfRule type="notContainsText" dxfId="58" priority="212" operator="notContains" text="Caida">
      <formula>ISERROR(SEARCH("Caida",N513))</formula>
    </cfRule>
    <cfRule type="cellIs" dxfId="57" priority="342" operator="equal">
      <formula>"APAGADO"</formula>
    </cfRule>
    <cfRule type="cellIs" dxfId="56" priority="238" operator="greaterThan">
      <formula>0.8</formula>
    </cfRule>
  </conditionalFormatting>
  <conditionalFormatting sqref="N513:N1048576 N2">
    <cfRule type="cellIs" dxfId="55" priority="232" operator="equal">
      <formula>$N$13</formula>
    </cfRule>
  </conditionalFormatting>
  <conditionalFormatting sqref="V3:AG3 AH513:AN537 AE538:AN538">
    <cfRule type="cellIs" dxfId="54" priority="606" operator="equal">
      <formula>"apagado"</formula>
    </cfRule>
  </conditionalFormatting>
  <conditionalFormatting sqref="AH513:AN537 AL514:AL538 AK514:AK539 AE538:AN538 M513:N541 P539:Q539 S539:AA539 AC539:AN539 P540:AN544 L542:N544 L545:AN1048576">
    <cfRule type="notContainsText" dxfId="53" priority="916" operator="notContains" text="Caida">
      <formula>ISERROR(SEARCH("Caida",L513))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45323</v>
      </c>
      <c r="G1" s="14">
        <f>'RESUMEN TOTAL'!M4</f>
        <v>45324</v>
      </c>
      <c r="H1" s="14">
        <f>'RESUMEN TOTAL'!N4</f>
        <v>45325</v>
      </c>
      <c r="I1" s="14">
        <f>'RESUMEN TOTAL'!O4</f>
        <v>45326</v>
      </c>
      <c r="J1" s="14">
        <f>'RESUMEN TOTAL'!P4</f>
        <v>45327</v>
      </c>
      <c r="K1" s="14">
        <f>'RESUMEN TOTAL'!Q4</f>
        <v>45328</v>
      </c>
      <c r="L1" s="14">
        <f>'RESUMEN TOTAL'!R4</f>
        <v>45329</v>
      </c>
      <c r="M1" s="14">
        <f>'RESUMEN TOTAL'!S4</f>
        <v>45330</v>
      </c>
      <c r="N1" s="14">
        <f>'RESUMEN TOTAL'!T4</f>
        <v>45331</v>
      </c>
      <c r="O1" s="14">
        <f>'RESUMEN TOTAL'!U4</f>
        <v>45332</v>
      </c>
      <c r="P1" s="14">
        <f>'RESUMEN TOTAL'!V4</f>
        <v>45333</v>
      </c>
      <c r="Q1" s="14">
        <f>'RESUMEN TOTAL'!W4</f>
        <v>45334</v>
      </c>
      <c r="R1" s="14">
        <f>'RESUMEN TOTAL'!X4</f>
        <v>45335</v>
      </c>
      <c r="S1" s="14">
        <f>'RESUMEN TOTAL'!Y4</f>
        <v>45336</v>
      </c>
      <c r="T1" s="14">
        <f>'RESUMEN TOTAL'!Z4</f>
        <v>45337</v>
      </c>
      <c r="U1" s="14">
        <f>'RESUMEN TOTAL'!AA4</f>
        <v>45338</v>
      </c>
      <c r="V1" s="14">
        <f>'RESUMEN TOTAL'!AB4</f>
        <v>45339</v>
      </c>
      <c r="W1" s="14">
        <f>'RESUMEN TOTAL'!AC4</f>
        <v>45340</v>
      </c>
      <c r="X1" s="14">
        <f>'RESUMEN TOTAL'!AD4</f>
        <v>45341</v>
      </c>
      <c r="Y1" s="14">
        <f>'RESUMEN TOTAL'!AE4</f>
        <v>45342</v>
      </c>
      <c r="Z1" s="14">
        <f>'RESUMEN TOTAL'!AF4</f>
        <v>45343</v>
      </c>
      <c r="AA1" s="14">
        <f>'RESUMEN TOTAL'!AG4</f>
        <v>45344</v>
      </c>
      <c r="AB1" s="14">
        <f>'RESUMEN TOTAL'!AH4</f>
        <v>45345</v>
      </c>
      <c r="AC1" s="14">
        <f>'RESUMEN TOTAL'!AI4</f>
        <v>45346</v>
      </c>
      <c r="AD1" s="14">
        <f>'RESUMEN TOTAL'!AJ4</f>
        <v>45347</v>
      </c>
      <c r="AE1" s="14">
        <f>'RESUMEN TOTAL'!AK4</f>
        <v>45348</v>
      </c>
      <c r="AF1" s="14">
        <f>'RESUMEN TOTAL'!AL4</f>
        <v>45349</v>
      </c>
      <c r="AG1" s="14">
        <f>'RESUMEN TOTAL'!AM4</f>
        <v>45350</v>
      </c>
      <c r="AH1" s="14">
        <f>'RESUMEN TOTAL'!AN4</f>
        <v>45351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>
        <f>'RESUMEN TOTAL'!M505</f>
        <v>0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>
        <f>'RESUMEN TOTAL'!M509</f>
        <v>0</v>
      </c>
      <c r="H482">
        <f>'RESUMEN TOTAL'!N509</f>
        <v>0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workbookViewId="0">
      <pane xSplit="5" ySplit="2" topLeftCell="AC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616</v>
      </c>
      <c r="F1" s="18">
        <f>COUNTIF(F3:F403, "APAGADO")</f>
        <v>54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45323</v>
      </c>
      <c r="G2" s="37">
        <f>ESTADISTICA!G1</f>
        <v>45324</v>
      </c>
      <c r="H2" s="37">
        <f>ESTADISTICA!H1</f>
        <v>45325</v>
      </c>
      <c r="I2" s="37">
        <f>ESTADISTICA!I1</f>
        <v>45326</v>
      </c>
      <c r="J2" s="37">
        <f>ESTADISTICA!J1</f>
        <v>45327</v>
      </c>
      <c r="K2" s="37">
        <f>ESTADISTICA!K1</f>
        <v>45328</v>
      </c>
      <c r="L2" s="37">
        <f>ESTADISTICA!L1</f>
        <v>45329</v>
      </c>
      <c r="M2" s="37">
        <f>ESTADISTICA!M1</f>
        <v>45330</v>
      </c>
      <c r="N2" s="37">
        <f>ESTADISTICA!N1</f>
        <v>45331</v>
      </c>
      <c r="O2" s="37">
        <f>ESTADISTICA!O1</f>
        <v>45332</v>
      </c>
      <c r="P2" s="37">
        <f>ESTADISTICA!P1</f>
        <v>45333</v>
      </c>
      <c r="Q2" s="37">
        <f>ESTADISTICA!Q1</f>
        <v>45334</v>
      </c>
      <c r="R2" s="37">
        <f>ESTADISTICA!R1</f>
        <v>45335</v>
      </c>
      <c r="S2" s="37">
        <f>ESTADISTICA!S1</f>
        <v>45336</v>
      </c>
      <c r="T2" s="37">
        <f>ESTADISTICA!T1</f>
        <v>45337</v>
      </c>
      <c r="U2" s="37">
        <f>ESTADISTICA!U1</f>
        <v>45338</v>
      </c>
      <c r="V2" s="37">
        <f>ESTADISTICA!V1</f>
        <v>45339</v>
      </c>
      <c r="W2" s="37">
        <f>ESTADISTICA!W1</f>
        <v>45340</v>
      </c>
      <c r="X2" s="37">
        <f>ESTADISTICA!X1</f>
        <v>45341</v>
      </c>
      <c r="Y2" s="37">
        <f>ESTADISTICA!Y1</f>
        <v>45342</v>
      </c>
      <c r="Z2" s="37">
        <f>ESTADISTICA!Z1</f>
        <v>45343</v>
      </c>
      <c r="AA2" s="37">
        <f>ESTADISTICA!AA1</f>
        <v>45344</v>
      </c>
      <c r="AB2" s="37">
        <f>ESTADISTICA!AB1</f>
        <v>45345</v>
      </c>
      <c r="AC2" s="37">
        <f>ESTADISTICA!AC1</f>
        <v>45346</v>
      </c>
      <c r="AD2" s="37">
        <f>ESTADISTICA!AD1</f>
        <v>45347</v>
      </c>
      <c r="AE2" s="37">
        <f>ESTADISTICA!AE1</f>
        <v>45348</v>
      </c>
      <c r="AF2" s="37">
        <f>ESTADISTICA!AF1</f>
        <v>45349</v>
      </c>
      <c r="AG2" s="37">
        <f>ESTADISTICA!AG1</f>
        <v>45350</v>
      </c>
      <c r="AH2" s="37">
        <f>ESTADISTICA!AH1</f>
        <v>45351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 t="str">
        <f>ESTADISTICA!F141</f>
        <v>APAGADO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 t="str">
        <f>ESTADISTICA!F169</f>
        <v>APAGADO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 t="str">
        <f>ESTADISTICA!F364</f>
        <v>APAGADO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 t="str">
        <f>ESTADISTICA!F386</f>
        <v>APAGADO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</row>
    <row r="485" spans="1:34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</row>
    <row r="486" spans="1:34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</row>
    <row r="501" spans="1:34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</row>
    <row r="502" spans="1:34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03"/>
  <sheetViews>
    <sheetView workbookViewId="0">
      <pane xSplit="5" ySplit="8" topLeftCell="AC10" activePane="bottomRight" state="frozen"/>
      <selection pane="topRight" activeCell="F1" sqref="F1"/>
      <selection pane="bottomLeft" activeCell="A8" sqref="A8"/>
      <selection pane="bottomRight" activeCell="AI1" sqref="AI1:AI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4" ht="18.75" x14ac:dyDescent="0.3">
      <c r="C1" s="30" t="s">
        <v>980</v>
      </c>
      <c r="D1" s="31">
        <f>COUNTIFS(E4:E401,"=Fibra Optica")</f>
        <v>270</v>
      </c>
    </row>
    <row r="2" spans="1:34" ht="21" x14ac:dyDescent="0.35">
      <c r="E2" s="18" t="s">
        <v>616</v>
      </c>
      <c r="F2" s="18">
        <f>COUNTIFS(F4:F501, "=APAGADO",E4:E501,"=Fibra Optica")</f>
        <v>40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>
        <f>'RESUMEN TOTAL'!M505</f>
        <v>0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>
        <f>'RESUMEN TOTAL'!M509</f>
        <v>0</v>
      </c>
      <c r="H482">
        <f>'RESUMEN TOTAL'!N509</f>
        <v>0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4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4" ht="21" x14ac:dyDescent="0.35">
      <c r="C1" s="32" t="s">
        <v>1146</v>
      </c>
      <c r="D1" s="32"/>
    </row>
    <row r="2" spans="1:34" ht="21" x14ac:dyDescent="0.35">
      <c r="E2" s="18" t="s">
        <v>616</v>
      </c>
      <c r="F2" s="18">
        <f>COUNTIFS(F5:F502, "=APAGADO",E5:E502,"=PTO A FO")</f>
        <v>7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</row>
    <row r="5" spans="1:34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</row>
    <row r="6" spans="1:34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</row>
    <row r="7" spans="1:34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</row>
    <row r="8" spans="1:34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</row>
    <row r="9" spans="1:34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</row>
    <row r="10" spans="1:34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</row>
    <row r="11" spans="1:34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</row>
    <row r="12" spans="1:34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</row>
    <row r="13" spans="1:34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</row>
    <row r="14" spans="1:34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</row>
    <row r="15" spans="1:34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</row>
    <row r="16" spans="1:34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</row>
    <row r="17" spans="1:34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</row>
    <row r="18" spans="1:34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</row>
    <row r="19" spans="1:34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</row>
    <row r="20" spans="1:34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</row>
    <row r="21" spans="1:34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</row>
    <row r="22" spans="1:34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</row>
    <row r="23" spans="1:34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</row>
    <row r="24" spans="1:34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</row>
    <row r="25" spans="1:34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</row>
    <row r="26" spans="1:34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</row>
    <row r="27" spans="1:34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</row>
    <row r="28" spans="1:34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</row>
    <row r="29" spans="1:34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</row>
    <row r="30" spans="1:34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</row>
    <row r="31" spans="1:34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</row>
    <row r="32" spans="1:34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</row>
    <row r="33" spans="1:34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</row>
    <row r="34" spans="1:34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</row>
    <row r="35" spans="1:34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</row>
    <row r="36" spans="1:34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</row>
    <row r="37" spans="1:34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</row>
    <row r="38" spans="1:34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</row>
    <row r="39" spans="1:34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</row>
    <row r="40" spans="1:34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</row>
    <row r="41" spans="1:34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</row>
    <row r="42" spans="1:34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</row>
    <row r="43" spans="1:34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</row>
    <row r="44" spans="1:34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</row>
    <row r="45" spans="1:34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</row>
    <row r="46" spans="1:34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</row>
    <row r="47" spans="1:34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</row>
    <row r="48" spans="1:34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</row>
    <row r="49" spans="1:34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</row>
    <row r="50" spans="1:34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</row>
    <row r="51" spans="1:34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</row>
    <row r="52" spans="1:34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</row>
    <row r="53" spans="1:34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</row>
    <row r="54" spans="1:34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</row>
    <row r="55" spans="1:34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</row>
    <row r="56" spans="1:34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</row>
    <row r="57" spans="1:34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</row>
    <row r="58" spans="1:34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</row>
    <row r="59" spans="1:34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</row>
    <row r="60" spans="1:34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</row>
    <row r="61" spans="1:34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</row>
    <row r="62" spans="1:34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</row>
    <row r="63" spans="1:34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</row>
    <row r="64" spans="1:34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</row>
    <row r="65" spans="1:34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</row>
    <row r="66" spans="1:34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</row>
    <row r="67" spans="1:34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</row>
    <row r="68" spans="1:34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</row>
    <row r="69" spans="1:34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</row>
    <row r="70" spans="1:34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</row>
    <row r="71" spans="1:34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</row>
    <row r="72" spans="1:34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</row>
    <row r="73" spans="1:34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</row>
    <row r="74" spans="1:34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</row>
    <row r="75" spans="1:34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</row>
    <row r="76" spans="1:34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</row>
    <row r="77" spans="1:34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</row>
    <row r="78" spans="1:34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</row>
    <row r="79" spans="1:34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</row>
    <row r="80" spans="1:34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</row>
    <row r="81" spans="1:34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</row>
    <row r="82" spans="1:34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</row>
    <row r="83" spans="1:34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</row>
    <row r="84" spans="1:34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</row>
    <row r="85" spans="1:34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</row>
    <row r="86" spans="1:34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</row>
    <row r="87" spans="1:34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</row>
    <row r="88" spans="1:34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</row>
    <row r="89" spans="1:34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</row>
    <row r="90" spans="1:34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</row>
    <row r="91" spans="1:34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</row>
    <row r="92" spans="1:34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</row>
    <row r="93" spans="1:34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</row>
    <row r="94" spans="1:34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 t="str">
        <f>'RESUMEN TOTAL'!L96</f>
        <v>APAGADO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</row>
    <row r="95" spans="1:34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</row>
    <row r="96" spans="1:34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</row>
    <row r="97" spans="1:34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</row>
    <row r="98" spans="1:34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</row>
    <row r="99" spans="1:34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</row>
    <row r="100" spans="1:34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</row>
    <row r="101" spans="1:34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</row>
    <row r="102" spans="1:34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</row>
    <row r="103" spans="1:34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</row>
    <row r="104" spans="1:34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</row>
    <row r="105" spans="1:34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</row>
    <row r="106" spans="1:34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 t="str">
        <f>'RESUMEN TOTAL'!L108</f>
        <v>APAGADO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</row>
    <row r="107" spans="1:34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</row>
    <row r="108" spans="1:34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</row>
    <row r="109" spans="1:34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</row>
    <row r="110" spans="1:34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</row>
    <row r="111" spans="1:34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</row>
    <row r="112" spans="1:34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</row>
    <row r="113" spans="1:34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</row>
    <row r="114" spans="1:34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 t="str">
        <f>'RESUMEN TOTAL'!L116</f>
        <v>APAGADO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</row>
    <row r="115" spans="1:34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</row>
    <row r="116" spans="1:34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</row>
    <row r="117" spans="1:34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</row>
    <row r="118" spans="1:34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</row>
    <row r="119" spans="1:34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</row>
    <row r="120" spans="1:34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</row>
    <row r="121" spans="1:34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</row>
    <row r="122" spans="1:34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</row>
    <row r="123" spans="1:34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 t="str">
        <f>'RESUMEN TOTAL'!L144</f>
        <v>APAGADO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 t="str">
        <f>'RESUMEN TOTAL'!L145</f>
        <v>APAGADO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 t="str">
        <f>'RESUMEN TOTAL'!L153</f>
        <v>APAGADO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 t="str">
        <f>'RESUMEN TOTAL'!L173</f>
        <v>APAGADO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</row>
    <row r="203" spans="1:34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</row>
    <row r="204" spans="1:34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</row>
    <row r="205" spans="1:34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</row>
    <row r="206" spans="1:34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</row>
    <row r="207" spans="1:34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</row>
    <row r="208" spans="1:34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</row>
    <row r="209" spans="1:34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</row>
    <row r="210" spans="1:34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</row>
    <row r="211" spans="1:34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</row>
    <row r="212" spans="1:34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</row>
    <row r="213" spans="1:34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</row>
    <row r="214" spans="1:34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</row>
    <row r="215" spans="1:34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</row>
    <row r="216" spans="1:34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</row>
    <row r="217" spans="1:34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</row>
    <row r="218" spans="1:34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</row>
    <row r="219" spans="1:34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</row>
    <row r="220" spans="1:34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</row>
    <row r="221" spans="1:34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</row>
    <row r="222" spans="1:34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</row>
    <row r="223" spans="1:34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</row>
    <row r="224" spans="1:34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</row>
    <row r="225" spans="1:34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</row>
    <row r="226" spans="1:34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</row>
    <row r="227" spans="1:34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</row>
    <row r="228" spans="1:34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</row>
    <row r="229" spans="1:34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</row>
    <row r="230" spans="1:34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</row>
    <row r="231" spans="1:34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</row>
    <row r="232" spans="1:34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</row>
    <row r="233" spans="1:34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</row>
    <row r="234" spans="1:34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</row>
    <row r="235" spans="1:34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</row>
    <row r="236" spans="1:34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</row>
    <row r="237" spans="1:34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</row>
    <row r="238" spans="1:34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</row>
    <row r="239" spans="1:34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</row>
    <row r="240" spans="1:34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</row>
    <row r="241" spans="1:34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</row>
    <row r="242" spans="1:34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</row>
    <row r="243" spans="1:34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</row>
    <row r="244" spans="1:34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</row>
    <row r="245" spans="1:34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</row>
    <row r="246" spans="1:34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</row>
    <row r="247" spans="1:34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</row>
    <row r="248" spans="1:34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</row>
    <row r="249" spans="1:34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</row>
    <row r="250" spans="1:34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</row>
    <row r="251" spans="1:34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</row>
    <row r="252" spans="1:34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 t="str">
        <f>'RESUMEN TOTAL'!L256</f>
        <v>APAGADO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</row>
    <row r="253" spans="1:34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</row>
    <row r="254" spans="1:34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</row>
    <row r="255" spans="1:34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</row>
    <row r="256" spans="1:34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</row>
    <row r="257" spans="1:34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</row>
    <row r="258" spans="1:34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</row>
    <row r="259" spans="1:34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</row>
    <row r="260" spans="1:34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</row>
    <row r="261" spans="1:34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</row>
    <row r="262" spans="1:34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</row>
    <row r="263" spans="1:34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</row>
    <row r="264" spans="1:34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</row>
    <row r="265" spans="1:34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</row>
    <row r="266" spans="1:34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</row>
    <row r="267" spans="1:34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</row>
    <row r="268" spans="1:34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</row>
    <row r="269" spans="1:34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</row>
    <row r="270" spans="1:34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</row>
    <row r="271" spans="1:34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</row>
    <row r="272" spans="1:34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</row>
    <row r="273" spans="1:34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</row>
    <row r="274" spans="1:34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</row>
    <row r="275" spans="1:34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</row>
    <row r="276" spans="1:34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</row>
    <row r="277" spans="1:34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</row>
    <row r="278" spans="1:34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</row>
    <row r="279" spans="1:34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</row>
    <row r="280" spans="1:34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</row>
    <row r="281" spans="1:34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</row>
    <row r="282" spans="1:34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</row>
    <row r="283" spans="1:34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</row>
    <row r="284" spans="1:34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</row>
    <row r="285" spans="1:34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</row>
    <row r="286" spans="1:34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</row>
    <row r="287" spans="1:34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</row>
    <row r="288" spans="1:34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</row>
    <row r="289" spans="1:34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</row>
    <row r="290" spans="1:34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</row>
    <row r="291" spans="1:34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</row>
    <row r="292" spans="1:34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</row>
    <row r="293" spans="1:34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</row>
    <row r="294" spans="1:34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</row>
    <row r="295" spans="1:34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</row>
    <row r="296" spans="1:34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</row>
    <row r="297" spans="1:34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</row>
    <row r="298" spans="1:34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</row>
    <row r="299" spans="1:34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</row>
    <row r="300" spans="1:34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</row>
    <row r="301" spans="1:34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</row>
    <row r="302" spans="1:34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</row>
    <row r="303" spans="1:34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</row>
    <row r="304" spans="1:34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</row>
    <row r="305" spans="1:34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</row>
    <row r="306" spans="1:34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</row>
    <row r="307" spans="1:34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</row>
    <row r="308" spans="1:34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</row>
    <row r="309" spans="1:34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</row>
    <row r="310" spans="1:34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</row>
    <row r="311" spans="1:34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</row>
    <row r="312" spans="1:34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</row>
    <row r="313" spans="1:34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</row>
    <row r="314" spans="1:34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</row>
    <row r="315" spans="1:34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</row>
    <row r="316" spans="1:34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</row>
    <row r="317" spans="1:34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</row>
    <row r="318" spans="1:34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</row>
    <row r="319" spans="1:34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</row>
    <row r="320" spans="1:34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</row>
    <row r="321" spans="1:34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</row>
    <row r="322" spans="1:34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</row>
    <row r="323" spans="1:34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</row>
    <row r="324" spans="1:34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 t="str">
        <f>'RESUMEN TOTAL'!L329</f>
        <v>APAGADO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</row>
    <row r="325" spans="1:34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</row>
    <row r="326" spans="1:34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</row>
    <row r="327" spans="1:34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</row>
    <row r="328" spans="1:34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</row>
    <row r="329" spans="1:34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</row>
    <row r="330" spans="1:34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</row>
    <row r="331" spans="1:34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</row>
    <row r="332" spans="1:34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</row>
    <row r="333" spans="1:34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</row>
    <row r="334" spans="1:34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</row>
    <row r="335" spans="1:34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</row>
    <row r="336" spans="1:34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</row>
    <row r="337" spans="1:34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</row>
    <row r="338" spans="1:34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</row>
    <row r="339" spans="1:34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</row>
    <row r="340" spans="1:34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</row>
    <row r="341" spans="1:34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</row>
    <row r="342" spans="1:34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</row>
    <row r="343" spans="1:34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</row>
    <row r="344" spans="1:34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</row>
    <row r="345" spans="1:34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</row>
    <row r="346" spans="1:34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</row>
    <row r="347" spans="1:34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</row>
    <row r="348" spans="1:34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</row>
    <row r="349" spans="1:34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</row>
    <row r="350" spans="1:34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</row>
    <row r="351" spans="1:34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</row>
    <row r="352" spans="1:34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</row>
    <row r="353" spans="1:34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</row>
    <row r="354" spans="1:34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</row>
    <row r="355" spans="1:34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</row>
    <row r="356" spans="1:34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</row>
    <row r="357" spans="1:34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</row>
    <row r="358" spans="1:34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</row>
    <row r="359" spans="1:34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</row>
    <row r="360" spans="1:34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</row>
    <row r="361" spans="1:34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</row>
    <row r="362" spans="1:34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</row>
    <row r="363" spans="1:34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</row>
    <row r="364" spans="1:34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</row>
    <row r="365" spans="1:34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 t="str">
        <f>'RESUMEN TOTAL'!L370</f>
        <v>APAGADO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</row>
    <row r="366" spans="1:34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</row>
    <row r="367" spans="1:34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</row>
    <row r="368" spans="1:34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</row>
    <row r="369" spans="1:34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</row>
    <row r="370" spans="1:34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</row>
    <row r="371" spans="1:34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</row>
    <row r="372" spans="1:34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</row>
    <row r="373" spans="1:34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</row>
    <row r="374" spans="1:34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</row>
    <row r="375" spans="1:34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</row>
    <row r="376" spans="1:34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</row>
    <row r="377" spans="1:34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</row>
    <row r="378" spans="1:34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</row>
    <row r="379" spans="1:34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</row>
    <row r="380" spans="1:34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</row>
    <row r="381" spans="1:34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</row>
    <row r="382" spans="1:34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</row>
    <row r="383" spans="1:34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</row>
    <row r="384" spans="1:34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</row>
    <row r="385" spans="1:34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</row>
    <row r="386" spans="1:34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</row>
    <row r="387" spans="1:34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 t="str">
        <f>'RESUMEN TOTAL'!L392</f>
        <v>APAGADO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</row>
    <row r="388" spans="1:34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</row>
    <row r="389" spans="1:34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</row>
    <row r="390" spans="1:34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</row>
    <row r="391" spans="1:34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</row>
    <row r="392" spans="1:34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</row>
    <row r="393" spans="1:34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</row>
    <row r="394" spans="1:34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</row>
    <row r="395" spans="1:34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</row>
    <row r="396" spans="1:34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</row>
    <row r="397" spans="1:34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</row>
    <row r="398" spans="1:34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</row>
    <row r="399" spans="1:34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</row>
    <row r="400" spans="1:34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</row>
    <row r="401" spans="1:34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</row>
    <row r="402" spans="1:34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</row>
    <row r="403" spans="1:34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</row>
    <row r="404" spans="1:34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</row>
    <row r="405" spans="1:34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</row>
    <row r="406" spans="1:34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</row>
    <row r="407" spans="1:34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</row>
    <row r="408" spans="1:34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</row>
    <row r="409" spans="1:34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</row>
    <row r="410" spans="1:34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</row>
    <row r="411" spans="1:34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</row>
    <row r="412" spans="1:34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</row>
    <row r="413" spans="1:34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</row>
    <row r="414" spans="1:34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</row>
    <row r="415" spans="1:34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</row>
    <row r="416" spans="1:34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</row>
    <row r="417" spans="1:34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</row>
    <row r="418" spans="1:34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</row>
    <row r="419" spans="1:34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</row>
    <row r="420" spans="1:34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</row>
    <row r="421" spans="1:34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</row>
    <row r="422" spans="1:34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</row>
    <row r="423" spans="1:34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</row>
    <row r="424" spans="1:34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</row>
    <row r="425" spans="1:34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</row>
    <row r="426" spans="1:34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</row>
    <row r="427" spans="1:34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</row>
    <row r="428" spans="1:34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</row>
    <row r="429" spans="1:34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</row>
    <row r="430" spans="1:34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</row>
    <row r="431" spans="1:34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</row>
    <row r="432" spans="1:34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</row>
    <row r="433" spans="1:34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</row>
    <row r="434" spans="1:34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</row>
    <row r="435" spans="1:34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</row>
    <row r="436" spans="1:34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</row>
    <row r="437" spans="1:34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</row>
    <row r="438" spans="1:34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</row>
    <row r="439" spans="1:34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</row>
    <row r="440" spans="1:34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</row>
    <row r="441" spans="1:34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</row>
    <row r="442" spans="1:34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</row>
    <row r="443" spans="1:34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</row>
    <row r="444" spans="1:34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</row>
    <row r="445" spans="1:34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</row>
    <row r="446" spans="1:34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</row>
    <row r="447" spans="1:34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</row>
    <row r="448" spans="1:34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</row>
    <row r="449" spans="1:34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</row>
    <row r="450" spans="1:34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</row>
    <row r="451" spans="1:34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</row>
    <row r="452" spans="1:34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</row>
    <row r="453" spans="1:34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</row>
    <row r="454" spans="1:34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</row>
    <row r="455" spans="1:34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</row>
    <row r="456" spans="1:34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</row>
    <row r="457" spans="1:34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</row>
    <row r="458" spans="1:34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</row>
    <row r="459" spans="1:34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</row>
    <row r="460" spans="1:34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</row>
    <row r="461" spans="1:34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</row>
    <row r="462" spans="1:34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</row>
    <row r="463" spans="1:34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</row>
    <row r="464" spans="1:34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</row>
    <row r="465" spans="1:34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</row>
    <row r="466" spans="1:34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</row>
    <row r="467" spans="1:34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</row>
    <row r="468" spans="1:34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</row>
    <row r="469" spans="1:34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</row>
    <row r="470" spans="1:34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</row>
    <row r="471" spans="1:34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</row>
    <row r="472" spans="1:34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</row>
    <row r="473" spans="1:34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</row>
    <row r="474" spans="1:34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</row>
    <row r="475" spans="1:34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</row>
    <row r="476" spans="1:34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</row>
    <row r="477" spans="1:34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</row>
    <row r="478" spans="1:34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</row>
    <row r="479" spans="1:34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>
        <f>'RESUMEN TOTAL'!M505</f>
        <v>0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</row>
    <row r="480" spans="1:34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</row>
    <row r="481" spans="1:34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</row>
    <row r="482" spans="1:34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>
        <f>'RESUMEN TOTAL'!M508</f>
        <v>0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</row>
    <row r="483" spans="1:34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>
        <f>'RESUMEN TOTAL'!M509</f>
        <v>0</v>
      </c>
      <c r="H483">
        <f>'RESUMEN TOTAL'!N509</f>
        <v>0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</row>
    <row r="484" spans="1:34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</row>
    <row r="487" spans="1:34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</row>
    <row r="488" spans="1:34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</row>
    <row r="489" spans="1:34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</row>
    <row r="490" spans="1:34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</row>
    <row r="491" spans="1:34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</row>
    <row r="492" spans="1:34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</row>
    <row r="493" spans="1:34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>
        <f>'RESUMEN TOTAL'!M519</f>
        <v>0</v>
      </c>
      <c r="H493">
        <f>'RESUMEN TOTAL'!N519</f>
        <v>0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</row>
    <row r="494" spans="1:34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</row>
    <row r="495" spans="1:34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</row>
    <row r="496" spans="1:34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</row>
    <row r="497" spans="1:34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</row>
    <row r="498" spans="1:34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</row>
    <row r="499" spans="1:34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</row>
    <row r="500" spans="1:34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</row>
    <row r="503" spans="1:34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</row>
    <row r="504" spans="1:34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</row>
    <row r="505" spans="1:34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</row>
    <row r="506" spans="1:34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</row>
    <row r="507" spans="1:34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</row>
    <row r="508" spans="1:34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</row>
    <row r="509" spans="1:34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</row>
    <row r="510" spans="1:34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</row>
    <row r="511" spans="1:34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</row>
    <row r="512" spans="1:34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</row>
    <row r="513" spans="1:34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</row>
    <row r="514" spans="1:34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</row>
    <row r="515" spans="1:34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</row>
    <row r="516" spans="1:34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</row>
    <row r="517" spans="1:34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</row>
    <row r="518" spans="1:34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</row>
    <row r="519" spans="1:34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</row>
    <row r="520" spans="1:34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</row>
    <row r="521" spans="1:34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</row>
    <row r="522" spans="1:34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</row>
    <row r="523" spans="1:34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</row>
    <row r="524" spans="1:34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</row>
    <row r="525" spans="1:34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</row>
    <row r="526" spans="1:34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</row>
    <row r="527" spans="1:34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</row>
    <row r="528" spans="1:34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</row>
    <row r="529" spans="1:34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</row>
    <row r="530" spans="1:34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</row>
    <row r="531" spans="1:34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</row>
    <row r="532" spans="1:34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</row>
    <row r="533" spans="1:34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</row>
    <row r="534" spans="1:34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</row>
    <row r="535" spans="1:34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</row>
    <row r="536" spans="1:34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</row>
    <row r="537" spans="1:34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</row>
    <row r="538" spans="1:34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</row>
    <row r="539" spans="1:34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</row>
    <row r="540" spans="1:34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</row>
    <row r="541" spans="1:34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</row>
    <row r="542" spans="1:34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</row>
    <row r="543" spans="1:34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</row>
    <row r="544" spans="1:34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</row>
    <row r="545" spans="1:34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</row>
    <row r="546" spans="1:34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</row>
    <row r="547" spans="1:34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</row>
    <row r="548" spans="1:34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</row>
    <row r="549" spans="1:34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</row>
    <row r="550" spans="1:34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</row>
    <row r="551" spans="1:34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</row>
    <row r="552" spans="1:34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</row>
    <row r="553" spans="1:34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</row>
    <row r="554" spans="1:34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</row>
    <row r="555" spans="1:34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</row>
    <row r="556" spans="1:34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</row>
    <row r="557" spans="1:34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</row>
    <row r="558" spans="1:34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</row>
    <row r="559" spans="1:34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</row>
    <row r="560" spans="1:34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</row>
    <row r="561" spans="1:34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</row>
    <row r="562" spans="1:34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</row>
    <row r="563" spans="1:34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</row>
    <row r="564" spans="1:34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</row>
    <row r="565" spans="1:34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</row>
    <row r="566" spans="1:34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</row>
    <row r="567" spans="1:34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</row>
    <row r="568" spans="1:34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</row>
    <row r="569" spans="1:34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</row>
    <row r="570" spans="1:34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</row>
    <row r="571" spans="1:34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</row>
    <row r="572" spans="1:34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</row>
    <row r="573" spans="1:34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</row>
    <row r="574" spans="1:34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</row>
    <row r="575" spans="1:34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</row>
    <row r="576" spans="1:34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</row>
    <row r="577" spans="1:34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</row>
    <row r="578" spans="1:34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</row>
    <row r="579" spans="1:34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</row>
    <row r="580" spans="1:34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</row>
    <row r="581" spans="1:34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</row>
    <row r="582" spans="1:34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</row>
    <row r="583" spans="1:34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</row>
    <row r="584" spans="1:34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</row>
    <row r="585" spans="1:34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</row>
    <row r="586" spans="1:34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</row>
    <row r="587" spans="1:34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</row>
    <row r="588" spans="1:34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</row>
    <row r="589" spans="1:34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</row>
    <row r="590" spans="1:34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</row>
    <row r="591" spans="1:34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</row>
    <row r="592" spans="1:34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</row>
    <row r="593" spans="1:34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</row>
    <row r="594" spans="1:34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</row>
    <row r="595" spans="1:34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</row>
    <row r="596" spans="1:34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</row>
    <row r="597" spans="1:34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</row>
    <row r="598" spans="1:34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</row>
    <row r="599" spans="1:34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</row>
    <row r="600" spans="1:34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</row>
    <row r="601" spans="1:34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</row>
    <row r="602" spans="1:34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</row>
    <row r="603" spans="1:34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</row>
    <row r="604" spans="1:34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</row>
  </sheetData>
  <autoFilter ref="A3:AH604" xr:uid="{00000000-0009-0000-0000-000004000000}"/>
  <conditionalFormatting sqref="F4:AH604">
    <cfRule type="containsText" dxfId="50" priority="1" operator="containsText" text="APAGADO">
      <formula>NOT(ISERROR(SEARCH("APAGADO",F4)))</formula>
    </cfRule>
  </conditionalFormatting>
  <conditionalFormatting sqref="AE3:AE1048576">
    <cfRule type="containsText" dxfId="4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86"/>
  <sheetViews>
    <sheetView workbookViewId="0">
      <pane xSplit="5" ySplit="3" topLeftCell="AB12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4" ht="21" x14ac:dyDescent="0.35">
      <c r="C1" s="32" t="s">
        <v>981</v>
      </c>
      <c r="D1" s="32">
        <f>COUNTIFS(E4:E400,"=radio")</f>
        <v>89</v>
      </c>
    </row>
    <row r="2" spans="1:34" ht="21" x14ac:dyDescent="0.35">
      <c r="E2" s="18" t="s">
        <v>616</v>
      </c>
      <c r="F2" s="18">
        <f>COUNTIFS(F4:F500, "=APAGADO",E4:E500,"=radio")</f>
        <v>13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" si="0">COUNTIFS(AH4:AH500, "=APAGADO",F4:F500,"=radio")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>
        <f>'RESUMEN TOTAL'!M505</f>
        <v>0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>
        <f>'RESUMEN TOTAL'!M509</f>
        <v>0</v>
      </c>
      <c r="H482">
        <f>'RESUMEN TOTAL'!N509</f>
        <v>0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  <row r="639" spans="1:34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</row>
    <row r="640" spans="1:34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</row>
    <row r="641" spans="1:34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</row>
    <row r="642" spans="1:34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</row>
    <row r="643" spans="1:34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</row>
    <row r="644" spans="1:34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</row>
    <row r="645" spans="1:34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</row>
    <row r="646" spans="1:34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</row>
    <row r="647" spans="1:34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</row>
    <row r="648" spans="1:34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</row>
    <row r="649" spans="1:34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</row>
    <row r="650" spans="1:34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</row>
    <row r="651" spans="1:34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</row>
    <row r="652" spans="1:34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</row>
    <row r="653" spans="1:34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</row>
    <row r="654" spans="1:34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</row>
    <row r="655" spans="1:34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</row>
    <row r="656" spans="1:34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</row>
    <row r="657" spans="1:34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</row>
    <row r="658" spans="1:34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</row>
    <row r="659" spans="1:34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</row>
    <row r="660" spans="1:34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</row>
    <row r="661" spans="1:34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</row>
    <row r="662" spans="1:34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</row>
    <row r="663" spans="1:34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</row>
    <row r="664" spans="1:34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</row>
    <row r="665" spans="1:34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</row>
    <row r="666" spans="1:34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</row>
    <row r="667" spans="1:34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</row>
    <row r="668" spans="1:34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</row>
    <row r="669" spans="1:34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</row>
    <row r="670" spans="1:34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</row>
    <row r="671" spans="1:34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</row>
    <row r="672" spans="1:34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</row>
    <row r="673" spans="1:34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</row>
    <row r="674" spans="1:34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</row>
    <row r="675" spans="1:34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</row>
    <row r="676" spans="1:34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</row>
    <row r="677" spans="1:34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</row>
    <row r="678" spans="1:34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</row>
    <row r="679" spans="1:34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</row>
    <row r="680" spans="1:34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</row>
    <row r="681" spans="1:34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</row>
    <row r="682" spans="1:34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</row>
    <row r="683" spans="1:34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</row>
    <row r="684" spans="1:34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</row>
    <row r="685" spans="1:34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</row>
    <row r="686" spans="1:34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</row>
  </sheetData>
  <autoFilter ref="A3:AH686" xr:uid="{00000000-0009-0000-0000-000005000000}"/>
  <conditionalFormatting sqref="F4:AH686">
    <cfRule type="containsText" dxfId="48" priority="1" operator="containsText" text="APAGADO">
      <formula>NOT(ISERROR(SEARCH("APAGADO",F4)))</formula>
    </cfRule>
  </conditionalFormatting>
  <conditionalFormatting sqref="AE3:AE1048576">
    <cfRule type="containsText" dxfId="4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zoomScaleNormal="100" workbookViewId="0">
      <selection activeCell="M8" sqref="M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7">
        <v>45323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61</v>
      </c>
      <c r="D3" s="68">
        <f>C3</f>
        <v>61</v>
      </c>
      <c r="E3" s="69">
        <f>D3/C2</f>
        <v>0.11423220973782772</v>
      </c>
      <c r="F3" s="138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10</v>
      </c>
      <c r="D4" s="68">
        <f>D3-C4</f>
        <v>51</v>
      </c>
      <c r="E4" s="69">
        <f>D4/C2</f>
        <v>9.5505617977528087E-2</v>
      </c>
      <c r="F4" s="138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60</v>
      </c>
      <c r="E5" s="69">
        <f>D5/C2</f>
        <v>0.11235955056179775</v>
      </c>
      <c r="F5" s="138"/>
      <c r="G5" s="67" t="s">
        <v>1153</v>
      </c>
      <c r="H5" s="120">
        <f>paradas!K1</f>
        <v>38</v>
      </c>
      <c r="I5" s="124"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13</v>
      </c>
      <c r="D6" s="72">
        <v>48</v>
      </c>
      <c r="E6" s="92">
        <f>D6/C2</f>
        <v>8.98876404494382E-2</v>
      </c>
      <c r="F6" s="138"/>
      <c r="G6" s="67" t="s">
        <v>1418</v>
      </c>
      <c r="H6" s="120">
        <f>paradas!O1</f>
        <v>38</v>
      </c>
      <c r="I6" s="125">
        <v>8</v>
      </c>
      <c r="J6" s="109">
        <v>0.21</v>
      </c>
    </row>
    <row r="7" spans="1:10" ht="15" customHeight="1" thickTop="1" thickBot="1" x14ac:dyDescent="0.3">
      <c r="A7" s="40"/>
      <c r="B7" s="95" t="s">
        <v>1144</v>
      </c>
      <c r="C7" s="96">
        <v>19</v>
      </c>
      <c r="D7" s="96"/>
      <c r="E7" s="97">
        <v>0.08</v>
      </c>
      <c r="F7" s="138"/>
      <c r="G7" s="67" t="s">
        <v>1424</v>
      </c>
      <c r="H7" s="120">
        <f>H5+H6</f>
        <v>76</v>
      </c>
      <c r="I7" s="126">
        <f>I5+I6</f>
        <v>17</v>
      </c>
      <c r="J7" s="112">
        <f t="shared" si="0"/>
        <v>0.22368421052631579</v>
      </c>
    </row>
    <row r="8" spans="1:10" ht="17.25" thickTop="1" thickBot="1" x14ac:dyDescent="0.3">
      <c r="B8" s="95" t="s">
        <v>1145</v>
      </c>
      <c r="C8" s="96">
        <v>42</v>
      </c>
      <c r="E8" s="98">
        <v>0.2</v>
      </c>
      <c r="F8" s="139"/>
      <c r="G8" s="70" t="s">
        <v>1423</v>
      </c>
      <c r="H8" s="121">
        <f>I5+I6</f>
        <v>17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7">
        <v>45324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0</v>
      </c>
      <c r="D10" s="68">
        <v>0</v>
      </c>
      <c r="E10" s="69">
        <f>D10/C9</f>
        <v>0</v>
      </c>
      <c r="F10" s="138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v>0</v>
      </c>
      <c r="E11" s="69">
        <v>0</v>
      </c>
      <c r="F11" s="138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0</v>
      </c>
      <c r="D12" s="68">
        <v>0</v>
      </c>
      <c r="E12" s="69">
        <v>0</v>
      </c>
      <c r="F12" s="138"/>
      <c r="G12" s="67" t="s">
        <v>1153</v>
      </c>
      <c r="H12" s="120">
        <f>paradas!K1</f>
        <v>38</v>
      </c>
      <c r="I12" s="124">
        <f>paradas!G2</f>
        <v>0</v>
      </c>
      <c r="J12" s="114">
        <f>I12/H12</f>
        <v>0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8"/>
      <c r="G13" s="67" t="s">
        <v>1418</v>
      </c>
      <c r="H13" s="120">
        <f>paradas!O1</f>
        <v>38</v>
      </c>
      <c r="I13" s="125">
        <f>paradas!G3</f>
        <v>0</v>
      </c>
      <c r="J13" s="109">
        <f>I13/H13</f>
        <v>0</v>
      </c>
    </row>
    <row r="14" spans="1:10" ht="17.25" thickTop="1" thickBot="1" x14ac:dyDescent="0.3">
      <c r="B14" s="95" t="s">
        <v>1144</v>
      </c>
      <c r="C14" s="96">
        <v>0</v>
      </c>
      <c r="D14" s="96">
        <v>0</v>
      </c>
      <c r="E14" s="97">
        <v>0</v>
      </c>
      <c r="F14" s="138"/>
      <c r="G14" s="67" t="s">
        <v>1424</v>
      </c>
      <c r="H14" s="120">
        <f>paradas!H1</f>
        <v>76</v>
      </c>
      <c r="I14" s="126">
        <f>I12+I13</f>
        <v>0</v>
      </c>
      <c r="J14" s="112">
        <f>I14/H14</f>
        <v>0</v>
      </c>
    </row>
    <row r="15" spans="1:10" ht="15" customHeight="1" thickTop="1" thickBot="1" x14ac:dyDescent="0.3">
      <c r="B15" s="95" t="s">
        <v>1145</v>
      </c>
      <c r="C15" s="96">
        <v>0</v>
      </c>
      <c r="D15" s="96">
        <v>0</v>
      </c>
      <c r="E15" s="98">
        <v>0</v>
      </c>
      <c r="F15" s="139"/>
      <c r="G15" s="70" t="s">
        <v>1423</v>
      </c>
      <c r="H15" s="121">
        <f>I14</f>
        <v>0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7">
        <v>45325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8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8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0</v>
      </c>
      <c r="D21" s="96"/>
      <c r="E21" s="97">
        <f>Hoja1!H4</f>
        <v>0</v>
      </c>
      <c r="F21" s="138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9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7">
        <v>45326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8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8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8"/>
      <c r="G26" s="67" t="s">
        <v>1153</v>
      </c>
      <c r="H26" s="120">
        <v>38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8"/>
      <c r="G27" s="67" t="s">
        <v>1418</v>
      </c>
      <c r="H27" s="120">
        <v>38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0</v>
      </c>
      <c r="D28" s="96"/>
      <c r="E28" s="97">
        <f>Hoja1!I4</f>
        <v>0</v>
      </c>
      <c r="F28" s="138"/>
      <c r="G28" s="67" t="s">
        <v>1424</v>
      </c>
      <c r="H28" s="120">
        <v>76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0</v>
      </c>
      <c r="D29" s="96"/>
      <c r="E29" s="98">
        <v>0</v>
      </c>
      <c r="F29" s="139"/>
      <c r="G29" s="70" t="s">
        <v>1423</v>
      </c>
      <c r="H29" s="121">
        <v>0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7">
        <v>45327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8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8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8"/>
      <c r="G33" s="67" t="s">
        <v>1153</v>
      </c>
      <c r="H33" s="120">
        <v>38</v>
      </c>
      <c r="I33" s="124">
        <v>0</v>
      </c>
      <c r="J33" s="114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8"/>
      <c r="G34" s="67" t="s">
        <v>1418</v>
      </c>
      <c r="H34" s="120">
        <v>38</v>
      </c>
      <c r="I34" s="125">
        <v>0</v>
      </c>
      <c r="J34" s="109">
        <f t="shared" si="2"/>
        <v>0</v>
      </c>
    </row>
    <row r="35" spans="1:10" ht="17.25" thickTop="1" thickBot="1" x14ac:dyDescent="0.3">
      <c r="A35" t="s">
        <v>1561</v>
      </c>
      <c r="B35" s="95" t="s">
        <v>1144</v>
      </c>
      <c r="C35" s="96">
        <v>0</v>
      </c>
      <c r="D35" s="96"/>
      <c r="E35" s="97">
        <f>Hoja1!J4</f>
        <v>0</v>
      </c>
      <c r="F35" s="138"/>
      <c r="G35" s="67" t="s">
        <v>1424</v>
      </c>
      <c r="H35" s="120">
        <v>76</v>
      </c>
      <c r="I35" s="126">
        <v>0</v>
      </c>
      <c r="J35" s="112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9"/>
      <c r="G36" s="70" t="s">
        <v>1423</v>
      </c>
      <c r="H36" s="121">
        <v>0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7">
        <v>45328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0</v>
      </c>
      <c r="D38" s="68">
        <v>0</v>
      </c>
      <c r="E38" s="69">
        <f>D38/C37</f>
        <v>0</v>
      </c>
      <c r="F38" s="138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0</v>
      </c>
      <c r="D39" s="68">
        <v>0</v>
      </c>
      <c r="E39" s="69">
        <v>0</v>
      </c>
      <c r="F39" s="138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0</v>
      </c>
      <c r="D40" s="68">
        <v>0</v>
      </c>
      <c r="E40" s="69">
        <v>0</v>
      </c>
      <c r="F40" s="138"/>
      <c r="G40" s="67" t="s">
        <v>1153</v>
      </c>
      <c r="H40" s="120">
        <v>38</v>
      </c>
      <c r="I40" s="124">
        <v>0</v>
      </c>
      <c r="J40" s="114">
        <v>0</v>
      </c>
    </row>
    <row r="41" spans="1:10" ht="16.5" thickBot="1" x14ac:dyDescent="0.3">
      <c r="B41" s="70" t="s">
        <v>16</v>
      </c>
      <c r="C41" s="71">
        <v>0</v>
      </c>
      <c r="D41" s="72">
        <v>0</v>
      </c>
      <c r="E41" s="92">
        <f>D41/C37</f>
        <v>0</v>
      </c>
      <c r="F41" s="138"/>
      <c r="G41" s="67" t="s">
        <v>1418</v>
      </c>
      <c r="H41" s="120">
        <v>38</v>
      </c>
      <c r="I41" s="125">
        <v>0</v>
      </c>
      <c r="J41" s="109">
        <f t="shared" ref="J41:J42" si="3">I41/H41</f>
        <v>0</v>
      </c>
    </row>
    <row r="42" spans="1:10" ht="15" customHeight="1" thickTop="1" thickBot="1" x14ac:dyDescent="0.3">
      <c r="B42" s="95" t="s">
        <v>1144</v>
      </c>
      <c r="C42" s="96">
        <v>0</v>
      </c>
      <c r="D42" s="96"/>
      <c r="E42" s="97">
        <v>0</v>
      </c>
      <c r="F42" s="138"/>
      <c r="G42" s="67" t="s">
        <v>1424</v>
      </c>
      <c r="H42" s="120">
        <v>76</v>
      </c>
      <c r="I42" s="126">
        <v>0</v>
      </c>
      <c r="J42" s="112">
        <f t="shared" si="3"/>
        <v>0</v>
      </c>
    </row>
    <row r="43" spans="1:10" ht="17.25" thickTop="1" thickBot="1" x14ac:dyDescent="0.3">
      <c r="B43" s="95" t="s">
        <v>1145</v>
      </c>
      <c r="C43" s="96">
        <v>0</v>
      </c>
      <c r="D43" s="96"/>
      <c r="E43" s="98">
        <v>0</v>
      </c>
      <c r="F43" s="139"/>
      <c r="G43" s="70" t="s">
        <v>1423</v>
      </c>
      <c r="H43" s="121">
        <v>0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7">
        <v>45329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v>0</v>
      </c>
      <c r="F45" s="138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v>0</v>
      </c>
      <c r="F46" s="138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v>0</v>
      </c>
      <c r="F47" s="138"/>
      <c r="G47" s="67" t="s">
        <v>1153</v>
      </c>
      <c r="H47" s="120">
        <v>38</v>
      </c>
      <c r="I47" s="124">
        <v>0</v>
      </c>
      <c r="J47" s="114">
        <f t="shared" ref="J47:J49" si="4">I47/H47</f>
        <v>0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v>0</v>
      </c>
      <c r="F48" s="138"/>
      <c r="G48" s="67" t="s">
        <v>1418</v>
      </c>
      <c r="H48" s="120">
        <v>38</v>
      </c>
      <c r="I48" s="125">
        <v>0</v>
      </c>
      <c r="J48" s="109">
        <f t="shared" si="4"/>
        <v>0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</v>
      </c>
      <c r="F49" s="138"/>
      <c r="G49" s="67" t="s">
        <v>1424</v>
      </c>
      <c r="H49" s="120">
        <v>76</v>
      </c>
      <c r="I49" s="126">
        <v>0</v>
      </c>
      <c r="J49" s="112">
        <f t="shared" si="4"/>
        <v>0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</v>
      </c>
      <c r="F50" s="139"/>
      <c r="G50" s="70" t="s">
        <v>1423</v>
      </c>
      <c r="H50" s="121">
        <v>0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7">
        <v>45330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8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8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8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8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8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v>0</v>
      </c>
      <c r="F57" s="139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7">
        <v>45331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8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8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8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8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v>0</v>
      </c>
      <c r="F63" s="138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v>0</v>
      </c>
      <c r="F64" s="139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7">
        <v>45332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v>0</v>
      </c>
      <c r="F70" s="138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9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7">
        <v>45333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8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8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v>0</v>
      </c>
      <c r="F75" s="138"/>
      <c r="G75" s="67" t="s">
        <v>1153</v>
      </c>
      <c r="H75" s="120">
        <v>38</v>
      </c>
      <c r="I75" s="124">
        <v>0</v>
      </c>
      <c r="J75" s="114"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8"/>
      <c r="G76" s="67" t="s">
        <v>1418</v>
      </c>
      <c r="H76" s="120">
        <v>38</v>
      </c>
      <c r="I76" s="125">
        <v>0</v>
      </c>
      <c r="J76" s="109">
        <f t="shared" ref="J76:J77" si="7">I76/H76</f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v>0</v>
      </c>
      <c r="F77" s="138"/>
      <c r="G77" s="67" t="s">
        <v>1424</v>
      </c>
      <c r="H77" s="120">
        <v>76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9"/>
      <c r="G78" s="70" t="s">
        <v>1423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7">
        <v>45334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8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8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8"/>
      <c r="G82" s="67" t="s">
        <v>1153</v>
      </c>
      <c r="H82" s="120">
        <v>38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v>0</v>
      </c>
      <c r="D83" s="72">
        <v>6</v>
      </c>
      <c r="E83" s="92">
        <v>0</v>
      </c>
      <c r="F83" s="138"/>
      <c r="G83" s="67" t="s">
        <v>1418</v>
      </c>
      <c r="H83" s="120">
        <v>38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8"/>
      <c r="G84" s="67" t="s">
        <v>1424</v>
      </c>
      <c r="H84" s="120">
        <v>76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9"/>
      <c r="G85" s="70" t="s">
        <v>1423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7">
        <v>45335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8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8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v>0</v>
      </c>
      <c r="E89" s="69">
        <f>D89/C86</f>
        <v>0</v>
      </c>
      <c r="F89" s="138"/>
      <c r="G89" s="67" t="s">
        <v>1153</v>
      </c>
      <c r="H89" s="120">
        <v>38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8"/>
      <c r="G90" s="67" t="s">
        <v>1418</v>
      </c>
      <c r="H90" s="120">
        <v>38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8"/>
      <c r="G91" s="67" t="s">
        <v>1424</v>
      </c>
      <c r="H91" s="120">
        <v>76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v>0</v>
      </c>
      <c r="E92" s="98">
        <v>0</v>
      </c>
      <c r="F92" s="139"/>
      <c r="G92" s="70" t="s">
        <v>1423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7">
        <v>45336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8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v>0</v>
      </c>
      <c r="E95" s="69">
        <v>0</v>
      </c>
      <c r="F95" s="138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v>0</v>
      </c>
      <c r="E96" s="69">
        <f>D96/C93</f>
        <v>0</v>
      </c>
      <c r="F96" s="138"/>
      <c r="G96" s="67" t="s">
        <v>1153</v>
      </c>
      <c r="H96" s="120">
        <v>38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8"/>
      <c r="G97" s="67" t="s">
        <v>1418</v>
      </c>
      <c r="H97" s="120">
        <v>38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v>0</v>
      </c>
      <c r="D98" s="96"/>
      <c r="E98" s="97">
        <v>0</v>
      </c>
      <c r="F98" s="138"/>
      <c r="G98" s="67" t="s">
        <v>1424</v>
      </c>
      <c r="H98" s="120">
        <v>76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v>0</v>
      </c>
      <c r="E99" s="98">
        <v>0</v>
      </c>
      <c r="F99" s="139"/>
      <c r="G99" s="70" t="s">
        <v>1423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7">
        <v>45337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0</v>
      </c>
      <c r="D101" s="68">
        <v>0</v>
      </c>
      <c r="E101" s="69">
        <v>0</v>
      </c>
      <c r="F101" s="138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v>0</v>
      </c>
      <c r="E102" s="69">
        <v>0</v>
      </c>
      <c r="F102" s="138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0</v>
      </c>
      <c r="D103" s="68">
        <v>0</v>
      </c>
      <c r="E103" s="69">
        <v>0</v>
      </c>
      <c r="F103" s="138"/>
      <c r="G103" s="67" t="s">
        <v>1153</v>
      </c>
      <c r="H103" s="120">
        <v>38</v>
      </c>
      <c r="I103" s="124">
        <v>0</v>
      </c>
      <c r="J103" s="114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v>0</v>
      </c>
      <c r="F104" s="138"/>
      <c r="G104" s="67" t="s">
        <v>1418</v>
      </c>
      <c r="H104" s="120">
        <v>38</v>
      </c>
      <c r="I104" s="125">
        <v>0</v>
      </c>
      <c r="J104" s="109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v>0</v>
      </c>
      <c r="F105" s="138"/>
      <c r="G105" s="67" t="s">
        <v>1424</v>
      </c>
      <c r="H105" s="120">
        <v>76</v>
      </c>
      <c r="I105" s="126">
        <v>0</v>
      </c>
      <c r="J105" s="112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9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7">
        <v>45338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8"/>
      <c r="G109" s="116" t="s">
        <v>1416</v>
      </c>
      <c r="H109" s="119">
        <v>38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8"/>
      <c r="G110" s="67" t="s">
        <v>1153</v>
      </c>
      <c r="H110" s="120">
        <v>38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1418</v>
      </c>
      <c r="H111" s="120">
        <v>38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8"/>
      <c r="G112" s="67" t="s">
        <v>1424</v>
      </c>
      <c r="H112" s="120">
        <v>76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v>0</v>
      </c>
      <c r="F113" s="139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7">
        <v>45339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v>0</v>
      </c>
      <c r="E116" s="69">
        <f>D116/C114</f>
        <v>0</v>
      </c>
      <c r="F116" s="138"/>
      <c r="G116" s="116" t="s">
        <v>1416</v>
      </c>
      <c r="H116" s="119">
        <v>38</v>
      </c>
      <c r="I116" s="123"/>
      <c r="J116" s="115"/>
    </row>
    <row r="117" spans="2:10" ht="16.5" thickTop="1" x14ac:dyDescent="0.25">
      <c r="B117" s="67" t="s">
        <v>1331</v>
      </c>
      <c r="C117" s="85">
        <v>0</v>
      </c>
      <c r="D117" s="68">
        <v>0</v>
      </c>
      <c r="E117" s="69">
        <f>D117/C114</f>
        <v>0</v>
      </c>
      <c r="F117" s="138"/>
      <c r="G117" s="67" t="s">
        <v>1153</v>
      </c>
      <c r="H117" s="120">
        <v>38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8"/>
      <c r="G118" s="67" t="s">
        <v>1418</v>
      </c>
      <c r="H118" s="120">
        <v>38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8"/>
      <c r="G119" s="67" t="s">
        <v>1424</v>
      </c>
      <c r="H119" s="120">
        <v>76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9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7">
        <v>45340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8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8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8"/>
      <c r="G124" s="67" t="s">
        <v>1153</v>
      </c>
      <c r="H124" s="120"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8"/>
      <c r="G125" s="67" t="s">
        <v>1418</v>
      </c>
      <c r="H125" s="120"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8"/>
      <c r="G126" s="67" t="s">
        <v>1424</v>
      </c>
      <c r="H126" s="120"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9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7">
        <v>45341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8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8"/>
      <c r="G130" s="116" t="s">
        <v>1416</v>
      </c>
      <c r="H130" s="119">
        <v>38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8"/>
      <c r="G131" s="67" t="s">
        <v>1153</v>
      </c>
      <c r="H131" s="120">
        <v>38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8"/>
      <c r="G132" s="67" t="s">
        <v>1418</v>
      </c>
      <c r="H132" s="120">
        <v>38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8"/>
      <c r="G133" s="67" t="s">
        <v>1424</v>
      </c>
      <c r="H133" s="120">
        <v>76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9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7">
        <v>45342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8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8"/>
      <c r="G137" s="116" t="s">
        <v>1416</v>
      </c>
      <c r="H137" s="119">
        <v>38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8"/>
      <c r="G138" s="67" t="s">
        <v>1153</v>
      </c>
      <c r="H138" s="120">
        <v>38</v>
      </c>
      <c r="I138" s="124">
        <v>0</v>
      </c>
      <c r="J138" s="114">
        <f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8"/>
      <c r="G139" s="67" t="s">
        <v>1418</v>
      </c>
      <c r="H139" s="120">
        <v>38</v>
      </c>
      <c r="I139" s="125">
        <v>0</v>
      </c>
      <c r="J139" s="109">
        <f>I139/H139</f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8"/>
      <c r="G140" s="67" t="s">
        <v>1424</v>
      </c>
      <c r="H140" s="120">
        <v>76</v>
      </c>
      <c r="I140" s="126">
        <v>0</v>
      </c>
      <c r="J140" s="112">
        <f>I140/H140</f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9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7">
        <v>45343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8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8"/>
      <c r="G144" s="116" t="s">
        <v>1416</v>
      </c>
      <c r="H144" s="119">
        <v>38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8"/>
      <c r="G145" s="67" t="s">
        <v>1153</v>
      </c>
      <c r="H145" s="120">
        <v>38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8"/>
      <c r="G146" s="67" t="s">
        <v>1418</v>
      </c>
      <c r="H146" s="120">
        <v>38</v>
      </c>
      <c r="I146" s="125">
        <v>0</v>
      </c>
      <c r="J146" s="109">
        <f>I146/H146</f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8"/>
      <c r="G147" s="67" t="s">
        <v>1424</v>
      </c>
      <c r="H147" s="120">
        <v>76</v>
      </c>
      <c r="I147" s="126">
        <v>0</v>
      </c>
      <c r="J147" s="112">
        <f>I147/H147</f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9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7">
        <v>45344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v>0</v>
      </c>
      <c r="E150" s="69">
        <v>0</v>
      </c>
      <c r="F150" s="138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8"/>
      <c r="G151" s="116" t="s">
        <v>1416</v>
      </c>
      <c r="H151" s="119">
        <v>38</v>
      </c>
      <c r="I151" s="123"/>
      <c r="J151" s="115"/>
    </row>
    <row r="152" spans="2:10" ht="16.5" thickTop="1" x14ac:dyDescent="0.25">
      <c r="B152" s="67" t="s">
        <v>1331</v>
      </c>
      <c r="C152" s="85">
        <v>0</v>
      </c>
      <c r="D152" s="68">
        <v>0</v>
      </c>
      <c r="E152" s="69">
        <v>0</v>
      </c>
      <c r="F152" s="138"/>
      <c r="G152" s="67" t="s">
        <v>1153</v>
      </c>
      <c r="H152" s="120">
        <v>38</v>
      </c>
      <c r="I152" s="124">
        <v>0</v>
      </c>
      <c r="J152" s="114">
        <f t="shared" ref="J152:J154" si="8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8"/>
      <c r="G153" s="67" t="s">
        <v>1418</v>
      </c>
      <c r="H153" s="120">
        <v>38</v>
      </c>
      <c r="I153" s="125">
        <v>0</v>
      </c>
      <c r="J153" s="109">
        <f t="shared" si="8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8"/>
      <c r="G154" s="67" t="s">
        <v>1424</v>
      </c>
      <c r="H154" s="120">
        <v>76</v>
      </c>
      <c r="I154" s="126">
        <v>0</v>
      </c>
      <c r="J154" s="112">
        <f t="shared" si="8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9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7">
        <v>45345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8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8"/>
      <c r="G158" s="116" t="s">
        <v>1416</v>
      </c>
      <c r="H158" s="119">
        <v>38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8"/>
      <c r="G159" s="67" t="s">
        <v>1153</v>
      </c>
      <c r="H159" s="120">
        <v>38</v>
      </c>
      <c r="I159" s="124">
        <v>0</v>
      </c>
      <c r="J159" s="114">
        <f t="shared" ref="J159:J161" si="9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8"/>
      <c r="G160" s="67" t="s">
        <v>1418</v>
      </c>
      <c r="H160" s="120">
        <v>38</v>
      </c>
      <c r="I160" s="125">
        <v>0</v>
      </c>
      <c r="J160" s="109">
        <f t="shared" si="9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8"/>
      <c r="G161" s="67" t="s">
        <v>1424</v>
      </c>
      <c r="H161" s="120">
        <v>76</v>
      </c>
      <c r="I161" s="126">
        <v>0</v>
      </c>
      <c r="J161" s="112">
        <f t="shared" si="9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9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7">
        <v>45346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2" t="s">
        <v>1581</v>
      </c>
      <c r="E165" s="69">
        <v>0</v>
      </c>
      <c r="F165" s="138"/>
      <c r="G165" s="116" t="s">
        <v>1416</v>
      </c>
      <c r="H165" s="119">
        <v>38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8"/>
      <c r="G166" s="67" t="s">
        <v>1153</v>
      </c>
      <c r="H166" s="120">
        <v>38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0</v>
      </c>
      <c r="D167" s="72" t="s">
        <v>1582</v>
      </c>
      <c r="E167" s="92">
        <v>0</v>
      </c>
      <c r="F167" s="138"/>
      <c r="G167" s="67" t="s">
        <v>1418</v>
      </c>
      <c r="H167" s="120">
        <v>38</v>
      </c>
      <c r="I167" s="125">
        <v>0</v>
      </c>
      <c r="J167" s="109">
        <f t="shared" ref="J167:J168" si="10">I167/H167</f>
        <v>0</v>
      </c>
    </row>
    <row r="168" spans="2:10" ht="17.25" thickTop="1" thickBot="1" x14ac:dyDescent="0.3">
      <c r="B168" s="95" t="s">
        <v>1144</v>
      </c>
      <c r="C168" s="96">
        <v>0</v>
      </c>
      <c r="D168" s="96"/>
      <c r="E168" s="97">
        <v>0</v>
      </c>
      <c r="F168" s="138"/>
      <c r="G168" s="67" t="s">
        <v>1424</v>
      </c>
      <c r="H168" s="120">
        <f t="shared" ref="H168" si="11">H84</f>
        <v>76</v>
      </c>
      <c r="I168" s="126">
        <v>0</v>
      </c>
      <c r="J168" s="112">
        <f t="shared" si="10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9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7">
        <v>45347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8"/>
      <c r="G172" s="116" t="s">
        <v>1416</v>
      </c>
      <c r="H172" s="119">
        <v>38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1153</v>
      </c>
      <c r="H173" s="120">
        <v>38</v>
      </c>
      <c r="I173" s="124">
        <v>0</v>
      </c>
      <c r="J173" s="114">
        <f t="shared" ref="J173:J175" si="12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1418</v>
      </c>
      <c r="H174" s="120">
        <v>38</v>
      </c>
      <c r="I174" s="125">
        <v>0</v>
      </c>
      <c r="J174" s="109">
        <f t="shared" si="12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8"/>
      <c r="G175" s="67" t="s">
        <v>1424</v>
      </c>
      <c r="H175" s="120">
        <v>76</v>
      </c>
      <c r="I175" s="126">
        <v>0</v>
      </c>
      <c r="J175" s="112">
        <f t="shared" si="12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9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7">
        <v>45348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v>0</v>
      </c>
      <c r="D178" s="68">
        <f>C178</f>
        <v>0</v>
      </c>
      <c r="E178" s="69">
        <f>D178/C177</f>
        <v>0</v>
      </c>
      <c r="F178" s="138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8"/>
      <c r="G179" s="116" t="s">
        <v>1416</v>
      </c>
      <c r="H179" s="119">
        <v>38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8"/>
      <c r="G180" s="67" t="s">
        <v>1153</v>
      </c>
      <c r="H180" s="120">
        <v>38</v>
      </c>
      <c r="I180" s="124">
        <v>0</v>
      </c>
      <c r="J180" s="114">
        <f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8"/>
      <c r="G181" s="67" t="s">
        <v>1418</v>
      </c>
      <c r="H181" s="120">
        <v>38</v>
      </c>
      <c r="I181" s="125">
        <v>0</v>
      </c>
      <c r="J181" s="109">
        <f>I181/H181</f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8"/>
      <c r="G182" s="67" t="s">
        <v>1424</v>
      </c>
      <c r="H182" s="120">
        <v>76</v>
      </c>
      <c r="I182" s="126">
        <v>0</v>
      </c>
      <c r="J182" s="112">
        <f>I182/H182</f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9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7">
        <v>45349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v>0</v>
      </c>
      <c r="D185" s="68">
        <f>C185</f>
        <v>0</v>
      </c>
      <c r="E185" s="69">
        <f>D185/C184</f>
        <v>0</v>
      </c>
      <c r="F185" s="138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8"/>
      <c r="G186" s="116" t="s">
        <v>1416</v>
      </c>
      <c r="H186" s="119">
        <v>38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v>0</v>
      </c>
      <c r="E187" s="69">
        <f>D187/C184</f>
        <v>0</v>
      </c>
      <c r="F187" s="138"/>
      <c r="G187" s="67" t="s">
        <v>1153</v>
      </c>
      <c r="H187" s="120">
        <v>38</v>
      </c>
      <c r="I187" s="124">
        <v>0</v>
      </c>
      <c r="J187" s="114">
        <f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v>0</v>
      </c>
      <c r="E188" s="92">
        <f>D188/C184</f>
        <v>0</v>
      </c>
      <c r="F188" s="138"/>
      <c r="G188" s="67" t="s">
        <v>1418</v>
      </c>
      <c r="H188" s="120">
        <v>38</v>
      </c>
      <c r="I188" s="125">
        <v>0</v>
      </c>
      <c r="J188" s="109">
        <f>I188/H188</f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8"/>
      <c r="G189" s="67" t="s">
        <v>1424</v>
      </c>
      <c r="H189" s="120">
        <v>76</v>
      </c>
      <c r="I189" s="126">
        <v>0</v>
      </c>
      <c r="J189" s="112">
        <f>I189/H189</f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9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7">
        <v>45350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8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8"/>
      <c r="G193" s="116" t="s">
        <v>1416</v>
      </c>
      <c r="H193" s="119">
        <v>38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v>0</v>
      </c>
      <c r="E194" s="69">
        <f>D194/C191</f>
        <v>0</v>
      </c>
      <c r="F194" s="138"/>
      <c r="G194" s="67" t="s">
        <v>1153</v>
      </c>
      <c r="H194" s="120">
        <v>38</v>
      </c>
      <c r="I194" s="124">
        <v>0</v>
      </c>
      <c r="J194" s="114">
        <f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v>0</v>
      </c>
      <c r="E195" s="92">
        <f>D195/C191</f>
        <v>0</v>
      </c>
      <c r="F195" s="138"/>
      <c r="G195" s="67" t="s">
        <v>1418</v>
      </c>
      <c r="H195" s="120">
        <v>38</v>
      </c>
      <c r="I195" s="125">
        <v>0</v>
      </c>
      <c r="J195" s="109">
        <f>I195/H195</f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8"/>
      <c r="G196" s="67" t="s">
        <v>1424</v>
      </c>
      <c r="H196" s="120">
        <v>76</v>
      </c>
      <c r="I196" s="126">
        <v>0</v>
      </c>
      <c r="J196" s="112">
        <f>I196/H196</f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9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7">
        <v>45351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8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8"/>
      <c r="G200" s="116" t="s">
        <v>1416</v>
      </c>
      <c r="H200" s="119">
        <v>38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8"/>
      <c r="G201" s="67" t="s">
        <v>1153</v>
      </c>
      <c r="H201" s="120">
        <v>38</v>
      </c>
      <c r="I201" s="124">
        <v>0</v>
      </c>
      <c r="J201" s="114">
        <f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8"/>
      <c r="G202" s="67" t="s">
        <v>1418</v>
      </c>
      <c r="H202" s="120">
        <v>38</v>
      </c>
      <c r="I202" s="125">
        <v>0</v>
      </c>
      <c r="J202" s="109">
        <f>I202/H202</f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8"/>
      <c r="G203" s="67" t="s">
        <v>1424</v>
      </c>
      <c r="H203" s="120">
        <v>76</v>
      </c>
      <c r="I203" s="126">
        <v>0</v>
      </c>
      <c r="J203" s="112">
        <f>I203/H203</f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9"/>
      <c r="G204" s="70" t="s">
        <v>1423</v>
      </c>
      <c r="H204" s="121">
        <v>0</v>
      </c>
      <c r="I204" s="127"/>
      <c r="J204" s="113"/>
    </row>
    <row r="205" spans="2:10" ht="17.25" customHeight="1" thickTop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29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77:F183"/>
    <mergeCell ref="F184:F190"/>
    <mergeCell ref="F191:F197"/>
    <mergeCell ref="F198:F204"/>
    <mergeCell ref="F142:F148"/>
    <mergeCell ref="F149:F155"/>
    <mergeCell ref="F156:F162"/>
    <mergeCell ref="F163:F169"/>
    <mergeCell ref="F170:F176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45323</v>
      </c>
      <c r="B2">
        <f>'APAGADOS RADIO'!F2+D2</f>
        <v>20</v>
      </c>
      <c r="C2">
        <f>'APAGADOS FIBRA'!F2</f>
        <v>40</v>
      </c>
      <c r="D2">
        <f>'APAGADOS ANTENA'!F2</f>
        <v>7</v>
      </c>
      <c r="E2">
        <f t="shared" ref="E2" si="0">B2+C2</f>
        <v>60</v>
      </c>
      <c r="F2">
        <f>'RESUMEN TOTAL'!B1</f>
        <v>534</v>
      </c>
      <c r="G2" s="36">
        <f t="shared" ref="G2" si="1">E2/F2</f>
        <v>0.11235955056179775</v>
      </c>
    </row>
    <row r="3" spans="1:7" x14ac:dyDescent="0.25">
      <c r="A3" s="17">
        <f>'APAGADOS RADIO'!G3</f>
        <v>45324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534</v>
      </c>
      <c r="G3" s="36">
        <f t="shared" ref="G3" si="3">E3/F3</f>
        <v>0</v>
      </c>
    </row>
    <row r="4" spans="1:7" x14ac:dyDescent="0.25">
      <c r="A4" s="17">
        <f>'APAGADOS RADIO'!H3</f>
        <v>45325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534</v>
      </c>
      <c r="G4" s="36">
        <f t="shared" ref="G4:G7" si="5">E4/F4</f>
        <v>0</v>
      </c>
    </row>
    <row r="5" spans="1:7" x14ac:dyDescent="0.25">
      <c r="A5" s="17">
        <f>'APAGADOS RADIO'!I3</f>
        <v>45326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534</v>
      </c>
      <c r="G5" s="36">
        <f t="shared" si="5"/>
        <v>0</v>
      </c>
    </row>
    <row r="6" spans="1:7" x14ac:dyDescent="0.25">
      <c r="A6" s="17">
        <f>'APAGADOS RADIO'!J3</f>
        <v>45327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534</v>
      </c>
      <c r="G6" s="36">
        <f t="shared" si="5"/>
        <v>0</v>
      </c>
    </row>
    <row r="7" spans="1:7" x14ac:dyDescent="0.25">
      <c r="A7" s="17">
        <f>'APAGADOS RADIO'!K3</f>
        <v>45328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534</v>
      </c>
      <c r="G7" s="36">
        <f t="shared" si="5"/>
        <v>0</v>
      </c>
    </row>
    <row r="8" spans="1:7" x14ac:dyDescent="0.25">
      <c r="A8" s="17">
        <f>'APAGADOS RADIO'!L3</f>
        <v>45329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534</v>
      </c>
      <c r="G8" s="36">
        <f t="shared" ref="G8:G18" si="7">E8/F8</f>
        <v>0</v>
      </c>
    </row>
    <row r="9" spans="1:7" x14ac:dyDescent="0.25">
      <c r="A9" s="17">
        <f>'APAGADOS RADIO'!M3</f>
        <v>45330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534</v>
      </c>
      <c r="G9" s="36">
        <f t="shared" si="7"/>
        <v>0</v>
      </c>
    </row>
    <row r="10" spans="1:7" x14ac:dyDescent="0.25">
      <c r="A10" s="17">
        <f>'APAGADOS RADIO'!N3</f>
        <v>45331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534</v>
      </c>
      <c r="G10" s="36">
        <f t="shared" si="7"/>
        <v>0</v>
      </c>
    </row>
    <row r="11" spans="1:7" x14ac:dyDescent="0.25">
      <c r="A11" s="17">
        <f>'APAGADOS RADIO'!O3</f>
        <v>45332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45333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45334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45335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45336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25">
      <c r="A16" s="17">
        <f>'APAGADOS RADIO'!T3</f>
        <v>45337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45338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45339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45340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45341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45342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45343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45344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45345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45346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45347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45348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45349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45350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45351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si="8"/>
        <v>#REF!</v>
      </c>
      <c r="F31">
        <f>'RESUMEN TOTAL'!B1</f>
        <v>534</v>
      </c>
      <c r="G31" s="36" t="e">
        <f t="shared" si="9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45323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7</v>
      </c>
      <c r="G35" s="106">
        <f t="shared" ref="G35:G47" si="11">E35+F35</f>
        <v>16</v>
      </c>
    </row>
    <row r="36" spans="1:30" x14ac:dyDescent="0.25">
      <c r="A36" s="14">
        <f t="shared" si="10"/>
        <v>45324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0</v>
      </c>
      <c r="F36">
        <f>paradas!G3</f>
        <v>0</v>
      </c>
      <c r="G36" s="106">
        <f t="shared" si="11"/>
        <v>0</v>
      </c>
    </row>
    <row r="37" spans="1:30" s="14" customFormat="1" x14ac:dyDescent="0.25">
      <c r="A37" s="14">
        <f t="shared" si="10"/>
        <v>45325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0</v>
      </c>
      <c r="F37">
        <f>paradas!H3</f>
        <v>0</v>
      </c>
      <c r="G37" s="106">
        <f t="shared" si="11"/>
        <v>0</v>
      </c>
    </row>
    <row r="38" spans="1:30" x14ac:dyDescent="0.25">
      <c r="A38" s="14">
        <f t="shared" si="10"/>
        <v>45326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0</v>
      </c>
      <c r="F38">
        <f>paradas!I3</f>
        <v>0</v>
      </c>
      <c r="G38" s="106">
        <f t="shared" si="11"/>
        <v>0</v>
      </c>
    </row>
    <row r="39" spans="1:30" x14ac:dyDescent="0.25">
      <c r="A39" s="14">
        <f t="shared" si="10"/>
        <v>45327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0</v>
      </c>
      <c r="F39">
        <f>paradas!J3</f>
        <v>0</v>
      </c>
      <c r="G39" s="106">
        <f t="shared" si="11"/>
        <v>0</v>
      </c>
    </row>
    <row r="40" spans="1:30" x14ac:dyDescent="0.25">
      <c r="A40" s="14">
        <f t="shared" si="10"/>
        <v>45328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0</v>
      </c>
      <c r="F40">
        <f>paradas!K3</f>
        <v>0</v>
      </c>
      <c r="G40" s="106">
        <f t="shared" si="11"/>
        <v>0</v>
      </c>
    </row>
    <row r="41" spans="1:30" x14ac:dyDescent="0.25">
      <c r="A41" s="14">
        <f t="shared" si="10"/>
        <v>45329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0</v>
      </c>
      <c r="F41">
        <f>paradas!L3</f>
        <v>0</v>
      </c>
      <c r="G41" s="106">
        <f t="shared" si="11"/>
        <v>0</v>
      </c>
    </row>
    <row r="42" spans="1:30" x14ac:dyDescent="0.25">
      <c r="A42" s="14">
        <f t="shared" si="10"/>
        <v>45330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0</v>
      </c>
      <c r="F42">
        <f>paradas!M3</f>
        <v>0</v>
      </c>
      <c r="G42" s="106">
        <f t="shared" si="11"/>
        <v>0</v>
      </c>
    </row>
    <row r="43" spans="1:30" x14ac:dyDescent="0.25">
      <c r="A43" s="14">
        <f t="shared" si="10"/>
        <v>45331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0</v>
      </c>
      <c r="F43">
        <f>paradas!N3</f>
        <v>0</v>
      </c>
      <c r="G43" s="106">
        <f t="shared" si="11"/>
        <v>0</v>
      </c>
    </row>
    <row r="44" spans="1:30" x14ac:dyDescent="0.25">
      <c r="A44" s="14">
        <f t="shared" si="10"/>
        <v>45332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25">
      <c r="A45" s="14">
        <f t="shared" si="10"/>
        <v>45333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45334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45335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45336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0</v>
      </c>
      <c r="F48">
        <f>paradas!S3</f>
        <v>0</v>
      </c>
      <c r="G48" s="106">
        <f>E48+F48</f>
        <v>0</v>
      </c>
    </row>
    <row r="49" spans="1:7" x14ac:dyDescent="0.25">
      <c r="A49" s="14">
        <f t="shared" si="10"/>
        <v>45337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25">
      <c r="A50" s="14">
        <f t="shared" si="10"/>
        <v>45338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45339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45340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45341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45342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45343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45344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45345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45346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45347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45348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45349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45350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45351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6" t="e">
        <f>paradas!#REF!</f>
        <v>#REF!</v>
      </c>
      <c r="F64" t="e">
        <f>paradas!#REF!</f>
        <v>#REF!</v>
      </c>
      <c r="G64" s="106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 t="e">
        <f>paradas!#REF!</f>
        <v>#REF!</v>
      </c>
      <c r="F65">
        <f>paradas!AAH3</f>
        <v>0</v>
      </c>
      <c r="G65" s="106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7"/>
  <sheetViews>
    <sheetView showGridLines="0" tabSelected="1" zoomScale="70" zoomScaleNormal="70" workbookViewId="0">
      <selection activeCell="D21" sqref="D2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4" ht="16.5" thickTop="1" thickBot="1" x14ac:dyDescent="0.3">
      <c r="A1" s="46"/>
      <c r="B1" s="50" t="s">
        <v>1153</v>
      </c>
    </row>
    <row r="2" spans="1:34" ht="16.5" thickTop="1" thickBot="1" x14ac:dyDescent="0.3">
      <c r="A2" s="58" t="s">
        <v>1144</v>
      </c>
      <c r="B2" s="47">
        <f>COUNTIFS('RESUMEN TOTAL'!C5:C539,"=BONOMO")</f>
        <v>246</v>
      </c>
      <c r="F2" s="41">
        <v>45323</v>
      </c>
      <c r="G2" s="41">
        <v>45324</v>
      </c>
      <c r="H2" s="41">
        <v>45325</v>
      </c>
      <c r="I2" s="41">
        <v>45326</v>
      </c>
      <c r="J2" s="41">
        <v>45327</v>
      </c>
      <c r="K2" s="41">
        <v>45328</v>
      </c>
      <c r="L2" s="41">
        <v>45329</v>
      </c>
      <c r="M2" s="41">
        <v>45330</v>
      </c>
      <c r="N2" s="41">
        <v>45331</v>
      </c>
      <c r="O2" s="41">
        <v>45332</v>
      </c>
      <c r="P2" s="41">
        <v>45333</v>
      </c>
      <c r="Q2" s="41">
        <v>45334</v>
      </c>
      <c r="R2" s="41">
        <v>45335</v>
      </c>
      <c r="S2" s="41">
        <v>45336</v>
      </c>
      <c r="T2" s="41">
        <v>45337</v>
      </c>
      <c r="U2" s="41">
        <v>45338</v>
      </c>
      <c r="V2" s="41">
        <v>45339</v>
      </c>
      <c r="W2" s="41">
        <v>45340</v>
      </c>
      <c r="X2" s="41">
        <v>45341</v>
      </c>
      <c r="Y2" s="41">
        <v>45342</v>
      </c>
      <c r="Z2" s="41">
        <v>45343</v>
      </c>
      <c r="AA2" s="41">
        <v>45344</v>
      </c>
      <c r="AB2" s="41">
        <v>45345</v>
      </c>
      <c r="AC2" s="41">
        <v>45346</v>
      </c>
      <c r="AD2" s="41">
        <v>45347</v>
      </c>
      <c r="AE2" s="41">
        <v>45348</v>
      </c>
      <c r="AF2" s="41">
        <v>45349</v>
      </c>
      <c r="AG2" s="41">
        <v>45350</v>
      </c>
      <c r="AH2" s="41">
        <v>45351</v>
      </c>
    </row>
    <row r="3" spans="1:34" ht="16.5" thickTop="1" thickBot="1" x14ac:dyDescent="0.3">
      <c r="A3" s="48"/>
      <c r="B3" s="49"/>
      <c r="D3" s="44" t="s">
        <v>1144</v>
      </c>
      <c r="E3" s="51" t="s">
        <v>1154</v>
      </c>
      <c r="F3" s="52">
        <v>19</v>
      </c>
      <c r="G3" s="53">
        <f>COUNTIFS('RESUMEN TOTAL'!C5:C540, "=BONOMO",'RESUMEN TOTAL'!M5:M540,"=APAGADO")</f>
        <v>0</v>
      </c>
      <c r="H3" s="53">
        <f>COUNTIFS('RESUMEN TOTAL'!C5:C540, "=BONOMO",'RESUMEN TOTAL'!N5:N540,"=APAGADO")</f>
        <v>0</v>
      </c>
      <c r="I3" s="53">
        <f>COUNTIFS('RESUMEN TOTAL'!C5:C540, "=BONOMO",'RESUMEN TOTAL'!O5:O540,"=APAGADO")</f>
        <v>0</v>
      </c>
      <c r="J3" s="53">
        <f>COUNTIFS('RESUMEN TOTAL'!C5:C540, "=BONOMO",'RESUMEN TOTAL'!P5:P540,"=APAGADO")</f>
        <v>0</v>
      </c>
      <c r="K3" s="53">
        <f>COUNTIFS('RESUMEN TOTAL'!C5:C540, "=BONOMO",'RESUMEN TOTAL'!Q5:Q540,"=APAGADO")</f>
        <v>0</v>
      </c>
      <c r="L3" s="53">
        <f>COUNTIFS('RESUMEN TOTAL'!C5:C540, "=BONOMO",'RESUMEN TOTAL'!R5:R540,"=APAGADO")</f>
        <v>0</v>
      </c>
      <c r="M3" s="53">
        <f>COUNTIFS('RESUMEN TOTAL'!C5:C540, "=BONOMO",'RESUMEN TOTAL'!S5:S540,"=APAGADO")</f>
        <v>0</v>
      </c>
      <c r="N3" s="53">
        <f>COUNTIFS('RESUMEN TOTAL'!C5:C540, "=BONOMO",'RESUMEN TOTAL'!T5:T540,"=APAGADO")</f>
        <v>0</v>
      </c>
      <c r="O3" s="53">
        <f>COUNTIFS('RESUMEN TOTAL'!C5:C540, "=BONOMO",'RESUMEN TOTAL'!U5:U540,"=APAGADO")</f>
        <v>0</v>
      </c>
      <c r="P3" s="54">
        <f>COUNTIFS('RESUMEN TOTAL'!C5:C540, "=BONOMO",'RESUMEN TOTAL'!V5:V540,"=APAGADO")</f>
        <v>0</v>
      </c>
      <c r="Q3" s="54">
        <f>COUNTIFS('RESUMEN TOTAL'!C5:C540, "=BONOMO",'RESUMEN TOTAL'!W5:W540,"=APAGADO")</f>
        <v>0</v>
      </c>
      <c r="R3" s="54">
        <v>0</v>
      </c>
      <c r="S3" s="54">
        <f>COUNTIFS('RESUMEN TOTAL'!C5:C540, "=BONOMO",'RESUMEN TOTAL'!Y5:Y540,"=APAGADO")</f>
        <v>0</v>
      </c>
      <c r="T3" s="54">
        <f>COUNTIFS('RESUMEN TOTAL'!C5:C540, "=BONOMO",'RESUMEN TOTAL'!Z5:Z540,"=APAGADO")</f>
        <v>0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0</v>
      </c>
    </row>
    <row r="4" spans="1:34" ht="16.5" thickTop="1" thickBot="1" x14ac:dyDescent="0.3">
      <c r="A4" s="57" t="s">
        <v>1145</v>
      </c>
      <c r="B4" s="47">
        <f>COUNTIFS('RESUMEN TOTAL'!C5:C539,"=COSEIDI")</f>
        <v>208</v>
      </c>
      <c r="D4" s="45"/>
      <c r="E4" s="43" t="s">
        <v>1156</v>
      </c>
      <c r="F4" s="59">
        <v>0.08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</row>
    <row r="5" spans="1:34" ht="16.5" thickTop="1" thickBot="1" x14ac:dyDescent="0.3">
      <c r="A5" s="48"/>
      <c r="B5" s="49"/>
      <c r="D5" s="44" t="s">
        <v>1145</v>
      </c>
      <c r="E5" s="55" t="s">
        <v>1155</v>
      </c>
      <c r="F5" s="56">
        <v>42</v>
      </c>
      <c r="G5" s="56">
        <f>COUNTIFS('RESUMEN TOTAL'!C3:C536, "=COSEIDI",'RESUMEN TOTAL'!M3:M536,"=APAGADO")</f>
        <v>0</v>
      </c>
      <c r="H5" s="56">
        <f>COUNTIFS('RESUMEN TOTAL'!C5:C526, "=COSEIDI",'RESUMEN TOTAL'!N5:N526,"=APAGADO")</f>
        <v>0</v>
      </c>
      <c r="I5" s="56">
        <f>COUNTIFS('RESUMEN TOTAL'!C5:C526, "=COSEIDI",'RESUMEN TOTAL'!O5:O526,"=APAGADO")</f>
        <v>0</v>
      </c>
      <c r="J5" s="56">
        <f>COUNTIFS('RESUMEN TOTAL'!C5:C526, "=COSEIDI",'RESUMEN TOTAL'!P5:P526,"=APAGADO")</f>
        <v>0</v>
      </c>
      <c r="K5" s="56">
        <f>COUNTIFS('RESUMEN TOTAL'!C5:C526, "=COSEIDI",'RESUMEN TOTAL'!Q5:Q526,"=APAGADO")</f>
        <v>0</v>
      </c>
      <c r="L5" s="56">
        <f>COUNTIFS('RESUMEN TOTAL'!C5:C526, "=COSEIDI",'RESUMEN TOTAL'!R5:R526,"=APAGADO")</f>
        <v>0</v>
      </c>
      <c r="M5" s="56">
        <f>COUNTIFS('RESUMEN TOTAL'!C5:C526, "=COSEIDI",'RESUMEN TOTAL'!S5:S526,"=APAGADO")</f>
        <v>0</v>
      </c>
      <c r="N5" s="56">
        <f>COUNTIFS('RESUMEN TOTAL'!C5:C526, "=COSEIDI",'RESUMEN TOTAL'!T5:T526,"=APAGADO")</f>
        <v>0</v>
      </c>
      <c r="O5" s="56">
        <f>COUNTIFS('RESUMEN TOTAL'!C5:C526, "=COSEIDI",'RESUMEN TOTAL'!U5:U526,"=APAGADO")</f>
        <v>0</v>
      </c>
      <c r="P5" s="56">
        <f>COUNTIFS('RESUMEN TOTAL'!C5:C526, "=COSEIDI",'RESUMEN TOTAL'!V5:V526,"=APAGADO")</f>
        <v>0</v>
      </c>
      <c r="Q5" s="56">
        <f>COUNTIFS('RESUMEN TOTAL'!C5:C526, "=COSEIDI",'RESUMEN TOTAL'!W5:W526,"=APAGADO")</f>
        <v>0</v>
      </c>
      <c r="R5" s="56">
        <v>30</v>
      </c>
      <c r="S5" s="56">
        <f>COUNTIFS('RESUMEN TOTAL'!C5:C526, "=COSEIDI",'RESUMEN TOTAL'!Y5:Y526,"=APAGADO")</f>
        <v>0</v>
      </c>
      <c r="T5" s="56">
        <f>COUNTIFS('RESUMEN TOTAL'!C5:C526, "=COSEIDI",'RESUMEN TOTAL'!Z5:Z526,"=APAGADO")</f>
        <v>0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0</v>
      </c>
    </row>
    <row r="6" spans="1:34" ht="16.5" thickTop="1" thickBot="1" x14ac:dyDescent="0.3">
      <c r="D6" s="45"/>
      <c r="E6" s="43" t="s">
        <v>1157</v>
      </c>
      <c r="F6" s="60">
        <v>0.2</v>
      </c>
      <c r="G6" s="60">
        <f t="shared" ref="G6:AG6" si="5">G5/COSEIDIcam</f>
        <v>0</v>
      </c>
      <c r="H6" s="60">
        <f t="shared" si="5"/>
        <v>0</v>
      </c>
      <c r="I6" s="60">
        <f t="shared" si="5"/>
        <v>0</v>
      </c>
      <c r="J6" s="60">
        <f t="shared" si="5"/>
        <v>0</v>
      </c>
      <c r="K6" s="60">
        <f t="shared" ref="K6" si="6">K5/COSEIDIcam</f>
        <v>0</v>
      </c>
      <c r="L6" s="60">
        <f t="shared" si="5"/>
        <v>0</v>
      </c>
      <c r="M6" s="60">
        <f t="shared" ref="M6" si="7">M5/COSEIDIcam</f>
        <v>0</v>
      </c>
      <c r="N6" s="60">
        <f t="shared" si="5"/>
        <v>0</v>
      </c>
      <c r="O6" s="60">
        <f t="shared" si="5"/>
        <v>0</v>
      </c>
      <c r="P6" s="60">
        <f t="shared" si="5"/>
        <v>0</v>
      </c>
      <c r="Q6" s="60">
        <f t="shared" si="5"/>
        <v>0</v>
      </c>
      <c r="R6" s="60">
        <v>0</v>
      </c>
      <c r="S6" s="60">
        <f t="shared" si="5"/>
        <v>0</v>
      </c>
      <c r="T6" s="60">
        <f t="shared" si="5"/>
        <v>0</v>
      </c>
      <c r="U6" s="60">
        <f t="shared" si="5"/>
        <v>0</v>
      </c>
      <c r="V6" s="60">
        <f t="shared" si="5"/>
        <v>0</v>
      </c>
      <c r="W6" s="60">
        <f t="shared" si="5"/>
        <v>0</v>
      </c>
      <c r="X6" s="60">
        <f t="shared" si="5"/>
        <v>0</v>
      </c>
      <c r="Y6" s="60">
        <f t="shared" ref="Y6" si="8">Y5/COSEIDIcam</f>
        <v>0</v>
      </c>
      <c r="Z6" s="60">
        <f t="shared" si="5"/>
        <v>0</v>
      </c>
      <c r="AA6" s="60">
        <f t="shared" si="5"/>
        <v>0</v>
      </c>
      <c r="AB6" s="60">
        <f t="shared" si="5"/>
        <v>0</v>
      </c>
      <c r="AC6" s="60">
        <f t="shared" si="5"/>
        <v>0</v>
      </c>
      <c r="AD6" s="60">
        <f t="shared" si="5"/>
        <v>0</v>
      </c>
      <c r="AE6" s="60">
        <f t="shared" si="5"/>
        <v>0</v>
      </c>
      <c r="AF6" s="42">
        <v>0</v>
      </c>
      <c r="AG6" s="42">
        <f t="shared" si="5"/>
        <v>0</v>
      </c>
      <c r="AH6" s="42">
        <v>0</v>
      </c>
    </row>
    <row r="7" spans="1:34" ht="15.75" thickTop="1" x14ac:dyDescent="0.25"/>
  </sheetData>
  <conditionalFormatting sqref="F4:AH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H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H664"/>
  <sheetViews>
    <sheetView workbookViewId="0">
      <pane xSplit="5" ySplit="4" topLeftCell="AA371" activePane="bottomRight" state="frozen"/>
      <selection pane="topRight" activeCell="F1" sqref="F1"/>
      <selection pane="bottomLeft" activeCell="A5" sqref="A5"/>
      <selection pane="bottomRight" activeCell="AI372" sqref="AI37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4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1392</v>
      </c>
      <c r="F3" s="18">
        <f>COUNTIFS(F6:F602, "=APAGADO",D4:D600,"=INTERCOMUNICADOR")</f>
        <v>7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45323</v>
      </c>
      <c r="G4" s="13">
        <f>'RESUMEN TOTAL'!M4</f>
        <v>45324</v>
      </c>
      <c r="H4" s="13">
        <f>'RESUMEN TOTAL'!N4</f>
        <v>45325</v>
      </c>
      <c r="I4" s="13">
        <f>'RESUMEN TOTAL'!O4</f>
        <v>45326</v>
      </c>
      <c r="J4" s="13">
        <f>'RESUMEN TOTAL'!P4</f>
        <v>45327</v>
      </c>
      <c r="K4" s="13">
        <f>'RESUMEN TOTAL'!Q4</f>
        <v>45328</v>
      </c>
      <c r="L4" s="13">
        <f>'RESUMEN TOTAL'!R4</f>
        <v>45329</v>
      </c>
      <c r="M4" s="13">
        <f>'RESUMEN TOTAL'!S4</f>
        <v>45330</v>
      </c>
      <c r="N4" s="13">
        <f>'RESUMEN TOTAL'!T4</f>
        <v>45331</v>
      </c>
      <c r="O4" s="13">
        <f>'RESUMEN TOTAL'!U4</f>
        <v>45332</v>
      </c>
      <c r="P4" s="13">
        <f>'RESUMEN TOTAL'!V4</f>
        <v>45333</v>
      </c>
      <c r="Q4" s="13">
        <f>'RESUMEN TOTAL'!W4</f>
        <v>45334</v>
      </c>
      <c r="R4" s="13">
        <f>'RESUMEN TOTAL'!X4</f>
        <v>45335</v>
      </c>
      <c r="S4" s="13">
        <f>'RESUMEN TOTAL'!Y4</f>
        <v>45336</v>
      </c>
      <c r="T4" s="13">
        <f>'RESUMEN TOTAL'!Z4</f>
        <v>45337</v>
      </c>
      <c r="U4" s="13">
        <f>'RESUMEN TOTAL'!AA4</f>
        <v>45338</v>
      </c>
      <c r="V4" s="13">
        <f>'RESUMEN TOTAL'!AB4</f>
        <v>45339</v>
      </c>
      <c r="W4" s="13">
        <f>'RESUMEN TOTAL'!AC4</f>
        <v>45340</v>
      </c>
      <c r="X4" s="13">
        <f>'RESUMEN TOTAL'!AD4</f>
        <v>45341</v>
      </c>
      <c r="Y4" s="13">
        <f>'RESUMEN TOTAL'!AE4</f>
        <v>45342</v>
      </c>
      <c r="Z4" s="13">
        <f>'RESUMEN TOTAL'!AF4</f>
        <v>45343</v>
      </c>
      <c r="AA4" s="13">
        <f>'RESUMEN TOTAL'!AG4</f>
        <v>45344</v>
      </c>
      <c r="AB4" s="13">
        <f>'RESUMEN TOTAL'!AH4</f>
        <v>45345</v>
      </c>
      <c r="AC4" s="13">
        <f>'RESUMEN TOTAL'!AI4</f>
        <v>45346</v>
      </c>
      <c r="AD4" s="13">
        <f>'RESUMEN TOTAL'!AJ4</f>
        <v>45347</v>
      </c>
      <c r="AE4" s="13">
        <f>'RESUMEN TOTAL'!AK4</f>
        <v>45348</v>
      </c>
      <c r="AF4" s="13">
        <f>'RESUMEN TOTAL'!AL4</f>
        <v>45349</v>
      </c>
      <c r="AG4" s="13">
        <f>'RESUMEN TOTAL'!AM4</f>
        <v>45350</v>
      </c>
      <c r="AH4" s="13">
        <f>'RESUMEN TOTAL'!AN4</f>
        <v>45351</v>
      </c>
    </row>
    <row r="5" spans="1:3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</row>
    <row r="6" spans="1:3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</row>
    <row r="7" spans="1:3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</row>
    <row r="8" spans="1:3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</row>
    <row r="9" spans="1:3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</row>
    <row r="10" spans="1:3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</row>
    <row r="11" spans="1:3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</row>
    <row r="12" spans="1:3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</row>
    <row r="13" spans="1:3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</row>
    <row r="14" spans="1:3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</row>
    <row r="15" spans="1:3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</row>
    <row r="16" spans="1:3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</row>
    <row r="17" spans="1:34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</row>
    <row r="18" spans="1:34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</row>
    <row r="19" spans="1:34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</row>
    <row r="20" spans="1:34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</row>
    <row r="21" spans="1:34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</row>
    <row r="22" spans="1:34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</row>
    <row r="23" spans="1:34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</row>
    <row r="24" spans="1:34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</row>
    <row r="25" spans="1:34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</row>
    <row r="26" spans="1:34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</row>
    <row r="27" spans="1:34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</row>
    <row r="28" spans="1:34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</row>
    <row r="29" spans="1:34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</row>
    <row r="30" spans="1:34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</row>
    <row r="31" spans="1:34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</row>
    <row r="32" spans="1:34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</row>
    <row r="33" spans="1:34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</row>
    <row r="34" spans="1:34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</row>
    <row r="35" spans="1:34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</row>
    <row r="36" spans="1:34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</row>
    <row r="37" spans="1:34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</row>
    <row r="38" spans="1:34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</row>
    <row r="39" spans="1:34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</row>
    <row r="40" spans="1:34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</row>
    <row r="41" spans="1:34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</row>
    <row r="42" spans="1:34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</row>
    <row r="43" spans="1:34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</row>
    <row r="44" spans="1:34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</row>
    <row r="45" spans="1:34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</row>
    <row r="46" spans="1:34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</row>
    <row r="47" spans="1:34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</row>
    <row r="48" spans="1:34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</row>
    <row r="49" spans="1:34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</row>
    <row r="50" spans="1:34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</row>
    <row r="51" spans="1:34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</row>
    <row r="52" spans="1:34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</row>
    <row r="53" spans="1:34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</row>
    <row r="54" spans="1:34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</row>
    <row r="55" spans="1:34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</row>
    <row r="56" spans="1:34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</row>
    <row r="57" spans="1:34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</row>
    <row r="58" spans="1:34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</row>
    <row r="59" spans="1:34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</row>
    <row r="60" spans="1:34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</row>
    <row r="61" spans="1:34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</row>
    <row r="62" spans="1:34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</row>
    <row r="63" spans="1:34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</row>
    <row r="64" spans="1:34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</row>
    <row r="65" spans="1:34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</row>
    <row r="66" spans="1:34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</row>
    <row r="67" spans="1:34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</row>
    <row r="68" spans="1:34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</row>
    <row r="69" spans="1:34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</row>
    <row r="70" spans="1:34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</row>
    <row r="71" spans="1:34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</row>
    <row r="72" spans="1:34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</row>
    <row r="73" spans="1:34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</row>
    <row r="74" spans="1:34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</row>
    <row r="75" spans="1:34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</row>
    <row r="76" spans="1:34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</row>
    <row r="77" spans="1:34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</row>
    <row r="78" spans="1:34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</row>
    <row r="79" spans="1:34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</row>
    <row r="80" spans="1:34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</row>
    <row r="81" spans="1:34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</row>
    <row r="82" spans="1:34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</row>
    <row r="83" spans="1:34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</row>
    <row r="84" spans="1:34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</row>
    <row r="85" spans="1:34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</row>
    <row r="86" spans="1:34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</row>
    <row r="87" spans="1:34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</row>
    <row r="88" spans="1:34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</row>
    <row r="89" spans="1:34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</row>
    <row r="90" spans="1:34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</row>
    <row r="91" spans="1:34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</row>
    <row r="92" spans="1:34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</row>
    <row r="93" spans="1:34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</row>
    <row r="94" spans="1:34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</row>
    <row r="95" spans="1:34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</row>
    <row r="96" spans="1:34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 t="str">
        <f>'RESUMEN TOTAL'!L96</f>
        <v>APAGADO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</row>
    <row r="97" spans="1:34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</row>
    <row r="98" spans="1:34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</row>
    <row r="99" spans="1:34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</row>
    <row r="100" spans="1:34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</row>
    <row r="101" spans="1:34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</row>
    <row r="102" spans="1:34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</row>
    <row r="103" spans="1:34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</row>
    <row r="104" spans="1:34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</row>
    <row r="105" spans="1:34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</row>
    <row r="106" spans="1:34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</row>
    <row r="107" spans="1:34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</row>
    <row r="108" spans="1:34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 t="str">
        <f>'RESUMEN TOTAL'!L108</f>
        <v>APAGADO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</row>
    <row r="109" spans="1:34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</row>
    <row r="110" spans="1:34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</row>
    <row r="111" spans="1:34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 t="str">
        <f>'RESUMEN TOTAL'!L111</f>
        <v>APAGADO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</row>
    <row r="112" spans="1:34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</row>
    <row r="113" spans="1:34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</row>
    <row r="114" spans="1:34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</row>
    <row r="115" spans="1:34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</row>
    <row r="116" spans="1:34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 t="str">
        <f>'RESUMEN TOTAL'!L116</f>
        <v>APAGADO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</row>
    <row r="117" spans="1:34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</row>
    <row r="118" spans="1:34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</row>
    <row r="119" spans="1:34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</row>
    <row r="120" spans="1:34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</row>
    <row r="121" spans="1:34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</row>
    <row r="122" spans="1:34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</row>
    <row r="123" spans="1:34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</row>
    <row r="124" spans="1:34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</row>
    <row r="125" spans="1:34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</row>
    <row r="126" spans="1:34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</row>
    <row r="127" spans="1:34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 t="str">
        <f>'RESUMEN TOTAL'!L128</f>
        <v>APAGADO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</row>
    <row r="128" spans="1:34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</row>
    <row r="129" spans="1:34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</row>
    <row r="130" spans="1:34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</row>
    <row r="131" spans="1:34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</row>
    <row r="132" spans="1:34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>
        <f>'RESUMEN TOTAL'!M133</f>
        <v>0</v>
      </c>
      <c r="H132" s="88">
        <f>'RESUMEN TOTAL'!N133</f>
        <v>0</v>
      </c>
      <c r="I132" s="88">
        <f>'RESUMEN TOTAL'!O133</f>
        <v>0</v>
      </c>
      <c r="J132" s="88">
        <f>'RESUMEN TOTAL'!P133</f>
        <v>0</v>
      </c>
      <c r="K132" s="88">
        <f>'RESUMEN TOTAL'!Q133</f>
        <v>0</v>
      </c>
      <c r="L132" s="88">
        <f>'RESUMEN TOTAL'!R133</f>
        <v>0</v>
      </c>
      <c r="M132" s="88">
        <f>'RESUMEN TOTAL'!S133</f>
        <v>0</v>
      </c>
      <c r="N132" s="88">
        <f>'RESUMEN TOTAL'!T133</f>
        <v>0</v>
      </c>
      <c r="O132" s="88">
        <f>'RESUMEN TOTAL'!U133</f>
        <v>0</v>
      </c>
      <c r="P132" s="88">
        <f>'RESUMEN TOTAL'!V133</f>
        <v>0</v>
      </c>
      <c r="Q132" s="88">
        <f>'RESUMEN TOTAL'!W133</f>
        <v>0</v>
      </c>
      <c r="R132" s="88">
        <f>'RESUMEN TOTAL'!X133</f>
        <v>0</v>
      </c>
      <c r="S132" s="88">
        <f>'RESUMEN TOTAL'!Y133</f>
        <v>0</v>
      </c>
      <c r="T132" s="88">
        <f>'RESUMEN TOTAL'!Z133</f>
        <v>0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</row>
    <row r="133" spans="1:34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>
        <f>'RESUMEN TOTAL'!M134</f>
        <v>0</v>
      </c>
      <c r="H133" s="88">
        <f>'RESUMEN TOTAL'!N134</f>
        <v>0</v>
      </c>
      <c r="I133" s="88">
        <f>'RESUMEN TOTAL'!O134</f>
        <v>0</v>
      </c>
      <c r="J133" s="88">
        <f>'RESUMEN TOTAL'!P134</f>
        <v>0</v>
      </c>
      <c r="K133" s="88">
        <f>'RESUMEN TOTAL'!Q134</f>
        <v>0</v>
      </c>
      <c r="L133" s="88">
        <f>'RESUMEN TOTAL'!R134</f>
        <v>0</v>
      </c>
      <c r="M133" s="88">
        <f>'RESUMEN TOTAL'!S134</f>
        <v>0</v>
      </c>
      <c r="N133" s="88">
        <f>'RESUMEN TOTAL'!T134</f>
        <v>0</v>
      </c>
      <c r="O133" s="88">
        <f>'RESUMEN TOTAL'!U134</f>
        <v>0</v>
      </c>
      <c r="P133" s="88">
        <f>'RESUMEN TOTAL'!V134</f>
        <v>0</v>
      </c>
      <c r="Q133" s="88">
        <f>'RESUMEN TOTAL'!W134</f>
        <v>0</v>
      </c>
      <c r="R133" s="88">
        <f>'RESUMEN TOTAL'!X134</f>
        <v>0</v>
      </c>
      <c r="S133" s="88">
        <f>'RESUMEN TOTAL'!Y134</f>
        <v>0</v>
      </c>
      <c r="T133" s="88">
        <f>'RESUMEN TOTAL'!Z134</f>
        <v>0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</row>
    <row r="134" spans="1:34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</row>
    <row r="135" spans="1:34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</row>
    <row r="136" spans="1:34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</row>
    <row r="137" spans="1:34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</row>
    <row r="138" spans="1:34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</row>
    <row r="139" spans="1:34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</row>
    <row r="140" spans="1:34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</row>
    <row r="141" spans="1:34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 t="str">
        <f>'RESUMEN TOTAL'!L142</f>
        <v>APAGADO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</row>
    <row r="142" spans="1:34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</row>
    <row r="143" spans="1:34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 t="str">
        <f>'RESUMEN TOTAL'!L144</f>
        <v>APAGADO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</row>
    <row r="144" spans="1:34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 t="str">
        <f>'RESUMEN TOTAL'!L145</f>
        <v>APAGADO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</row>
    <row r="145" spans="1:34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</row>
    <row r="146" spans="1:34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 t="str">
        <f>'RESUMEN TOTAL'!L147</f>
        <v>APAGADO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</row>
    <row r="147" spans="1:34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</row>
    <row r="148" spans="1:34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>
        <f>'RESUMEN TOTAL'!M149</f>
        <v>0</v>
      </c>
      <c r="H148" s="88">
        <f>'RESUMEN TOTAL'!N149</f>
        <v>0</v>
      </c>
      <c r="I148" s="88">
        <f>'RESUMEN TOTAL'!O149</f>
        <v>0</v>
      </c>
      <c r="J148" s="88">
        <f>'RESUMEN TOTAL'!P149</f>
        <v>0</v>
      </c>
      <c r="K148" s="88">
        <f>'RESUMEN TOTAL'!Q149</f>
        <v>0</v>
      </c>
      <c r="L148" s="88">
        <f>'RESUMEN TOTAL'!R149</f>
        <v>0</v>
      </c>
      <c r="M148" s="88">
        <f>'RESUMEN TOTAL'!S149</f>
        <v>0</v>
      </c>
      <c r="N148" s="88">
        <f>'RESUMEN TOTAL'!T149</f>
        <v>0</v>
      </c>
      <c r="O148" s="88">
        <f>'RESUMEN TOTAL'!U149</f>
        <v>0</v>
      </c>
      <c r="P148" s="88">
        <f>'RESUMEN TOTAL'!V149</f>
        <v>0</v>
      </c>
      <c r="Q148" s="88">
        <f>'RESUMEN TOTAL'!W149</f>
        <v>0</v>
      </c>
      <c r="R148" s="88">
        <f>'RESUMEN TOTAL'!X149</f>
        <v>0</v>
      </c>
      <c r="S148" s="88">
        <f>'RESUMEN TOTAL'!Y149</f>
        <v>0</v>
      </c>
      <c r="T148" s="88">
        <f>'RESUMEN TOTAL'!Z149</f>
        <v>0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</row>
    <row r="149" spans="1:34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</row>
    <row r="150" spans="1:34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</row>
    <row r="151" spans="1:34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>
        <f>'RESUMEN TOTAL'!Z152</f>
        <v>0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</row>
    <row r="152" spans="1:34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 t="str">
        <f>'RESUMEN TOTAL'!L153</f>
        <v>APAGADO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</row>
    <row r="153" spans="1:34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</row>
    <row r="154" spans="1:34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</row>
    <row r="155" spans="1:34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</row>
    <row r="156" spans="1:34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</row>
    <row r="157" spans="1:34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</row>
    <row r="158" spans="1:34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</row>
    <row r="159" spans="1:34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</row>
    <row r="160" spans="1:34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</row>
    <row r="161" spans="1:34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</row>
    <row r="162" spans="1:34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</row>
    <row r="163" spans="1:34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</row>
    <row r="164" spans="1:34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</row>
    <row r="165" spans="1:34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>
        <f>'RESUMEN TOTAL'!P166</f>
        <v>0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</row>
    <row r="166" spans="1:34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</row>
    <row r="167" spans="1:34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 t="str">
        <f>'RESUMEN TOTAL'!L168</f>
        <v>APAGADO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</row>
    <row r="168" spans="1:34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 t="str">
        <f>'RESUMEN TOTAL'!L169</f>
        <v>APAGADO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</row>
    <row r="169" spans="1:34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</row>
    <row r="170" spans="1:34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</row>
    <row r="171" spans="1:34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 t="str">
        <f>'RESUMEN TOTAL'!L172</f>
        <v>APAGADO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</row>
    <row r="172" spans="1:34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 t="str">
        <f>'RESUMEN TOTAL'!L173</f>
        <v>APAGADO</v>
      </c>
      <c r="G172" s="88">
        <f>'RESUMEN TOTAL'!M173</f>
        <v>0</v>
      </c>
      <c r="H172" s="88">
        <f>'RESUMEN TOTAL'!N173</f>
        <v>0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</row>
    <row r="173" spans="1:34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</row>
    <row r="174" spans="1:34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</row>
    <row r="175" spans="1:34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</row>
    <row r="176" spans="1:34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</row>
    <row r="177" spans="1:34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</row>
    <row r="178" spans="1:34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</row>
    <row r="179" spans="1:34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</row>
    <row r="180" spans="1:34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</row>
    <row r="181" spans="1:34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</row>
    <row r="182" spans="1:34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</row>
    <row r="183" spans="1:34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</row>
    <row r="184" spans="1:34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</row>
    <row r="185" spans="1:34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</row>
    <row r="186" spans="1:34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</row>
    <row r="187" spans="1:34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</row>
    <row r="188" spans="1:34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</row>
    <row r="189" spans="1:34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</row>
    <row r="190" spans="1:34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</row>
    <row r="191" spans="1:34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</row>
    <row r="192" spans="1:34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</row>
    <row r="193" spans="1:34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</row>
    <row r="194" spans="1:34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>
        <f>'RESUMEN TOTAL'!M195</f>
        <v>0</v>
      </c>
      <c r="H194" s="88">
        <f>'RESUMEN TOTAL'!N195</f>
        <v>0</v>
      </c>
      <c r="I194" s="88">
        <f>'RESUMEN TOTAL'!O195</f>
        <v>0</v>
      </c>
      <c r="J194" s="88">
        <f>'RESUMEN TOTAL'!P195</f>
        <v>0</v>
      </c>
      <c r="K194" s="88">
        <f>'RESUMEN TOTAL'!Q195</f>
        <v>0</v>
      </c>
      <c r="L194" s="88">
        <f>'RESUMEN TOTAL'!R195</f>
        <v>0</v>
      </c>
      <c r="M194" s="88">
        <f>'RESUMEN TOTAL'!S195</f>
        <v>0</v>
      </c>
      <c r="N194" s="88">
        <f>'RESUMEN TOTAL'!T195</f>
        <v>0</v>
      </c>
      <c r="O194" s="88">
        <f>'RESUMEN TOTAL'!U195</f>
        <v>0</v>
      </c>
      <c r="P194" s="88">
        <f>'RESUMEN TOTAL'!V195</f>
        <v>0</v>
      </c>
      <c r="Q194" s="88">
        <f>'RESUMEN TOTAL'!W195</f>
        <v>0</v>
      </c>
      <c r="R194" s="88">
        <f>'RESUMEN TOTAL'!X195</f>
        <v>0</v>
      </c>
      <c r="S194" s="88">
        <f>'RESUMEN TOTAL'!Y195</f>
        <v>0</v>
      </c>
      <c r="T194" s="88">
        <f>'RESUMEN TOTAL'!Z195</f>
        <v>0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</row>
    <row r="195" spans="1:34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</row>
    <row r="196" spans="1:34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>
        <f>'RESUMEN TOTAL'!M197</f>
        <v>0</v>
      </c>
      <c r="H196" s="88">
        <f>'RESUMEN TOTAL'!N197</f>
        <v>0</v>
      </c>
      <c r="I196" s="88">
        <f>'RESUMEN TOTAL'!O197</f>
        <v>0</v>
      </c>
      <c r="J196" s="88">
        <f>'RESUMEN TOTAL'!P197</f>
        <v>0</v>
      </c>
      <c r="K196" s="88">
        <f>'RESUMEN TOTAL'!Q197</f>
        <v>0</v>
      </c>
      <c r="L196" s="88">
        <f>'RESUMEN TOTAL'!R197</f>
        <v>0</v>
      </c>
      <c r="M196" s="88">
        <f>'RESUMEN TOTAL'!S197</f>
        <v>0</v>
      </c>
      <c r="N196" s="88">
        <f>'RESUMEN TOTAL'!T197</f>
        <v>0</v>
      </c>
      <c r="O196" s="88">
        <f>'RESUMEN TOTAL'!U197</f>
        <v>0</v>
      </c>
      <c r="P196" s="88">
        <f>'RESUMEN TOTAL'!V197</f>
        <v>0</v>
      </c>
      <c r="Q196" s="88">
        <f>'RESUMEN TOTAL'!W197</f>
        <v>0</v>
      </c>
      <c r="R196" s="88">
        <f>'RESUMEN TOTAL'!X197</f>
        <v>0</v>
      </c>
      <c r="S196" s="88">
        <f>'RESUMEN TOTAL'!Y197</f>
        <v>0</v>
      </c>
      <c r="T196" s="88">
        <f>'RESUMEN TOTAL'!Z197</f>
        <v>0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</row>
    <row r="197" spans="1:34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>
        <f>'RESUMEN TOTAL'!M198</f>
        <v>0</v>
      </c>
      <c r="H197" s="88">
        <f>'RESUMEN TOTAL'!N198</f>
        <v>0</v>
      </c>
      <c r="I197" s="88">
        <f>'RESUMEN TOTAL'!O198</f>
        <v>0</v>
      </c>
      <c r="J197" s="88">
        <f>'RESUMEN TOTAL'!P198</f>
        <v>0</v>
      </c>
      <c r="K197" s="88">
        <f>'RESUMEN TOTAL'!Q198</f>
        <v>0</v>
      </c>
      <c r="L197" s="88">
        <f>'RESUMEN TOTAL'!R198</f>
        <v>0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</row>
    <row r="198" spans="1:34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>
        <f>'RESUMEN TOTAL'!M199</f>
        <v>0</v>
      </c>
      <c r="H198" s="88">
        <f>'RESUMEN TOTAL'!N199</f>
        <v>0</v>
      </c>
      <c r="I198" s="88">
        <f>'RESUMEN TOTAL'!O199</f>
        <v>0</v>
      </c>
      <c r="J198" s="88">
        <f>'RESUMEN TOTAL'!P199</f>
        <v>0</v>
      </c>
      <c r="K198" s="88">
        <f>'RESUMEN TOTAL'!Q199</f>
        <v>0</v>
      </c>
      <c r="L198" s="88">
        <f>'RESUMEN TOTAL'!R199</f>
        <v>0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</row>
    <row r="199" spans="1:34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</row>
    <row r="200" spans="1:34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</row>
    <row r="201" spans="1:34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 t="str">
        <f>'RESUMEN TOTAL'!L202</f>
        <v>APAGADO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</row>
    <row r="202" spans="1:34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</row>
    <row r="203" spans="1:34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</row>
    <row r="204" spans="1:34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>
        <f>'RESUMEN TOTAL'!R205</f>
        <v>0</v>
      </c>
      <c r="M204" s="88">
        <f>'RESUMEN TOTAL'!S205</f>
        <v>0</v>
      </c>
      <c r="N204" s="88">
        <f>'RESUMEN TOTAL'!T205</f>
        <v>0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</row>
    <row r="205" spans="1:34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</row>
    <row r="206" spans="1:34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</row>
    <row r="207" spans="1:34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</row>
    <row r="208" spans="1:34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</row>
    <row r="209" spans="1:34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</row>
    <row r="210" spans="1:34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 t="str">
        <f>'RESUMEN TOTAL'!L211</f>
        <v>APAGADO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</row>
    <row r="211" spans="1:34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</row>
    <row r="212" spans="1:34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</row>
    <row r="213" spans="1:34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</row>
    <row r="214" spans="1:34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</row>
    <row r="215" spans="1:34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</row>
    <row r="216" spans="1:34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</row>
    <row r="217" spans="1:34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</row>
    <row r="218" spans="1:34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</row>
    <row r="219" spans="1:34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</row>
    <row r="220" spans="1:34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</row>
    <row r="221" spans="1:34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 t="str">
        <f>'RESUMEN TOTAL'!L222</f>
        <v>APAGADO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</row>
    <row r="222" spans="1:34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</row>
    <row r="223" spans="1:34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</row>
    <row r="224" spans="1:34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</row>
    <row r="225" spans="1:34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</row>
    <row r="226" spans="1:34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</row>
    <row r="227" spans="1:34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</row>
    <row r="228" spans="1:34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</row>
    <row r="229" spans="1:34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</row>
    <row r="230" spans="1:34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</row>
    <row r="231" spans="1:34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>
        <f>'RESUMEN TOTAL'!N232</f>
        <v>0</v>
      </c>
      <c r="I231" s="88">
        <f>'RESUMEN TOTAL'!O232</f>
        <v>0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</row>
    <row r="232" spans="1:34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>
        <f>'RESUMEN TOTAL'!N233</f>
        <v>0</v>
      </c>
      <c r="I232" s="88">
        <f>'RESUMEN TOTAL'!O233</f>
        <v>0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</row>
    <row r="233" spans="1:34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>
        <f>'RESUMEN TOTAL'!M234</f>
        <v>0</v>
      </c>
      <c r="H233" s="88">
        <f>'RESUMEN TOTAL'!N234</f>
        <v>0</v>
      </c>
      <c r="I233" s="88">
        <f>'RESUMEN TOTAL'!O234</f>
        <v>0</v>
      </c>
      <c r="J233" s="88">
        <f>'RESUMEN TOTAL'!P234</f>
        <v>0</v>
      </c>
      <c r="K233" s="88">
        <f>'RESUMEN TOTAL'!Q234</f>
        <v>0</v>
      </c>
      <c r="L233" s="88">
        <f>'RESUMEN TOTAL'!R234</f>
        <v>0</v>
      </c>
      <c r="M233" s="88">
        <f>'RESUMEN TOTAL'!S234</f>
        <v>0</v>
      </c>
      <c r="N233" s="88">
        <f>'RESUMEN TOTAL'!T234</f>
        <v>0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</row>
    <row r="234" spans="1:34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>
        <f>'RESUMEN TOTAL'!M235</f>
        <v>0</v>
      </c>
      <c r="H234" s="88">
        <f>'RESUMEN TOTAL'!N235</f>
        <v>0</v>
      </c>
      <c r="I234" s="88">
        <f>'RESUMEN TOTAL'!O235</f>
        <v>0</v>
      </c>
      <c r="J234" s="88">
        <f>'RESUMEN TOTAL'!P235</f>
        <v>0</v>
      </c>
      <c r="K234" s="88">
        <f>'RESUMEN TOTAL'!Q235</f>
        <v>0</v>
      </c>
      <c r="L234" s="88">
        <f>'RESUMEN TOTAL'!R235</f>
        <v>0</v>
      </c>
      <c r="M234" s="88">
        <f>'RESUMEN TOTAL'!S235</f>
        <v>0</v>
      </c>
      <c r="N234" s="88">
        <f>'RESUMEN TOTAL'!T235</f>
        <v>0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</row>
    <row r="235" spans="1:34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</row>
    <row r="236" spans="1:34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</row>
    <row r="237" spans="1:34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</row>
    <row r="238" spans="1:34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</row>
    <row r="239" spans="1:34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</row>
    <row r="240" spans="1:34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</row>
    <row r="241" spans="1:34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</row>
    <row r="242" spans="1:34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</row>
    <row r="243" spans="1:34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</row>
    <row r="244" spans="1:34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</row>
    <row r="245" spans="1:34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</row>
    <row r="246" spans="1:34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>
        <f>'RESUMEN TOTAL'!M247</f>
        <v>0</v>
      </c>
      <c r="H246" s="88">
        <f>'RESUMEN TOTAL'!N247</f>
        <v>0</v>
      </c>
      <c r="I246" s="88">
        <f>'RESUMEN TOTAL'!O247</f>
        <v>0</v>
      </c>
      <c r="J246" s="88">
        <f>'RESUMEN TOTAL'!P247</f>
        <v>0</v>
      </c>
      <c r="K246" s="88">
        <f>'RESUMEN TOTAL'!Q247</f>
        <v>0</v>
      </c>
      <c r="L246" s="88">
        <f>'RESUMEN TOTAL'!R247</f>
        <v>0</v>
      </c>
      <c r="M246" s="88">
        <f>'RESUMEN TOTAL'!S247</f>
        <v>0</v>
      </c>
      <c r="N246" s="88">
        <f>'RESUMEN TOTAL'!T247</f>
        <v>0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</row>
    <row r="247" spans="1:34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</row>
    <row r="248" spans="1:34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</row>
    <row r="249" spans="1:34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</row>
    <row r="250" spans="1:34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>
        <f>'RESUMEN TOTAL'!M251</f>
        <v>0</v>
      </c>
      <c r="H250" s="88">
        <f>'RESUMEN TOTAL'!N251</f>
        <v>0</v>
      </c>
      <c r="I250" s="88">
        <f>'RESUMEN TOTAL'!O251</f>
        <v>0</v>
      </c>
      <c r="J250" s="88">
        <f>'RESUMEN TOTAL'!P251</f>
        <v>0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</row>
    <row r="251" spans="1:34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>
        <f>'RESUMEN TOTAL'!M252</f>
        <v>0</v>
      </c>
      <c r="H251" s="88">
        <f>'RESUMEN TOTAL'!N252</f>
        <v>0</v>
      </c>
      <c r="I251" s="88">
        <f>'RESUMEN TOTAL'!O252</f>
        <v>0</v>
      </c>
      <c r="J251" s="88">
        <f>'RESUMEN TOTAL'!P252</f>
        <v>0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</row>
    <row r="252" spans="1:34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>
        <f>'RESUMEN TOTAL'!M253</f>
        <v>0</v>
      </c>
      <c r="H252" s="88">
        <f>'RESUMEN TOTAL'!N253</f>
        <v>0</v>
      </c>
      <c r="I252" s="88">
        <f>'RESUMEN TOTAL'!O253</f>
        <v>0</v>
      </c>
      <c r="J252" s="88">
        <f>'RESUMEN TOTAL'!P253</f>
        <v>0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</row>
    <row r="253" spans="1:34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</row>
    <row r="254" spans="1:34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>
        <f>'RESUMEN TOTAL'!M255</f>
        <v>0</v>
      </c>
      <c r="H254" s="88">
        <f>'RESUMEN TOTAL'!N255</f>
        <v>0</v>
      </c>
      <c r="I254" s="88">
        <f>'RESUMEN TOTAL'!O255</f>
        <v>0</v>
      </c>
      <c r="J254" s="88">
        <f>'RESUMEN TOTAL'!P255</f>
        <v>0</v>
      </c>
      <c r="K254" s="88">
        <f>'RESUMEN TOTAL'!Q255</f>
        <v>0</v>
      </c>
      <c r="L254" s="88">
        <f>'RESUMEN TOTAL'!R255</f>
        <v>0</v>
      </c>
      <c r="M254" s="88">
        <f>'RESUMEN TOTAL'!S255</f>
        <v>0</v>
      </c>
      <c r="N254" s="88">
        <f>'RESUMEN TOTAL'!T255</f>
        <v>0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</row>
    <row r="255" spans="1:34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 t="str">
        <f>'RESUMEN TOTAL'!L256</f>
        <v>APAGADO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</row>
    <row r="256" spans="1:34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</row>
    <row r="257" spans="1:34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</row>
    <row r="258" spans="1:34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</row>
    <row r="259" spans="1:34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</row>
    <row r="260" spans="1:34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</row>
    <row r="261" spans="1:34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</row>
    <row r="262" spans="1:34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</row>
    <row r="263" spans="1:34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</row>
    <row r="264" spans="1:34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</row>
    <row r="265" spans="1:34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</row>
    <row r="266" spans="1:34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</row>
    <row r="267" spans="1:34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</row>
    <row r="268" spans="1:34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</row>
    <row r="269" spans="1:34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</row>
    <row r="270" spans="1:34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</row>
    <row r="271" spans="1:34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</row>
    <row r="272" spans="1:34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</row>
    <row r="273" spans="1:34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>
        <f>'RESUMEN TOTAL'!M274</f>
        <v>0</v>
      </c>
      <c r="H273" s="88">
        <f>'RESUMEN TOTAL'!N274</f>
        <v>0</v>
      </c>
      <c r="I273" s="88">
        <f>'RESUMEN TOTAL'!O274</f>
        <v>0</v>
      </c>
      <c r="J273" s="88">
        <f>'RESUMEN TOTAL'!P274</f>
        <v>0</v>
      </c>
      <c r="K273" s="88">
        <f>'RESUMEN TOTAL'!Q274</f>
        <v>0</v>
      </c>
      <c r="L273" s="88">
        <f>'RESUMEN TOTAL'!R274</f>
        <v>0</v>
      </c>
      <c r="M273" s="88">
        <f>'RESUMEN TOTAL'!S274</f>
        <v>0</v>
      </c>
      <c r="N273" s="88">
        <f>'RESUMEN TOTAL'!T274</f>
        <v>0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</row>
    <row r="274" spans="1:34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</row>
    <row r="275" spans="1:34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</row>
    <row r="276" spans="1:34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</row>
    <row r="277" spans="1:34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</row>
    <row r="278" spans="1:34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</row>
    <row r="279" spans="1:34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</row>
    <row r="280" spans="1:34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</row>
    <row r="281" spans="1:34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</row>
    <row r="282" spans="1:34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</row>
    <row r="283" spans="1:34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</row>
    <row r="284" spans="1:34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</row>
    <row r="285" spans="1:34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</row>
    <row r="286" spans="1:34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</row>
    <row r="287" spans="1:34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</row>
    <row r="288" spans="1:34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</row>
    <row r="289" spans="1:34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</row>
    <row r="290" spans="1:34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</row>
    <row r="291" spans="1:34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</row>
    <row r="292" spans="1:34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</row>
    <row r="293" spans="1:34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</row>
    <row r="294" spans="1:34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</row>
    <row r="295" spans="1:34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</row>
    <row r="296" spans="1:34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</row>
    <row r="297" spans="1:34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</row>
    <row r="298" spans="1:34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</row>
    <row r="299" spans="1:34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 t="str">
        <f>'RESUMEN TOTAL'!L300</f>
        <v>APAGADO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</row>
    <row r="300" spans="1:34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</row>
    <row r="301" spans="1:34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</row>
    <row r="302" spans="1:34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</row>
    <row r="303" spans="1:34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</row>
    <row r="304" spans="1:34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</row>
    <row r="305" spans="1:34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</row>
    <row r="306" spans="1:34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</row>
    <row r="307" spans="1:34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</row>
    <row r="308" spans="1:34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</row>
    <row r="309" spans="1:34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</row>
    <row r="310" spans="1:34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</row>
    <row r="311" spans="1:34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</row>
    <row r="312" spans="1:34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</row>
    <row r="313" spans="1:34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</row>
    <row r="314" spans="1:34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>
        <f>'RESUMEN TOTAL'!M315</f>
        <v>0</v>
      </c>
      <c r="H314" s="88">
        <f>'RESUMEN TOTAL'!N315</f>
        <v>0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</row>
    <row r="315" spans="1:34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</row>
    <row r="316" spans="1:34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</row>
    <row r="317" spans="1:34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</row>
    <row r="318" spans="1:34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</row>
    <row r="319" spans="1:34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</row>
    <row r="320" spans="1:34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</row>
    <row r="321" spans="1:34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</row>
    <row r="322" spans="1:34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</row>
    <row r="323" spans="1:34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</row>
    <row r="324" spans="1:34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</row>
    <row r="325" spans="1:34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</row>
    <row r="326" spans="1:34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</row>
    <row r="327" spans="1:34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</row>
    <row r="328" spans="1:34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 t="str">
        <f>'RESUMEN TOTAL'!L329</f>
        <v>APAGADO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</row>
    <row r="329" spans="1:34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</row>
    <row r="330" spans="1:34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</row>
    <row r="331" spans="1:34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</row>
    <row r="332" spans="1:34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</row>
    <row r="333" spans="1:34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>
        <f>'RESUMEN TOTAL'!M334</f>
        <v>0</v>
      </c>
      <c r="H333" s="88">
        <f>'RESUMEN TOTAL'!N334</f>
        <v>0</v>
      </c>
      <c r="I333" s="88">
        <f>'RESUMEN TOTAL'!O334</f>
        <v>0</v>
      </c>
      <c r="J333" s="88">
        <f>'RESUMEN TOTAL'!P334</f>
        <v>0</v>
      </c>
      <c r="K333" s="88">
        <f>'RESUMEN TOTAL'!Q334</f>
        <v>0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</row>
    <row r="334" spans="1:34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>
        <f>'RESUMEN TOTAL'!M335</f>
        <v>0</v>
      </c>
      <c r="H334" s="88">
        <f>'RESUMEN TOTAL'!N335</f>
        <v>0</v>
      </c>
      <c r="I334" s="88">
        <f>'RESUMEN TOTAL'!O335</f>
        <v>0</v>
      </c>
      <c r="J334" s="88">
        <f>'RESUMEN TOTAL'!P335</f>
        <v>0</v>
      </c>
      <c r="K334" s="88">
        <f>'RESUMEN TOTAL'!Q335</f>
        <v>0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</row>
    <row r="335" spans="1:34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</row>
    <row r="336" spans="1:34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</row>
    <row r="337" spans="1:34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</row>
    <row r="338" spans="1:34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</row>
    <row r="339" spans="1:34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</row>
    <row r="340" spans="1:34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 t="str">
        <f>'RESUMEN TOTAL'!L341</f>
        <v>APAGADO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</row>
    <row r="341" spans="1:34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</row>
    <row r="342" spans="1:34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</row>
    <row r="343" spans="1:34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</row>
    <row r="344" spans="1:34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</row>
    <row r="345" spans="1:34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</row>
    <row r="346" spans="1:34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</row>
    <row r="347" spans="1:34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</row>
    <row r="348" spans="1:34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</row>
    <row r="349" spans="1:34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</row>
    <row r="350" spans="1:34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</row>
    <row r="351" spans="1:34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</row>
    <row r="352" spans="1:34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</row>
    <row r="353" spans="1:34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 t="str">
        <f>'RESUMEN TOTAL'!L354</f>
        <v>APAGADO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</row>
    <row r="354" spans="1:34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</row>
    <row r="355" spans="1:34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</row>
    <row r="356" spans="1:34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</row>
    <row r="357" spans="1:34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</row>
    <row r="358" spans="1:34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</row>
    <row r="359" spans="1:34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</row>
    <row r="360" spans="1:34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</row>
    <row r="361" spans="1:34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</row>
    <row r="362" spans="1:34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</row>
    <row r="363" spans="1:34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</row>
    <row r="364" spans="1:34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</row>
    <row r="365" spans="1:34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</row>
    <row r="366" spans="1:34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</row>
    <row r="367" spans="1:34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</row>
    <row r="368" spans="1:34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 t="str">
        <f>'RESUMEN TOTAL'!L369</f>
        <v>APAGADO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</row>
    <row r="369" spans="1:34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 t="str">
        <f>'RESUMEN TOTAL'!L370</f>
        <v>APAGADO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</row>
    <row r="370" spans="1:34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</row>
    <row r="371" spans="1:34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</row>
    <row r="372" spans="1:34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</row>
    <row r="373" spans="1:34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</row>
    <row r="374" spans="1:34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 t="str">
        <f>'RESUMEN TOTAL'!L375</f>
        <v>APAGADO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</row>
    <row r="375" spans="1:34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 t="str">
        <f>'RESUMEN TOTAL'!L376</f>
        <v>APAGADO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</row>
    <row r="376" spans="1:34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</row>
    <row r="377" spans="1:34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</row>
    <row r="378" spans="1:34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</row>
    <row r="379" spans="1:34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</row>
    <row r="380" spans="1:34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</row>
    <row r="381" spans="1:34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 t="str">
        <f>'RESUMEN TOTAL'!L382</f>
        <v>APAGADO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</row>
    <row r="382" spans="1:34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>
        <f>'RESUMEN TOTAL'!M383</f>
        <v>0</v>
      </c>
      <c r="H382" s="88">
        <f>'RESUMEN TOTAL'!N383</f>
        <v>0</v>
      </c>
      <c r="I382" s="88">
        <f>'RESUMEN TOTAL'!O383</f>
        <v>0</v>
      </c>
      <c r="J382" s="88">
        <f>'RESUMEN TOTAL'!P383</f>
        <v>0</v>
      </c>
      <c r="K382" s="88">
        <f>'RESUMEN TOTAL'!Q383</f>
        <v>0</v>
      </c>
      <c r="L382" s="88">
        <f>'RESUMEN TOTAL'!R383</f>
        <v>0</v>
      </c>
      <c r="M382" s="88">
        <f>'RESUMEN TOTAL'!S383</f>
        <v>0</v>
      </c>
      <c r="N382" s="88">
        <f>'RESUMEN TOTAL'!T383</f>
        <v>0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</row>
    <row r="383" spans="1:34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</row>
    <row r="384" spans="1:34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</row>
    <row r="385" spans="1:34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</row>
    <row r="386" spans="1:34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</row>
    <row r="387" spans="1:34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</row>
    <row r="388" spans="1:34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</row>
    <row r="389" spans="1:34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 t="str">
        <f>'RESUMEN TOTAL'!L390</f>
        <v>APAGADO</v>
      </c>
      <c r="G389" s="88">
        <f>'RESUMEN TOTAL'!M390</f>
        <v>0</v>
      </c>
      <c r="H389" s="88">
        <f>'RESUMEN TOTAL'!N390</f>
        <v>0</v>
      </c>
      <c r="I389" s="88">
        <f>'RESUMEN TOTAL'!O390</f>
        <v>0</v>
      </c>
      <c r="J389" s="88">
        <f>'RESUMEN TOTAL'!P390</f>
        <v>0</v>
      </c>
      <c r="K389" s="88">
        <f>'RESUMEN TOTAL'!Q390</f>
        <v>0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</row>
    <row r="390" spans="1:34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 t="str">
        <f>'RESUMEN TOTAL'!L391</f>
        <v>APAGADO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</row>
    <row r="391" spans="1:34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 t="str">
        <f>'RESUMEN TOTAL'!L392</f>
        <v>APAGADO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</row>
    <row r="392" spans="1:34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</row>
    <row r="393" spans="1:34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</row>
    <row r="394" spans="1:34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</row>
    <row r="395" spans="1:34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</row>
    <row r="396" spans="1:34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</row>
    <row r="397" spans="1:34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 t="str">
        <f>'RESUMEN TOTAL'!L398</f>
        <v>APAGADO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</row>
    <row r="398" spans="1:34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</row>
    <row r="399" spans="1:34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</row>
    <row r="400" spans="1:34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 t="str">
        <f>'RESUMEN TOTAL'!L401</f>
        <v>APAGADO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</row>
    <row r="401" spans="1:34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>
        <f>'RESUMEN TOTAL'!M402</f>
        <v>0</v>
      </c>
      <c r="H401" s="88">
        <f>'RESUMEN TOTAL'!N402</f>
        <v>0</v>
      </c>
      <c r="I401" s="88">
        <f>'RESUMEN TOTAL'!O402</f>
        <v>0</v>
      </c>
      <c r="J401" s="88">
        <f>'RESUMEN TOTAL'!P402</f>
        <v>0</v>
      </c>
      <c r="K401" s="88">
        <f>'RESUMEN TOTAL'!Q402</f>
        <v>0</v>
      </c>
      <c r="L401" s="88">
        <f>'RESUMEN TOTAL'!R402</f>
        <v>0</v>
      </c>
      <c r="M401" s="88">
        <f>'RESUMEN TOTAL'!S402</f>
        <v>0</v>
      </c>
      <c r="N401" s="88">
        <f>'RESUMEN TOTAL'!T402</f>
        <v>0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</row>
    <row r="402" spans="1:34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>
        <f>'RESUMEN TOTAL'!S403</f>
        <v>0</v>
      </c>
      <c r="N402" s="88">
        <f>'RESUMEN TOTAL'!T403</f>
        <v>0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</row>
    <row r="403" spans="1:34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 t="str">
        <f>'RESUMEN TOTAL'!L404</f>
        <v>APAGADO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</row>
    <row r="404" spans="1:34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</row>
    <row r="405" spans="1:34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</row>
    <row r="406" spans="1:34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 t="str">
        <f>'RESUMEN TOTAL'!L407</f>
        <v>APAGADO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</row>
    <row r="407" spans="1:34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</row>
    <row r="408" spans="1:34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</row>
    <row r="409" spans="1:34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</row>
    <row r="410" spans="1:34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</row>
    <row r="411" spans="1:34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</row>
    <row r="412" spans="1:34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</row>
    <row r="413" spans="1:34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</row>
    <row r="414" spans="1:34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 t="str">
        <f>'RESUMEN TOTAL'!L415</f>
        <v>APAGADO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</row>
    <row r="415" spans="1:34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 t="str">
        <f>'RESUMEN TOTAL'!L416</f>
        <v>APAGADO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</row>
    <row r="416" spans="1:34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>
        <f>'RESUMEN TOTAL'!M417</f>
        <v>0</v>
      </c>
      <c r="H416" s="88">
        <f>'RESUMEN TOTAL'!N417</f>
        <v>0</v>
      </c>
      <c r="I416" s="88">
        <f>'RESUMEN TOTAL'!O417</f>
        <v>0</v>
      </c>
      <c r="J416" s="88">
        <f>'RESUMEN TOTAL'!P417</f>
        <v>0</v>
      </c>
      <c r="K416" s="88">
        <f>'RESUMEN TOTAL'!Q417</f>
        <v>0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</row>
    <row r="417" spans="1:34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</row>
    <row r="418" spans="1:34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</row>
    <row r="419" spans="1:34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</row>
    <row r="420" spans="1:34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</row>
    <row r="421" spans="1:34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</row>
    <row r="422" spans="1:34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</row>
    <row r="423" spans="1:34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</row>
    <row r="424" spans="1:34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</row>
    <row r="425" spans="1:34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</row>
    <row r="426" spans="1:34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</row>
    <row r="427" spans="1:34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</row>
    <row r="428" spans="1:34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</row>
    <row r="429" spans="1:34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</row>
    <row r="430" spans="1:34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</row>
    <row r="431" spans="1:34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</row>
    <row r="432" spans="1:34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</row>
    <row r="433" spans="1:34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</row>
    <row r="434" spans="1:34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</row>
    <row r="435" spans="1:34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</row>
    <row r="436" spans="1:34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>
        <f>'RESUMEN TOTAL'!M437</f>
        <v>0</v>
      </c>
      <c r="H436" s="88">
        <f>'RESUMEN TOTAL'!N437</f>
        <v>0</v>
      </c>
      <c r="I436" s="88">
        <f>'RESUMEN TOTAL'!O437</f>
        <v>0</v>
      </c>
      <c r="J436" s="88">
        <f>'RESUMEN TOTAL'!P437</f>
        <v>0</v>
      </c>
      <c r="K436" s="88">
        <f>'RESUMEN TOTAL'!Q437</f>
        <v>0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</row>
    <row r="437" spans="1:34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</row>
    <row r="438" spans="1:34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>
        <f>'RESUMEN TOTAL'!M439</f>
        <v>0</v>
      </c>
      <c r="H438" s="88">
        <f>'RESUMEN TOTAL'!N439</f>
        <v>0</v>
      </c>
      <c r="I438" s="88">
        <f>'RESUMEN TOTAL'!O439</f>
        <v>0</v>
      </c>
      <c r="J438" s="88">
        <f>'RESUMEN TOTAL'!P439</f>
        <v>0</v>
      </c>
      <c r="K438" s="88">
        <f>'RESUMEN TOTAL'!Q439</f>
        <v>0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</row>
    <row r="439" spans="1:34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>
        <f>'RESUMEN TOTAL'!M440</f>
        <v>0</v>
      </c>
      <c r="H439" s="88">
        <f>'RESUMEN TOTAL'!N440</f>
        <v>0</v>
      </c>
      <c r="I439" s="88">
        <f>'RESUMEN TOTAL'!O440</f>
        <v>0</v>
      </c>
      <c r="J439" s="88">
        <f>'RESUMEN TOTAL'!P440</f>
        <v>0</v>
      </c>
      <c r="K439" s="88">
        <f>'RESUMEN TOTAL'!Q440</f>
        <v>0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</row>
    <row r="440" spans="1:34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</row>
    <row r="441" spans="1:34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</row>
    <row r="442" spans="1:34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</row>
    <row r="443" spans="1:34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</row>
    <row r="444" spans="1:34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</row>
    <row r="445" spans="1:34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</row>
    <row r="446" spans="1:34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</row>
    <row r="447" spans="1:34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</row>
    <row r="448" spans="1:34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</row>
    <row r="449" spans="1:34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</row>
    <row r="450" spans="1:34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</row>
    <row r="451" spans="1:34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</row>
    <row r="452" spans="1:34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</row>
    <row r="453" spans="1:34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</row>
    <row r="454" spans="1:34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</row>
    <row r="455" spans="1:34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</row>
    <row r="456" spans="1:34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</row>
    <row r="457" spans="1:34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</row>
    <row r="458" spans="1:34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</row>
    <row r="459" spans="1:34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</row>
    <row r="460" spans="1:34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</row>
    <row r="461" spans="1:34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</row>
    <row r="462" spans="1:34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>
        <f>'RESUMEN TOTAL'!M463</f>
        <v>0</v>
      </c>
      <c r="H462" s="88">
        <f>'RESUMEN TOTAL'!N463</f>
        <v>0</v>
      </c>
      <c r="I462" s="88">
        <f>'RESUMEN TOTAL'!O463</f>
        <v>0</v>
      </c>
      <c r="J462" s="88">
        <f>'RESUMEN TOTAL'!P463</f>
        <v>0</v>
      </c>
      <c r="K462" s="88">
        <f>'RESUMEN TOTAL'!Q463</f>
        <v>0</v>
      </c>
      <c r="L462" s="88">
        <f>'RESUMEN TOTAL'!R463</f>
        <v>0</v>
      </c>
      <c r="M462" s="88">
        <f>'RESUMEN TOTAL'!S463</f>
        <v>0</v>
      </c>
      <c r="N462" s="88">
        <f>'RESUMEN TOTAL'!T463</f>
        <v>0</v>
      </c>
      <c r="O462" s="88">
        <f>'RESUMEN TOTAL'!U463</f>
        <v>0</v>
      </c>
      <c r="P462" s="88">
        <f>'RESUMEN TOTAL'!V463</f>
        <v>0</v>
      </c>
      <c r="Q462" s="88" t="e">
        <f>'RESUMEN TOTAL'!#REF!</f>
        <v>#REF!</v>
      </c>
      <c r="R462" s="88">
        <f>'RESUMEN TOTAL'!X463</f>
        <v>0</v>
      </c>
      <c r="S462" s="88">
        <f>'RESUMEN TOTAL'!Y463</f>
        <v>0</v>
      </c>
      <c r="T462" s="88">
        <f>'RESUMEN TOTAL'!Z463</f>
        <v>0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</row>
    <row r="463" spans="1:34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>
        <f>'RESUMEN TOTAL'!M464</f>
        <v>0</v>
      </c>
      <c r="H463" s="88">
        <f>'RESUMEN TOTAL'!N464</f>
        <v>0</v>
      </c>
      <c r="I463" s="88">
        <f>'RESUMEN TOTAL'!O464</f>
        <v>0</v>
      </c>
      <c r="J463" s="88">
        <f>'RESUMEN TOTAL'!P464</f>
        <v>0</v>
      </c>
      <c r="K463" s="88">
        <f>'RESUMEN TOTAL'!Q464</f>
        <v>0</v>
      </c>
      <c r="L463" s="88">
        <f>'RESUMEN TOTAL'!R464</f>
        <v>0</v>
      </c>
      <c r="M463" s="88">
        <f>'RESUMEN TOTAL'!S464</f>
        <v>0</v>
      </c>
      <c r="N463" s="88">
        <f>'RESUMEN TOTAL'!T464</f>
        <v>0</v>
      </c>
      <c r="O463" s="88">
        <f>'RESUMEN TOTAL'!U464</f>
        <v>0</v>
      </c>
      <c r="P463" s="88">
        <f>'RESUMEN TOTAL'!V464</f>
        <v>0</v>
      </c>
      <c r="Q463" s="88">
        <f>'RESUMEN TOTAL'!W463</f>
        <v>0</v>
      </c>
      <c r="R463" s="88">
        <f>'RESUMEN TOTAL'!X464</f>
        <v>0</v>
      </c>
      <c r="S463" s="88">
        <f>'RESUMEN TOTAL'!Y464</f>
        <v>0</v>
      </c>
      <c r="T463" s="88">
        <f>'RESUMEN TOTAL'!Z464</f>
        <v>0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</row>
    <row r="464" spans="1:34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 t="str">
        <f>'RESUMEN TOTAL'!L465</f>
        <v>APAGADO</v>
      </c>
      <c r="G464" s="88">
        <f>'RESUMEN TOTAL'!M465</f>
        <v>0</v>
      </c>
      <c r="H464" s="88">
        <f>'RESUMEN TOTAL'!N465</f>
        <v>0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</row>
    <row r="465" spans="1:34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</row>
    <row r="466" spans="1:34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</row>
    <row r="467" spans="1:34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</row>
    <row r="468" spans="1:34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</row>
    <row r="469" spans="1:34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</row>
    <row r="470" spans="1:34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</row>
    <row r="471" spans="1:34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</row>
    <row r="472" spans="1:34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</row>
    <row r="473" spans="1:34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</row>
    <row r="474" spans="1:34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</row>
    <row r="475" spans="1:34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>
        <f>'RESUMEN TOTAL'!O476</f>
        <v>0</v>
      </c>
      <c r="J475" s="88">
        <f>'RESUMEN TOTAL'!P476</f>
        <v>0</v>
      </c>
      <c r="K475" s="88">
        <f>'RESUMEN TOTAL'!Q476</f>
        <v>0</v>
      </c>
      <c r="L475" s="88">
        <f>'RESUMEN TOTAL'!R476</f>
        <v>0</v>
      </c>
      <c r="M475" s="88">
        <f>'RESUMEN TOTAL'!S476</f>
        <v>0</v>
      </c>
      <c r="N475" s="88">
        <f>'RESUMEN TOTAL'!T476</f>
        <v>0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</row>
    <row r="476" spans="1:34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>
        <f>'RESUMEN TOTAL'!L477</f>
        <v>0</v>
      </c>
      <c r="G476" s="88">
        <f>'RESUMEN TOTAL'!M477</f>
        <v>0</v>
      </c>
      <c r="H476" s="88">
        <f>'RESUMEN TOTAL'!N477</f>
        <v>0</v>
      </c>
      <c r="I476" s="88">
        <f>'RESUMEN TOTAL'!O477</f>
        <v>0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</row>
    <row r="477" spans="1:34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>
        <f>'RESUMEN TOTAL'!L478</f>
        <v>0</v>
      </c>
      <c r="G477" s="88">
        <f>'RESUMEN TOTAL'!M478</f>
        <v>0</v>
      </c>
      <c r="H477" s="88">
        <f>'RESUMEN TOTAL'!N478</f>
        <v>0</v>
      </c>
      <c r="I477" s="88">
        <f>'RESUMEN TOTAL'!O478</f>
        <v>0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</row>
    <row r="478" spans="1:34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>
        <f>'RESUMEN TOTAL'!N479</f>
        <v>0</v>
      </c>
      <c r="I478" s="88">
        <f>'RESUMEN TOTAL'!O479</f>
        <v>0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</row>
    <row r="479" spans="1:34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>
        <f>'RESUMEN TOTAL'!N480</f>
        <v>0</v>
      </c>
      <c r="I479" s="88">
        <f>'RESUMEN TOTAL'!O480</f>
        <v>0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</row>
    <row r="480" spans="1:34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</row>
    <row r="481" spans="1:34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</row>
    <row r="482" spans="1:34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</row>
    <row r="483" spans="1:34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</row>
    <row r="484" spans="1:34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</row>
    <row r="485" spans="1:34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</row>
    <row r="486" spans="1:34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</row>
    <row r="487" spans="1:34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</row>
    <row r="488" spans="1:34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</row>
    <row r="489" spans="1:34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</row>
    <row r="490" spans="1:34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</row>
    <row r="491" spans="1:34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</row>
    <row r="492" spans="1:34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>
        <f>'RESUMEN TOTAL'!M493</f>
        <v>0</v>
      </c>
      <c r="H492" s="88">
        <f>'RESUMEN TOTAL'!N493</f>
        <v>0</v>
      </c>
      <c r="I492" s="88">
        <f>'RESUMEN TOTAL'!O493</f>
        <v>0</v>
      </c>
      <c r="J492" s="88">
        <f>'RESUMEN TOTAL'!P493</f>
        <v>0</v>
      </c>
      <c r="K492" s="88">
        <f>'RESUMEN TOTAL'!Q493</f>
        <v>0</v>
      </c>
      <c r="L492" s="88">
        <f>'RESUMEN TOTAL'!R493</f>
        <v>0</v>
      </c>
      <c r="M492" s="88">
        <f>'RESUMEN TOTAL'!S493</f>
        <v>0</v>
      </c>
      <c r="N492" s="88">
        <f>'RESUMEN TOTAL'!T493</f>
        <v>0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</row>
    <row r="493" spans="1:34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>
        <f>'RESUMEN TOTAL'!M494</f>
        <v>0</v>
      </c>
      <c r="H493" s="88">
        <f>'RESUMEN TOTAL'!N494</f>
        <v>0</v>
      </c>
      <c r="I493" s="88">
        <f>'RESUMEN TOTAL'!O494</f>
        <v>0</v>
      </c>
      <c r="J493" s="88">
        <f>'RESUMEN TOTAL'!P494</f>
        <v>0</v>
      </c>
      <c r="K493" s="88">
        <f>'RESUMEN TOTAL'!Q494</f>
        <v>0</v>
      </c>
      <c r="L493" s="88">
        <f>'RESUMEN TOTAL'!R494</f>
        <v>0</v>
      </c>
      <c r="M493" s="88">
        <f>'RESUMEN TOTAL'!S494</f>
        <v>0</v>
      </c>
      <c r="N493" s="88">
        <f>'RESUMEN TOTAL'!T494</f>
        <v>0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</row>
    <row r="494" spans="1:34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</row>
    <row r="495" spans="1:34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</row>
    <row r="496" spans="1:34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</row>
    <row r="497" spans="1:34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</row>
    <row r="498" spans="1:34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>
        <f>'RESUMEN TOTAL'!M499</f>
        <v>0</v>
      </c>
      <c r="H498" s="88">
        <f>'RESUMEN TOTAL'!N499</f>
        <v>0</v>
      </c>
      <c r="I498" s="88">
        <f>'RESUMEN TOTAL'!O499</f>
        <v>0</v>
      </c>
      <c r="J498" s="88">
        <f>'RESUMEN TOTAL'!P499</f>
        <v>0</v>
      </c>
      <c r="K498" s="88">
        <f>'RESUMEN TOTAL'!Q499</f>
        <v>0</v>
      </c>
      <c r="L498" s="88">
        <f>'RESUMEN TOTAL'!R499</f>
        <v>0</v>
      </c>
      <c r="M498" s="88">
        <f>'RESUMEN TOTAL'!S499</f>
        <v>0</v>
      </c>
      <c r="N498" s="88">
        <f>'RESUMEN TOTAL'!T499</f>
        <v>0</v>
      </c>
      <c r="O498" s="88">
        <f>'RESUMEN TOTAL'!U499</f>
        <v>0</v>
      </c>
      <c r="P498" s="88">
        <f>'RESUMEN TOTAL'!V499</f>
        <v>0</v>
      </c>
      <c r="Q498" s="88">
        <f>'RESUMEN TOTAL'!W499</f>
        <v>0</v>
      </c>
      <c r="R498" s="88">
        <f>'RESUMEN TOTAL'!X499</f>
        <v>0</v>
      </c>
      <c r="S498" s="88">
        <f>'RESUMEN TOTAL'!Y499</f>
        <v>0</v>
      </c>
      <c r="T498" s="88">
        <f>'RESUMEN TOTAL'!Z499</f>
        <v>0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</row>
    <row r="499" spans="1:34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>
        <f>'RESUMEN TOTAL'!M500</f>
        <v>0</v>
      </c>
      <c r="H499" s="88">
        <f>'RESUMEN TOTAL'!N500</f>
        <v>0</v>
      </c>
      <c r="I499" s="88">
        <f>'RESUMEN TOTAL'!O500</f>
        <v>0</v>
      </c>
      <c r="J499" s="88">
        <f>'RESUMEN TOTAL'!P500</f>
        <v>0</v>
      </c>
      <c r="K499" s="88">
        <f>'RESUMEN TOTAL'!Q500</f>
        <v>0</v>
      </c>
      <c r="L499" s="88">
        <f>'RESUMEN TOTAL'!R500</f>
        <v>0</v>
      </c>
      <c r="M499" s="88">
        <f>'RESUMEN TOTAL'!S500</f>
        <v>0</v>
      </c>
      <c r="N499" s="88">
        <f>'RESUMEN TOTAL'!T500</f>
        <v>0</v>
      </c>
      <c r="O499" s="88">
        <f>'RESUMEN TOTAL'!U500</f>
        <v>0</v>
      </c>
      <c r="P499" s="88">
        <f>'RESUMEN TOTAL'!V500</f>
        <v>0</v>
      </c>
      <c r="Q499" s="88">
        <f>'RESUMEN TOTAL'!W500</f>
        <v>0</v>
      </c>
      <c r="R499" s="88">
        <f>'RESUMEN TOTAL'!X500</f>
        <v>0</v>
      </c>
      <c r="S499" s="88">
        <f>'RESUMEN TOTAL'!Y500</f>
        <v>0</v>
      </c>
      <c r="T499" s="88">
        <f>'RESUMEN TOTAL'!Z500</f>
        <v>0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</row>
    <row r="500" spans="1:34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</row>
    <row r="501" spans="1:34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</row>
    <row r="502" spans="1:34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</row>
    <row r="503" spans="1:34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</row>
    <row r="504" spans="1:34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>
        <f>'RESUMEN TOTAL'!M505</f>
        <v>0</v>
      </c>
      <c r="H504" s="88">
        <f>'RESUMEN TOTAL'!N505</f>
        <v>0</v>
      </c>
      <c r="I504" s="88">
        <f>'RESUMEN TOTAL'!O505</f>
        <v>0</v>
      </c>
      <c r="J504" s="88">
        <f>'RESUMEN TOTAL'!P505</f>
        <v>0</v>
      </c>
      <c r="K504" s="88">
        <f>'RESUMEN TOTAL'!Q505</f>
        <v>0</v>
      </c>
      <c r="L504" s="88">
        <f>'RESUMEN TOTAL'!R505</f>
        <v>0</v>
      </c>
      <c r="M504" s="88">
        <f>'RESUMEN TOTAL'!S505</f>
        <v>0</v>
      </c>
      <c r="N504" s="88">
        <f>'RESUMEN TOTAL'!T505</f>
        <v>0</v>
      </c>
      <c r="O504" s="88">
        <f>'RESUMEN TOTAL'!U505</f>
        <v>0</v>
      </c>
      <c r="P504" s="88">
        <f>'RESUMEN TOTAL'!V505</f>
        <v>0</v>
      </c>
      <c r="Q504" s="88">
        <f>'RESUMEN TOTAL'!W505</f>
        <v>0</v>
      </c>
      <c r="R504" s="88">
        <f>'RESUMEN TOTAL'!X505</f>
        <v>0</v>
      </c>
      <c r="S504" s="88">
        <f>'RESUMEN TOTAL'!Y505</f>
        <v>0</v>
      </c>
      <c r="T504" s="88">
        <f>'RESUMEN TOTAL'!Z505</f>
        <v>0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</row>
    <row r="505" spans="1:34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>
        <f>'RESUMEN TOTAL'!M506</f>
        <v>0</v>
      </c>
      <c r="H505" s="88">
        <f>'RESUMEN TOTAL'!N506</f>
        <v>0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</row>
    <row r="506" spans="1:34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>
        <f>'RESUMEN TOTAL'!M507</f>
        <v>0</v>
      </c>
      <c r="H506" s="88">
        <f>'RESUMEN TOTAL'!N507</f>
        <v>0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</row>
    <row r="507" spans="1:34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 t="str">
        <f>'RESUMEN TOTAL'!L508</f>
        <v>APAGADO</v>
      </c>
      <c r="G507" s="88">
        <f>'RESUMEN TOTAL'!M508</f>
        <v>0</v>
      </c>
      <c r="H507" s="88">
        <f>'RESUMEN TOTAL'!N508</f>
        <v>0</v>
      </c>
      <c r="I507" s="88">
        <f>'RESUMEN TOTAL'!O508</f>
        <v>0</v>
      </c>
      <c r="J507" s="88">
        <f>'RESUMEN TOTAL'!P508</f>
        <v>0</v>
      </c>
      <c r="K507" s="88">
        <f>'RESUMEN TOTAL'!Q508</f>
        <v>0</v>
      </c>
      <c r="L507" s="88">
        <f>'RESUMEN TOTAL'!R508</f>
        <v>0</v>
      </c>
      <c r="M507" s="88">
        <f>'RESUMEN TOTAL'!S508</f>
        <v>0</v>
      </c>
      <c r="N507" s="88">
        <f>'RESUMEN TOTAL'!T508</f>
        <v>0</v>
      </c>
      <c r="O507" s="88">
        <f>'RESUMEN TOTAL'!U508</f>
        <v>0</v>
      </c>
      <c r="P507" s="88">
        <f>'RESUMEN TOTAL'!V508</f>
        <v>0</v>
      </c>
      <c r="Q507" s="88">
        <f>'RESUMEN TOTAL'!W508</f>
        <v>0</v>
      </c>
      <c r="R507" s="88">
        <f>'RESUMEN TOTAL'!X508</f>
        <v>0</v>
      </c>
      <c r="S507" s="88">
        <f>'RESUMEN TOTAL'!Y508</f>
        <v>0</v>
      </c>
      <c r="T507" s="88">
        <f>'RESUMEN TOTAL'!Z508</f>
        <v>0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</row>
    <row r="508" spans="1:34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 t="str">
        <f>'RESUMEN TOTAL'!L509</f>
        <v>APAGADO</v>
      </c>
      <c r="G508" s="88">
        <f>'RESUMEN TOTAL'!M509</f>
        <v>0</v>
      </c>
      <c r="H508" s="88">
        <f>'RESUMEN TOTAL'!N509</f>
        <v>0</v>
      </c>
      <c r="I508" s="88">
        <f>'RESUMEN TOTAL'!O509</f>
        <v>0</v>
      </c>
      <c r="J508" s="88">
        <f>'RESUMEN TOTAL'!P509</f>
        <v>0</v>
      </c>
      <c r="K508" s="88">
        <f>'RESUMEN TOTAL'!Q509</f>
        <v>0</v>
      </c>
      <c r="L508" s="88">
        <f>'RESUMEN TOTAL'!R509</f>
        <v>0</v>
      </c>
      <c r="M508" s="88">
        <f>'RESUMEN TOTAL'!S509</f>
        <v>0</v>
      </c>
      <c r="N508" s="88">
        <f>'RESUMEN TOTAL'!T509</f>
        <v>0</v>
      </c>
      <c r="O508" s="88">
        <f>'RESUMEN TOTAL'!U509</f>
        <v>0</v>
      </c>
      <c r="P508" s="88">
        <f>'RESUMEN TOTAL'!V509</f>
        <v>0</v>
      </c>
      <c r="Q508" s="88">
        <f>'RESUMEN TOTAL'!W509</f>
        <v>0</v>
      </c>
      <c r="R508" s="88">
        <f>'RESUMEN TOTAL'!X509</f>
        <v>0</v>
      </c>
      <c r="S508" s="88">
        <f>'RESUMEN TOTAL'!Y509</f>
        <v>0</v>
      </c>
      <c r="T508" s="88">
        <f>'RESUMEN TOTAL'!Z509</f>
        <v>0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</row>
    <row r="509" spans="1:34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>
        <f>'RESUMEN TOTAL'!L510</f>
        <v>0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</row>
    <row r="510" spans="1:34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>
        <f>'RESUMEN TOTAL'!M519</f>
        <v>0</v>
      </c>
      <c r="H516" s="88">
        <f>'RESUMEN TOTAL'!N519</f>
        <v>0</v>
      </c>
      <c r="I516" s="88">
        <f>'RESUMEN TOTAL'!O519</f>
        <v>0</v>
      </c>
      <c r="J516" s="88">
        <f>'RESUMEN TOTAL'!P519</f>
        <v>0</v>
      </c>
      <c r="K516" s="88">
        <f>'RESUMEN TOTAL'!Q519</f>
        <v>0</v>
      </c>
      <c r="L516" s="88">
        <f>'RESUMEN TOTAL'!R519</f>
        <v>0</v>
      </c>
      <c r="M516" s="88">
        <f>'RESUMEN TOTAL'!S519</f>
        <v>0</v>
      </c>
      <c r="N516" s="88">
        <f>'RESUMEN TOTAL'!T519</f>
        <v>0</v>
      </c>
      <c r="O516" s="88">
        <f>'RESUMEN TOTAL'!U519</f>
        <v>0</v>
      </c>
      <c r="P516" s="88">
        <f>'RESUMEN TOTAL'!V519</f>
        <v>0</v>
      </c>
      <c r="Q516" s="88">
        <f>'RESUMEN TOTAL'!W519</f>
        <v>0</v>
      </c>
      <c r="R516" s="88">
        <f>'RESUMEN TOTAL'!X519</f>
        <v>0</v>
      </c>
      <c r="S516" s="88">
        <f>'RESUMEN TOTAL'!Y519</f>
        <v>0</v>
      </c>
      <c r="T516" s="88">
        <f>'RESUMEN TOTAL'!Z519</f>
        <v>0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>
        <f>'RESUMEN TOTAL'!M520</f>
        <v>0</v>
      </c>
      <c r="H517" s="88">
        <f>'RESUMEN TOTAL'!N520</f>
        <v>0</v>
      </c>
      <c r="I517" s="88">
        <f>'RESUMEN TOTAL'!O520</f>
        <v>0</v>
      </c>
      <c r="J517" s="88">
        <f>'RESUMEN TOTAL'!P520</f>
        <v>0</v>
      </c>
      <c r="K517" s="88">
        <f>'RESUMEN TOTAL'!Q520</f>
        <v>0</v>
      </c>
      <c r="L517" s="88">
        <f>'RESUMEN TOTAL'!R520</f>
        <v>0</v>
      </c>
      <c r="M517" s="88">
        <f>'RESUMEN TOTAL'!S520</f>
        <v>0</v>
      </c>
      <c r="N517" s="88">
        <f>'RESUMEN TOTAL'!T520</f>
        <v>0</v>
      </c>
      <c r="O517" s="88">
        <f>'RESUMEN TOTAL'!U520</f>
        <v>0</v>
      </c>
      <c r="P517" s="88">
        <f>'RESUMEN TOTAL'!V520</f>
        <v>0</v>
      </c>
      <c r="Q517" s="88">
        <f>'RESUMEN TOTAL'!W520</f>
        <v>0</v>
      </c>
      <c r="R517" s="88">
        <f>'RESUMEN TOTAL'!X520</f>
        <v>0</v>
      </c>
      <c r="S517" s="88">
        <f>'RESUMEN TOTAL'!Y520</f>
        <v>0</v>
      </c>
      <c r="T517" s="88">
        <f>'RESUMEN TOTAL'!Z520</f>
        <v>0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 t="str">
        <f>'RESUMEN TOTAL'!L521</f>
        <v>APAGADO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>
        <f>'RESUMEN TOTAL'!P521</f>
        <v>0</v>
      </c>
      <c r="K518" s="88">
        <f>'RESUMEN TOTAL'!Q521</f>
        <v>0</v>
      </c>
      <c r="L518" s="88">
        <f>'RESUMEN TOTAL'!R521</f>
        <v>0</v>
      </c>
      <c r="M518" s="88">
        <f>'RESUMEN TOTAL'!S521</f>
        <v>0</v>
      </c>
      <c r="N518" s="88">
        <f>'RESUMEN TOTAL'!T521</f>
        <v>0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 t="str">
        <f>'RESUMEN TOTAL'!L522</f>
        <v>APAGADO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>
        <f>'RESUMEN TOTAL'!P522</f>
        <v>0</v>
      </c>
      <c r="K519" s="88">
        <f>'RESUMEN TOTAL'!Q522</f>
        <v>0</v>
      </c>
      <c r="L519" s="88">
        <f>'RESUMEN TOTAL'!R522</f>
        <v>0</v>
      </c>
      <c r="M519" s="88">
        <f>'RESUMEN TOTAL'!S522</f>
        <v>0</v>
      </c>
      <c r="N519" s="88">
        <f>'RESUMEN TOTAL'!T522</f>
        <v>0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</row>
    <row r="536" spans="1:34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</row>
    <row r="537" spans="1:34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</row>
    <row r="639" spans="1:34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</row>
    <row r="640" spans="1:34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/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2024-02-01T11:51:09Z</dcterms:modified>
</cp:coreProperties>
</file>