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12061006-4E46-4B86-9E84-4B9758DE9A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8" i="24" l="1"/>
  <c r="C79" i="24" s="1"/>
  <c r="C73" i="24"/>
  <c r="C74" i="24" s="1"/>
  <c r="C68" i="24"/>
  <c r="D68" i="24" s="1"/>
  <c r="C63" i="24"/>
  <c r="D63" i="24" s="1"/>
  <c r="C58" i="24"/>
  <c r="C59" i="24" s="1"/>
  <c r="D79" i="24" l="1"/>
  <c r="C80" i="24"/>
  <c r="D78" i="24"/>
  <c r="D74" i="24"/>
  <c r="C75" i="24"/>
  <c r="D73" i="24"/>
  <c r="C69" i="24"/>
  <c r="C70" i="24" s="1"/>
  <c r="C71" i="24" s="1"/>
  <c r="D71" i="24" s="1"/>
  <c r="C64" i="24"/>
  <c r="C60" i="24"/>
  <c r="D59" i="24"/>
  <c r="D58" i="24"/>
  <c r="D80" i="24" l="1"/>
  <c r="C81" i="24"/>
  <c r="D81" i="24" s="1"/>
  <c r="C76" i="24"/>
  <c r="D76" i="24" s="1"/>
  <c r="D75" i="24"/>
  <c r="D69" i="24"/>
  <c r="D70" i="24"/>
  <c r="D64" i="24"/>
  <c r="C65" i="24"/>
  <c r="C61" i="24"/>
  <c r="D61" i="24" s="1"/>
  <c r="D60" i="24"/>
  <c r="C66" i="24" l="1"/>
  <c r="D66" i="24" s="1"/>
  <c r="D65" i="24"/>
  <c r="C53" i="24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<sst xmlns="http://schemas.openxmlformats.org/spreadsheetml/2006/main" count="3833" uniqueCount="1315">
  <si>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</si>
  <si>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</si>
  <si>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</si>
  <si>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</si>
  <si>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</si>
  <si>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</si>
  <si>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</si>
  <si>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</si>
  <si>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</si>
  <si>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</si>
  <si>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</si>
  <si>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</si>
  <si>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</si>
  <si>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</si>
  <si>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</si>
  <si>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</si>
  <si>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</si>
  <si>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</si>
  <si>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</si>
  <si>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</si>
  <si>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</si>
  <si>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</si>
  <si>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</si>
  <si>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</si>
  <si>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</si>
  <si>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</si>
  <si>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</si>
  <si>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</si>
  <si>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</si>
  <si>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</si>
  <si>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</si>
  <si>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</si>
  <si>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</si>
  <si>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</si>
  <si>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</si>
  <si>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</si>
  <si>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</si>
  <si>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</si>
  <si>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</si>
  <si>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</si>
  <si>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</si>
  <si>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</si>
  <si>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</si>
  <si>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</si>
  <si>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</si>
  <si>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</si>
  <si>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</si>
  <si>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</si>
  <si>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</si>
  <si>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</si>
  <si>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</si>
  <si>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</si>
  <si>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</si>
  <si>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</si>
  <si>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</si>
  <si>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</si>
  <si>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</si>
  <si>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</si>
  <si>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</si>
  <si>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</si>
  <si>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</si>
  <si>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</si>
  <si>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</si>
  <si>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</si>
  <si>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</si>
  <si>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</si>
  <si>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</si>
  <si>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</si>
  <si>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</si>
  <si>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</si>
  <si>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</si>
  <si>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</si>
  <si>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</si>
  <si>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</si>
  <si>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</si>
  <si>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</si>
  <si>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</si>
  <si>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</si>
  <si>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</si>
  <si>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</si>
  <si>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</si>
  <si>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</si>
  <si>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</si>
  <si>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</si>
  <si>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</si>
  <si>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</si>
  <si>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</si>
  <si>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</si>
  <si>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</si>
  <si>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</si>
  <si>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</si>
  <si>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</si>
  <si>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</si>
  <si>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</si>
  <si>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</si>
  <si>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</si>
  <si>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</si>
  <si>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</si>
  <si>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</si>
  <si>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</si>
  <si>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</si>
  <si>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</si>
  <si>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</si>
  <si>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</si>
  <si>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</si>
  <si>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</si>
  <si>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</si>
  <si>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</si>
  <si>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</si>
  <si>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</si>
  <si>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</si>
  <si>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</si>
  <si>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</si>
  <si>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</si>
  <si>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</si>
  <si>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</si>
  <si>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</si>
  <si>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</si>
  <si>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</si>
  <si>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</si>
  <si>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</si>
  <si>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</si>
  <si>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</si>
  <si>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</si>
  <si>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</si>
  <si>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</si>
  <si>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</si>
  <si>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</si>
  <si>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</si>
  <si>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</si>
  <si>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</si>
  <si>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</si>
  <si>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</si>
  <si>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</si>
  <si>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</si>
  <si>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</si>
  <si>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</si>
  <si>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</si>
  <si>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</si>
  <si>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</si>
  <si>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</si>
  <si>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</si>
  <si>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</si>
  <si>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</si>
  <si>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</si>
  <si>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</si>
  <si>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</si>
  <si>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</si>
  <si>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</si>
  <si>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</si>
  <si>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</si>
  <si>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</si>
  <si>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</si>
  <si>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</si>
  <si>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</si>
  <si>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</si>
  <si>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</si>
  <si>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</si>
  <si>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</si>
  <si>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</si>
  <si>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</si>
  <si>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</si>
  <si>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</si>
  <si>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</si>
  <si>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</si>
  <si>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</si>
  <si>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</si>
  <si>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</si>
  <si>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</si>
  <si>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</si>
  <si>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</si>
  <si>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</si>
  <si>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</si>
  <si>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</si>
  <si>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</si>
  <si>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</si>
  <si>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</si>
  <si>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</si>
  <si>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</si>
  <si>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</si>
  <si>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</si>
  <si>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</si>
  <si>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</si>
  <si>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</si>
  <si>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</si>
  <si>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</si>
  <si>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</si>
  <si>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</si>
  <si>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</si>
  <si>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</si>
  <si>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</si>
  <si>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</si>
  <si>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</si>
  <si>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</si>
  <si>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</si>
  <si>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</si>
  <si>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</si>
  <si>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</si>
  <si>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</si>
  <si>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</si>
  <si>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</si>
  <si>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</si>
  <si>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</si>
  <si>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</si>
  <si>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</si>
  <si>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</si>
  <si>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</si>
  <si>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</si>
  <si>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</si>
  <si>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</si>
  <si>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</si>
  <si>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</si>
  <si>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</si>
  <si>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</si>
  <si>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</si>
  <si>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</si>
  <si>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</si>
  <si>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</si>
  <si>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</si>
  <si>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</si>
  <si>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</si>
  <si>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</si>
  <si>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</si>
  <si>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</si>
  <si>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</si>
  <si>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</si>
  <si>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</si>
  <si>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</si>
  <si>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</si>
  <si>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</si>
  <si>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</si>
  <si>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</si>
  <si>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</si>
  <si>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</si>
  <si>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</si>
  <si>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</si>
  <si>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</si>
  <si>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</si>
  <si>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</si>
  <si>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</si>
  <si>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</si>
  <si>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</si>
  <si>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</si>
  <si>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</si>
  <si>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</si>
  <si>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</si>
  <si>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</si>
  <si>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</si>
  <si>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</si>
  <si>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</si>
  <si>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</si>
  <si>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</si>
  <si>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</si>
  <si>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</si>
  <si>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</si>
  <si>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</si>
  <si>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</si>
  <si>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</si>
  <si>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</si>
  <si>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</si>
  <si>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</si>
  <si>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</si>
  <si>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</si>
  <si>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</si>
  <si>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</si>
  <si>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</si>
  <si>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</si>
  <si>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</si>
  <si>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</si>
  <si>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</si>
  <si>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</si>
  <si>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</si>
  <si>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</si>
  <si>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</si>
  <si>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</si>
  <si>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</si>
  <si>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</si>
  <si>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</si>
  <si>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</si>
  <si>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</si>
  <si>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</si>
  <si>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</si>
  <si>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</si>
  <si>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</si>
  <si>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</si>
  <si>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</si>
  <si>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</si>
  <si>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</si>
  <si>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</si>
  <si>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</si>
  <si>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</si>
  <si>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</si>
  <si>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</si>
  <si>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</si>
  <si>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</si>
  <si>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</si>
  <si>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</si>
  <si>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</si>
  <si>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</si>
  <si>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</si>
  <si>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</si>
  <si>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</si>
  <si>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</si>
  <si>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</si>
  <si>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</si>
  <si>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</si>
  <si>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</si>
  <si>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</si>
  <si>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</si>
  <si>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</si>
  <si>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</si>
  <si>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</si>
  <si>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</si>
  <si>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</si>
  <si>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</si>
  <si>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</si>
  <si>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</si>
  <si>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</si>
  <si>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</si>
  <si>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</si>
  <si>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</si>
  <si>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</si>
  <si>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</si>
  <si>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</si>
  <si>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</si>
  <si>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</si>
  <si>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</si>
  <si>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</si>
  <si>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</si>
  <si>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</si>
  <si>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</si>
  <si>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</si>
  <si>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</si>
  <si>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</si>
  <si>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</si>
  <si>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</si>
  <si>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</si>
  <si>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</si>
  <si>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</si>
  <si>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</si>
  <si>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</si>
  <si>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</si>
  <si>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</si>
  <si>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</si>
  <si>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</si>
  <si>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</si>
  <si>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</si>
  <si>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</si>
  <si>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</si>
  <si>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</si>
  <si>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</si>
  <si>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</si>
  <si>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</si>
  <si>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</si>
  <si>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</si>
  <si>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</si>
  <si>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</si>
  <si>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</si>
  <si>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</si>
  <si>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</si>
  <si>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</si>
  <si>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</si>
  <si>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</si>
  <si>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</si>
  <si>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</si>
  <si>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</si>
  <si>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</si>
  <si>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</si>
  <si>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</si>
  <si>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</si>
  <si>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</si>
  <si>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</si>
  <si>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</si>
  <si>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</si>
  <si>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</si>
  <si>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</si>
  <si>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</si>
  <si>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</si>
  <si>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</si>
  <si>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</si>
  <si>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</si>
  <si>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</si>
  <si>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</si>
  <si>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</si>
  <si>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</si>
  <si>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</si>
  <si>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</si>
  <si>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</si>
  <si>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</si>
  <si>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</si>
  <si>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</si>
  <si>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</si>
  <si>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</si>
  <si>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</si>
  <si>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</si>
  <si>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</si>
  <si>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</si>
  <si>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</si>
  <si>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</si>
  <si>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</si>
  <si>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</si>
  <si>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</si>
  <si>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</si>
  <si>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</si>
  <si>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</si>
  <si>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</si>
  <si>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</si>
  <si>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</si>
  <si>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</si>
  <si>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</si>
  <si>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</si>
  <si>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</si>
  <si>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</si>
  <si>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</si>
  <si>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</si>
  <si>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</si>
  <si>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</si>
  <si>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</si>
  <si>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</si>
  <si>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</si>
  <si>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</si>
  <si>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</si>
  <si>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</si>
  <si>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</si>
  <si>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</si>
  <si>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</si>
  <si>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</si>
  <si>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</si>
  <si>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</si>
  <si>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</si>
  <si>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</si>
  <si>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</si>
  <si>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</si>
  <si>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</si>
  <si>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</si>
  <si>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</si>
  <si>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</si>
  <si>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</si>
  <si>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</si>
  <si>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</si>
  <si>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</si>
  <si>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</si>
  <si>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</si>
  <si>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</si>
  <si>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</si>
  <si>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</si>
  <si>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</si>
  <si>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</si>
  <si>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</si>
  <si>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</si>
  <si>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</si>
  <si>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</si>
  <si>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</si>
  <si>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</si>
  <si>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</si>
  <si>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</si>
  <si>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</si>
  <si>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</si>
  <si>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</si>
  <si>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</si>
  <si>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</si>
  <si>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</si>
  <si>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</si>
  <si>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</si>
  <si>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</si>
  <si>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</si>
  <si>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</si>
  <si>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</si>
  <si>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</si>
  <si>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</si>
  <si>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</si>
  <si>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</si>
  <si>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</si>
  <si>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</si>
  <si>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</si>
  <si>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</si>
  <si>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</si>
  <si>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</si>
  <si>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</si>
  <si>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</si>
  <si>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</si>
  <si>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</si>
  <si>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</si>
  <si>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</si>
  <si>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</si>
  <si>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</si>
  <si>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</si>
  <si>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</si>
  <si>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</si>
  <si>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</si>
  <si>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</si>
  <si>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</si>
  <si>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</si>
  <si>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</si>
  <si>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</si>
  <si>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</si>
  <si>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</si>
  <si>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</si>
  <si>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</si>
  <si>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</si>
  <si>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</si>
  <si>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</si>
  <si>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</si>
  <si>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</si>
  <si>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</si>
  <si>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</si>
  <si>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</si>
  <si>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</si>
  <si>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</si>
  <si>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</si>
  <si>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</si>
  <si>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</si>
  <si>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</si>
  <si>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</si>
  <si>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</si>
  <si>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</si>
  <si>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</si>
  <si>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</si>
  <si>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</si>
  <si>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</si>
  <si>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</si>
  <si>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</si>
  <si>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</si>
  <si>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</si>
  <si>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</si>
  <si>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</si>
  <si>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</si>
  <si>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</si>
  <si>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</si>
  <si>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</si>
  <si>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</si>
  <si>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</si>
  <si>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</si>
  <si>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</si>
  <si>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</si>
  <si>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</si>
  <si>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</si>
  <si>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</si>
  <si>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</si>
  <si>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</si>
  <si>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</si>
  <si>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</si>
  <si>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</si>
  <si>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</si>
  <si>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</si>
  <si>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</si>
  <si>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</si>
  <si>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</si>
  <si>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</si>
  <si>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</si>
  <si>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</si>
  <si>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</si>
  <si>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</si>
  <si>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</si>
  <si>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</si>
  <si>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</si>
  <si>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</si>
  <si>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</si>
  <si>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</si>
  <si>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</si>
  <si>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</si>
  <si>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</si>
  <si>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</si>
  <si>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</si>
  <si>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</si>
  <si>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</si>
  <si>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</si>
  <si>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</si>
  <si>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</si>
  <si>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</si>
  <si>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</si>
  <si>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</si>
  <si>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</si>
  <si>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</si>
  <si>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</si>
  <si>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</si>
  <si>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</si>
  <si>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</si>
  <si>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</si>
  <si>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</si>
  <si>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</si>
  <si>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</si>
  <si>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</si>
  <si>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</si>
  <si>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</si>
  <si>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</si>
  <si>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</si>
  <si>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</si>
  <si>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</si>
  <si>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</si>
  <si>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</si>
  <si>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</si>
  <si>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</si>
  <si>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</si>
  <si>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</si>
  <si>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</si>
  <si>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</si>
  <si>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</si>
  <si>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</si>
  <si>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</si>
  <si>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</si>
  <si>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</si>
  <si>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</si>
  <si>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</si>
  <si>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</si>
  <si>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</si>
  <si>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</si>
  <si>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</si>
  <si>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</si>
  <si>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</si>
  <si>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</si>
  <si>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</si>
  <si>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</si>
  <si>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</si>
  <si>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</si>
  <si>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</si>
  <si>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</si>
  <si>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</si>
  <si>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</si>
  <si>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</si>
  <si>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</si>
  <si>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</si>
  <si>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</si>
  <si>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</si>
  <si>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</si>
  <si>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</si>
  <si>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</si>
  <si>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</si>
  <si>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</si>
  <si>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</si>
  <si>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</si>
  <si>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</si>
  <si>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</si>
  <si>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</si>
  <si>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</si>
  <si>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</si>
  <si>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</si>
  <si>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</si>
  <si>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</si>
  <si>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</si>
  <si>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</si>
  <si>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</si>
  <si>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</si>
  <si>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</si>
  <si>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</si>
  <si>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</si>
  <si>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</si>
  <si>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</si>
  <si>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</si>
  <si>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</si>
  <si>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</si>
  <si>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</si>
  <si>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</si>
  <si>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</si>
  <si>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</si>
  <si>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</si>
  <si>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</si>
  <si>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</si>
  <si>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</si>
  <si>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</si>
  <si>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</si>
  <si>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</si>
  <si>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</si>
  <si>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</si>
  <si>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</si>
  <si>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</si>
  <si>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</si>
  <si>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</si>
  <si>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</si>
  <si>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</si>
  <si>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</si>
  <si>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</si>
  <si>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</si>
  <si>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</si>
  <si>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</si>
  <si>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</si>
  <si>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</si>
  <si>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</si>
  <si>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</si>
  <si>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</si>
  <si>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</si>
  <si>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</si>
  <si>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</si>
  <si>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</si>
  <si>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</si>
  <si>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</si>
  <si>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</si>
  <si>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</si>
  <si>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</si>
  <si>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</si>
  <si>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</si>
  <si>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</si>
  <si>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</si>
  <si>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</si>
  <si>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</si>
  <si>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</si>
  <si>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</si>
  <si>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</si>
  <si>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</si>
  <si>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</si>
  <si>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</si>
  <si>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</si>
  <si>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</si>
  <si>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</si>
  <si>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</si>
  <si>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</si>
  <si>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</si>
  <si>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</si>
  <si>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</si>
  <si>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</si>
  <si>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</si>
  <si>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</si>
  <si>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</si>
  <si>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</si>
  <si>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</si>
  <si>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</si>
  <si>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</si>
  <si>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</si>
  <si>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</si>
  <si>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</si>
  <si>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</si>
  <si>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</si>
  <si>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</si>
  <si>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</si>
  <si>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</si>
  <si>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</si>
  <si>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</si>
  <si>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</si>
  <si>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</si>
  <si>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</si>
  <si>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</si>
  <si>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</si>
  <si>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</si>
  <si>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</si>
  <si>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</si>
  <si>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</si>
  <si>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</si>
  <si>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</si>
  <si>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</si>
  <si>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</si>
  <si>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</si>
  <si>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</si>
  <si>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</si>
  <si>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</si>
  <si>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</si>
  <si>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</si>
  <si>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</si>
  <si>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</si>
  <si>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</si>
  <si>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</si>
  <si>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</si>
  <si>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</si>
  <si>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</si>
  <si>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</si>
  <si>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</si>
  <si>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</si>
  <si>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</si>
  <si>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</si>
  <si>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</si>
  <si>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</si>
  <si>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</si>
  <si>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</si>
  <si>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</si>
  <si>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</si>
  <si>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</si>
  <si>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</si>
  <si>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</si>
  <si>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</si>
  <si>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</si>
  <si>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</si>
  <si>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</si>
  <si>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</si>
  <si>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</si>
  <si>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</si>
  <si>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</si>
  <si>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</si>
  <si>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</si>
  <si>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</si>
  <si>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</si>
  <si>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</si>
  <si>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</si>
  <si>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</si>
  <si>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</si>
  <si>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</si>
  <si>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</si>
  <si>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</si>
  <si>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</si>
  <si>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</si>
  <si>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</si>
  <si>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</si>
  <si>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</si>
  <si>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</si>
  <si>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</si>
  <si>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</si>
  <si>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</si>
  <si>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</si>
  <si>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</si>
  <si>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</si>
  <si>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</si>
  <si>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</si>
  <si>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</si>
  <si>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</si>
  <si>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</si>
  <si>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</si>
  <si>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</si>
  <si>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</si>
  <si>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</si>
  <si>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</si>
  <si>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</si>
  <si>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</si>
  <si>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</si>
  <si>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</si>
  <si>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</si>
  <si>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</si>
  <si>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</si>
  <si>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</si>
  <si>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</si>
  <si>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</si>
  <si>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</si>
  <si>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</si>
  <si>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</si>
  <si>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</si>
  <si>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</si>
  <si>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</si>
  <si>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</si>
  <si>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</si>
  <si>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</si>
  <si>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</si>
  <si>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</si>
  <si>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</si>
  <si>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</si>
  <si>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</si>
  <si>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</si>
  <si>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</si>
  <si>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</si>
  <si>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</si>
  <si>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</si>
  <si>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</si>
  <si>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</si>
  <si>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</si>
  <si>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</si>
  <si>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</si>
  <si>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</si>
  <si>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</si>
  <si>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</si>
  <si>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</si>
  <si>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</si>
  <si>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</si>
  <si>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</si>
  <si>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</si>
  <si>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</si>
  <si>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</si>
  <si>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</si>
  <si>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</si>
  <si>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</si>
  <si>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</si>
  <si>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</si>
  <si>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</si>
  <si>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</si>
  <si>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</si>
  <si>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</si>
  <si>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</si>
  <si>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</si>
  <si>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</si>
  <si>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</si>
  <si>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</si>
  <si>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</si>
  <si>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</si>
  <si>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</si>
  <si>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</si>
  <si>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</si>
  <si>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</si>
  <si>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</si>
  <si>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</si>
  <si>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</si>
  <si>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</si>
  <si>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</si>
  <si>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</si>
  <si>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</si>
  <si>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</si>
  <si>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</si>
  <si>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</si>
  <si>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</si>
  <si>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</si>
  <si>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</si>
  <si>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</si>
  <si>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</si>
  <si>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</si>
  <si>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</si>
  <si>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</si>
  <si>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</si>
  <si>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</si>
  <si>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</si>
  <si>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</si>
  <si>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</si>
  <si>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</si>
  <si>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</si>
  <si>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</si>
  <si>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</si>
  <si>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</si>
  <si>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</si>
  <si>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</si>
  <si>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</si>
  <si>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</si>
  <si>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</si>
  <si>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</si>
  <si>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</si>
  <si>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</si>
  <si>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</si>
  <si>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</si>
  <si>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</si>
  <si>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</si>
  <si>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</si>
  <si>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</si>
  <si>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</si>
  <si>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</si>
  <si>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</si>
  <si>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</si>
  <si>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</si>
  <si>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</si>
  <si>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</si>
  <si>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</si>
  <si>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</si>
  <si>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</si>
  <si>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</si>
  <si>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</si>
  <si>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</si>
  <si>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</si>
  <si>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</si>
  <si>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</si>
  <si>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</si>
  <si>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</si>
  <si>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</si>
  <si>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</si>
  <si>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</si>
  <si>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</si>
  <si>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</si>
  <si>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</si>
  <si>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</si>
  <si>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</si>
  <si>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</si>
  <si>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</si>
  <si>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</si>
  <si>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</si>
  <si>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</si>
  <si>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</si>
  <si>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</si>
  <si>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</si>
  <si>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</si>
  <si>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</si>
  <si>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</si>
  <si>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</si>
  <si>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</si>
  <si>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</si>
  <si>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</si>
  <si>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</si>
  <si>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</si>
  <si>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</si>
  <si>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</si>
  <si>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</si>
  <si>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</si>
  <si>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</si>
  <si>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</si>
  <si>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</si>
  <si>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</si>
  <si>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</si>
  <si>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</si>
  <si>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</si>
  <si>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</si>
  <si>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</si>
  <si>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</si>
  <si>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</si>
  <si>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</si>
  <si>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</si>
  <si>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</si>
  <si>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</si>
  <si>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</si>
  <si>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</si>
  <si>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</si>
  <si>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</si>
  <si>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</si>
  <si>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</si>
  <si>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</si>
  <si>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</si>
  <si>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</si>
  <si>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</si>
  <si>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</si>
  <si>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</si>
  <si>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</si>
  <si>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</si>
  <si>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</si>
  <si>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</si>
  <si>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</si>
  <si>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</si>
  <si>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</si>
  <si>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</si>
  <si>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</si>
  <si>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</si>
  <si>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</si>
  <si>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</si>
  <si>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</si>
  <si>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</si>
  <si>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</si>
  <si>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</si>
  <si>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</si>
  <si>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</si>
  <si>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</si>
  <si>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</si>
  <si>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</si>
  <si>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</si>
  <si>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</si>
  <si>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</si>
  <si>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</si>
  <si>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</si>
  <si>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</si>
  <si>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</si>
  <si>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</si>
  <si>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</si>
  <si>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</si>
  <si>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</si>
  <si>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</si>
  <si>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</si>
  <si>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</si>
  <si>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</si>
  <si>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</si>
  <si>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</si>
  <si>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</si>
  <si>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</si>
  <si>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</si>
  <si>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</si>
  <si>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</si>
  <si>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</si>
  <si>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</si>
  <si>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</si>
  <si>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</si>
  <si>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</si>
  <si>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</si>
  <si>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</si>
  <si>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</si>
  <si>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</si>
  <si>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</si>
  <si>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</si>
  <si>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</si>
  <si>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</si>
  <si>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</si>
  <si>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</si>
  <si>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</si>
  <si>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</si>
  <si>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</si>
  <si>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</si>
  <si>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</si>
  <si>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</si>
  <si>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</si>
  <si>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</si>
  <si>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</si>
  <si>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</si>
  <si>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</si>
  <si>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</si>
  <si>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</si>
  <si>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</si>
  <si>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</si>
  <si>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</si>
  <si>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</si>
  <si>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</si>
  <si>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</si>
  <si>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</si>
  <si>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</si>
  <si>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</si>
  <si>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</si>
  <si>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</si>
  <si>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</si>
  <si>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</si>
  <si>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</si>
  <si>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</si>
  <si>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</si>
  <si>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</si>
  <si>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</si>
  <si>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</si>
  <si>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</si>
  <si>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</si>
  <si>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</si>
  <si>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</si>
  <si>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</si>
  <si>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</si>
  <si>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</si>
  <si>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</si>
  <si>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</si>
  <si>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</si>
  <si>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</si>
  <si>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</si>
  <si>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</si>
  <si>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</si>
  <si>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</si>
  <si>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</si>
  <si>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</si>
  <si>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</si>
  <si>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</si>
  <si>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</si>
  <si>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</si>
  <si>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</si>
  <si>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</si>
  <si>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</si>
  <si>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</si>
  <si>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</si>
  <si>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</si>
  <si>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</si>
  <si>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</si>
  <si>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</si>
  <si>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</si>
  <si>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</si>
  <si>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</si>
  <si>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</si>
  <si>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</si>
  <si>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</si>
  <si>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</si>
  <si>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</si>
  <si>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</si>
  <si>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</si>
  <si>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</si>
  <si>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</si>
  <si>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</si>
  <si>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</si>
  <si>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</si>
  <si>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</si>
  <si>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</si>
  <si>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</si>
  <si>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</si>
  <si>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</si>
  <si>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</si>
  <si>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</si>
  <si>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</si>
  <si>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</si>
  <si>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</si>
  <si>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</si>
  <si>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</si>
  <si>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</si>
  <si>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</si>
  <si>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</si>
  <si>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</si>
  <si>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</si>
  <si>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</si>
  <si>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</si>
  <si>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</si>
  <si>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</si>
  <si>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</si>
  <si>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</si>
  <si>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</si>
  <si>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</si>
  <si>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</si>
  <si>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</si>
  <si>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</si>
  <si>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</si>
  <si>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</si>
  <si>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</si>
  <si>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</si>
  <si>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</si>
  <si>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</si>
  <si>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</si>
  <si>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</si>
  <si>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</si>
  <si>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</si>
  <si>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</si>
  <si>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</si>
  <si>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</si>
  <si>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</si>
  <si>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</si>
  <si>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</si>
  <si>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</si>
  <si>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</si>
  <si>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</si>
  <si>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</si>
  <si>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</si>
  <si>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</si>
  <si>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</si>
  <si>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</si>
  <si>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</si>
  <si>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</si>
  <si>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</si>
  <si>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</si>
  <si>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</si>
  <si>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</si>
  <si>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</si>
  <si>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</si>
  <si>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</si>
  <si>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</si>
  <si>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</si>
  <si>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</si>
  <si>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</si>
  <si>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</si>
  <si>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</si>
  <si>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</si>
  <si>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</si>
  <si>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</si>
  <si>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</si>
  <si>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</si>
  <si>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</si>
  <si>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</si>
  <si>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</si>
  <si>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</si>
  <si>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</si>
  <si>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</si>
  <si>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</si>
  <si>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</si>
  <si>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</si>
  <si>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</si>
  <si>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</si>
  <si>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</si>
  <si>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</si>
  <si>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</si>
  <si>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</si>
  <si>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</si>
  <si>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</si>
  <si>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</si>
  <si>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</si>
  <si>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</si>
  <si>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</si>
  <si>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</si>
  <si>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</si>
  <si>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</si>
  <si>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</si>
  <si>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</si>
  <si>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</si>
  <si>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</si>
  <si>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</si>
  <si>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</si>
  <si>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</si>
  <si>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</si>
  <si>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</si>
  <si>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</si>
  <si>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</si>
  <si>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</si>
  <si>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</si>
  <si>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</si>
  <si>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</si>
  <si>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</si>
  <si>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</si>
  <si>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</si>
  <si>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</si>
  <si>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</si>
  <si>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</si>
  <si>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</si>
  <si>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</si>
  <si>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</si>
  <si>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</si>
  <si>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</si>
  <si>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</si>
  <si>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</si>
  <si>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</si>
  <si>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</si>
  <si>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</si>
  <si>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</si>
  <si>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</si>
  <si>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</si>
  <si>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</si>
  <si>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</si>
  <si>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</si>
  <si>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</si>
  <si>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</si>
  <si>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</si>
  <si>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</si>
  <si>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</si>
  <si>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</si>
  <si>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</si>
  <si>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</si>
  <si>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</si>
  <si>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</si>
  <si>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</si>
  <si>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</si>
  <si>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</si>
  <si>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</si>
  <si>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</si>
  <si>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</si>
  <si>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</si>
  <si>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</si>
  <si>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</si>
  <si>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</si>
  <si>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</si>
  <si>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</si>
  <si>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</si>
  <si>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</si>
  <si>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</si>
  <si>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</si>
  <si>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</si>
  <si>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</si>
  <si>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</si>
  <si>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</si>
  <si>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</si>
  <si>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</si>
  <si>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</si>
  <si>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</si>
  <si>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</si>
  <si>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</si>
  <si>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</si>
  <si>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</si>
  <si>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</si>
  <si>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</si>
  <si>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</si>
  <si>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</si>
  <si>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</si>
  <si>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</si>
  <si>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</si>
  <si>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</si>
  <si>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</si>
  <si>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</si>
  <si>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</si>
  <si>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</si>
  <si>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</si>
  <si>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</si>
  <si>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</si>
  <si>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</si>
  <si>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</si>
  <si>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</si>
  <si>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</si>
  <si>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CAMARAS SIN FUNCIONAMIENTO DEL DIA 23 DE ENERO DE 2023</t>
  </si>
  <si>
    <t>172.20.200.141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</si>
</sst>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16</c:v>
                </c:pt>
                <c:pt idx="19">
                  <c:v>14</c:v>
                </c:pt>
                <c:pt idx="20">
                  <c:v>12</c:v>
                </c:pt>
                <c:pt idx="21">
                  <c:v>17</c:v>
                </c:pt>
                <c:pt idx="22">
                  <c:v>11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14</c:v>
                </c:pt>
                <c:pt idx="21">
                  <c:v>11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5.2631578947368418E-2</c:v>
                      </c:pt>
                      <c:pt idx="17">
                        <c:v>4.8245614035087717E-2</c:v>
                      </c:pt>
                      <c:pt idx="18">
                        <c:v>7.0175438596491224E-2</c:v>
                      </c:pt>
                      <c:pt idx="19">
                        <c:v>6.1403508771929821E-2</c:v>
                      </c:pt>
                      <c:pt idx="20">
                        <c:v>5.2631578947368418E-2</c:v>
                      </c:pt>
                      <c:pt idx="21">
                        <c:v>7.4561403508771926E-2</c:v>
                      </c:pt>
                      <c:pt idx="22">
                        <c:v>4.8245614035087717E-2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7.2463768115942032E-2</c:v>
                      </c:pt>
                      <c:pt idx="17">
                        <c:v>6.7632850241545889E-2</c:v>
                      </c:pt>
                      <c:pt idx="18">
                        <c:v>6.280193236714976E-2</c:v>
                      </c:pt>
                      <c:pt idx="19">
                        <c:v>6.280193236714976E-2</c:v>
                      </c:pt>
                      <c:pt idx="20">
                        <c:v>6.7632850241545889E-2</c:v>
                      </c:pt>
                      <c:pt idx="21">
                        <c:v>5.3140096618357488E-2</c:v>
                      </c:pt>
                      <c:pt idx="22">
                        <c:v>4.8309178743961352E-2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5.2631578947368418E-2</c:v>
                </c:pt>
                <c:pt idx="17">
                  <c:v>4.8245614035087717E-2</c:v>
                </c:pt>
                <c:pt idx="18">
                  <c:v>7.0175438596491224E-2</c:v>
                </c:pt>
                <c:pt idx="19">
                  <c:v>6.1403508771929821E-2</c:v>
                </c:pt>
                <c:pt idx="20">
                  <c:v>5.2631578947368418E-2</c:v>
                </c:pt>
                <c:pt idx="21">
                  <c:v>7.4561403508771926E-2</c:v>
                </c:pt>
                <c:pt idx="22">
                  <c:v>4.8245614035087717E-2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7.2463768115942032E-2</c:v>
                </c:pt>
                <c:pt idx="17">
                  <c:v>6.7632850241545889E-2</c:v>
                </c:pt>
                <c:pt idx="18">
                  <c:v>6.280193236714976E-2</c:v>
                </c:pt>
                <c:pt idx="19">
                  <c:v>6.280193236714976E-2</c:v>
                </c:pt>
                <c:pt idx="20">
                  <c:v>6.7632850241545889E-2</c:v>
                </c:pt>
                <c:pt idx="21">
                  <c:v>5.3140096618357488E-2</c:v>
                </c:pt>
                <c:pt idx="22">
                  <c:v>4.8309178743961352E-2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11</c:v>
                      </c:pt>
                      <c:pt idx="18">
                        <c:v>16</c:v>
                      </c:pt>
                      <c:pt idx="19">
                        <c:v>14</c:v>
                      </c:pt>
                      <c:pt idx="20">
                        <c:v>12</c:v>
                      </c:pt>
                      <c:pt idx="21">
                        <c:v>17</c:v>
                      </c:pt>
                      <c:pt idx="22">
                        <c:v>11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14</c:v>
                      </c:pt>
                      <c:pt idx="21">
                        <c:v>11</c:v>
                      </c:pt>
                      <c:pt idx="22">
                        <c:v>10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AG5" activePane="bottomRight" state="frozen"/>
      <selection pane="topRight" activeCell="M1" sqref="M1"/>
      <selection pane="bottomLeft" activeCell="A5" sqref="A5"/>
      <selection pane="bottomRight" activeCell="AG11" sqref="AG11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6.2068965517241378E-2</v>
      </c>
      <c r="AB1" s="4">
        <f t="shared" si="0"/>
        <v>5.7471264367816091E-2</v>
      </c>
      <c r="AC1" s="4">
        <f t="shared" si="0"/>
        <v>6.6666666666666666E-2</v>
      </c>
      <c r="AD1" s="4">
        <f t="shared" si="0"/>
        <v>6.2068965517241378E-2</v>
      </c>
      <c r="AE1" s="4">
        <f t="shared" si="0"/>
        <v>5.9770114942528735E-2</v>
      </c>
      <c r="AF1" s="4">
        <f t="shared" si="0"/>
        <v>6.4367816091954022E-2</v>
      </c>
      <c r="AG1" s="4">
        <f t="shared" si="0"/>
        <v>4.8275862068965517E-2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399</v>
      </c>
      <c r="L2" s="116">
        <f t="shared" ref="L2:AN2" si="1">CANTIDAD_DE_CAMARAS-L3</f>
        <v>412</v>
      </c>
      <c r="M2" s="116">
        <f t="shared" si="1"/>
        <v>397</v>
      </c>
      <c r="N2" s="116">
        <f t="shared" si="1"/>
        <v>388</v>
      </c>
      <c r="O2" s="116">
        <f t="shared" si="1"/>
        <v>410</v>
      </c>
      <c r="P2" s="116">
        <f t="shared" si="1"/>
        <v>399</v>
      </c>
      <c r="Q2" s="116">
        <f t="shared" si="1"/>
        <v>413</v>
      </c>
      <c r="R2" s="116">
        <f t="shared" si="1"/>
        <v>407</v>
      </c>
      <c r="S2" s="116">
        <f t="shared" si="1"/>
        <v>414</v>
      </c>
      <c r="T2" s="116">
        <f t="shared" si="1"/>
        <v>413</v>
      </c>
      <c r="U2" s="116">
        <f t="shared" si="1"/>
        <v>416</v>
      </c>
      <c r="V2" s="116">
        <f t="shared" si="1"/>
        <v>421</v>
      </c>
      <c r="W2" s="116">
        <f t="shared" si="1"/>
        <v>421</v>
      </c>
      <c r="X2" s="116">
        <f t="shared" si="1"/>
        <v>419</v>
      </c>
      <c r="Y2" s="116">
        <f t="shared" si="1"/>
        <v>406</v>
      </c>
      <c r="Z2" s="116">
        <f t="shared" si="1"/>
        <v>404</v>
      </c>
      <c r="AA2" s="116">
        <f t="shared" si="1"/>
        <v>408</v>
      </c>
      <c r="AB2" s="116">
        <f t="shared" si="1"/>
        <v>410</v>
      </c>
      <c r="AC2" s="116">
        <f t="shared" si="1"/>
        <v>406</v>
      </c>
      <c r="AD2" s="116">
        <f t="shared" si="1"/>
        <v>408</v>
      </c>
      <c r="AE2" s="116">
        <f t="shared" si="1"/>
        <v>409</v>
      </c>
      <c r="AF2" s="116">
        <f t="shared" si="1"/>
        <v>407</v>
      </c>
      <c r="AG2" s="116">
        <f t="shared" si="1"/>
        <v>414</v>
      </c>
      <c r="AH2" s="116">
        <f t="shared" si="1"/>
        <v>435</v>
      </c>
      <c r="AI2" s="116">
        <f t="shared" si="1"/>
        <v>435</v>
      </c>
      <c r="AJ2" s="116">
        <f t="shared" si="1"/>
        <v>435</v>
      </c>
      <c r="AK2" s="116">
        <f t="shared" si="1"/>
        <v>435</v>
      </c>
      <c r="AL2" s="116">
        <f t="shared" si="1"/>
        <v>435</v>
      </c>
      <c r="AM2" s="116">
        <f t="shared" si="1"/>
        <v>435</v>
      </c>
      <c r="AN2" s="116">
        <f t="shared" si="1"/>
        <v>435</v>
      </c>
      <c r="AO2" s="8"/>
    </row>
    <row r="3" spans="1:41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31</v>
      </c>
      <c r="AA3" s="12">
        <f t="shared" si="2"/>
        <v>27</v>
      </c>
      <c r="AB3" s="12">
        <f t="shared" si="2"/>
        <v>25</v>
      </c>
      <c r="AC3" s="12">
        <f t="shared" si="2"/>
        <v>29</v>
      </c>
      <c r="AD3" s="12">
        <f t="shared" si="2"/>
        <v>27</v>
      </c>
      <c r="AE3" s="12">
        <f t="shared" si="2"/>
        <v>26</v>
      </c>
      <c r="AF3" s="12">
        <f t="shared" si="2"/>
        <v>28</v>
      </c>
      <c r="AG3" s="12">
        <f t="shared" si="2"/>
        <v>21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30</v>
      </c>
      <c r="I11" s="40">
        <f>COUNTIF(K11:AL11,"APAGADO")</f>
        <v>1</v>
      </c>
      <c r="J11" s="41">
        <f>(H11)/(I11+H11)</f>
        <v>0.967741935483871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 t="s">
        <v>1304</v>
      </c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30</v>
      </c>
      <c r="I64" s="40">
        <f t="shared" si="4"/>
        <v>1</v>
      </c>
      <c r="J64" s="41">
        <f t="shared" si="5"/>
        <v>0.967741935483871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 t="s">
        <v>1304</v>
      </c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1304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1304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14</v>
      </c>
      <c r="I75" s="40">
        <f t="shared" si="4"/>
        <v>17</v>
      </c>
      <c r="J75" s="41">
        <f t="shared" si="5"/>
        <v>0.45161290322580644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 t="s">
        <v>1304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 t="s">
        <v>1304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19</v>
      </c>
      <c r="I87" s="40">
        <f>COUNTIF(K87:AL87,"APAGADO")</f>
        <v>12</v>
      </c>
      <c r="J87" s="41">
        <f>(H87)/(I87+H87)</f>
        <v>0.61290322580645162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 t="s">
        <v>1304</v>
      </c>
      <c r="AD87" s="20" t="s">
        <v>1304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19</v>
      </c>
      <c r="I88" s="40">
        <f t="shared" si="9"/>
        <v>12</v>
      </c>
      <c r="J88" s="41">
        <f t="shared" si="10"/>
        <v>0.61290322580645162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 t="s">
        <v>1304</v>
      </c>
      <c r="AD88" s="20" t="s">
        <v>1304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30</v>
      </c>
      <c r="I95" s="40">
        <f t="shared" si="9"/>
        <v>1</v>
      </c>
      <c r="J95" s="41">
        <f t="shared" si="10"/>
        <v>0.967741935483871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 t="s">
        <v>1304</v>
      </c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19</v>
      </c>
      <c r="I99" s="40">
        <f t="shared" si="9"/>
        <v>12</v>
      </c>
      <c r="J99" s="41">
        <f t="shared" si="10"/>
        <v>0.61290322580645162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 t="s">
        <v>1304</v>
      </c>
      <c r="AB99" s="20" t="s">
        <v>1304</v>
      </c>
      <c r="AC99" s="20" t="s">
        <v>1304</v>
      </c>
      <c r="AD99" s="20" t="s">
        <v>1304</v>
      </c>
      <c r="AE99" s="20" t="s">
        <v>1304</v>
      </c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12</v>
      </c>
      <c r="I107" s="40">
        <f t="shared" si="9"/>
        <v>19</v>
      </c>
      <c r="J107" s="41">
        <f t="shared" si="10"/>
        <v>0.38709677419354838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 t="s">
        <v>1304</v>
      </c>
      <c r="AB107" s="20" t="s">
        <v>1304</v>
      </c>
      <c r="AC107" s="20" t="s">
        <v>1304</v>
      </c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30</v>
      </c>
      <c r="I113" s="40">
        <f>COUNTIF(K113:AL113,"APAGADO")</f>
        <v>1</v>
      </c>
      <c r="J113" s="41">
        <f>(H113)/(I113+H113)</f>
        <v>0.967741935483871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 t="s">
        <v>1304</v>
      </c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25</v>
      </c>
      <c r="I116" s="40">
        <f t="shared" si="9"/>
        <v>6</v>
      </c>
      <c r="J116" s="41">
        <f t="shared" si="10"/>
        <v>0.80645161290322576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 t="s">
        <v>1304</v>
      </c>
      <c r="AC116" s="20" t="s">
        <v>1304</v>
      </c>
      <c r="AD116" s="20" t="s">
        <v>1304</v>
      </c>
      <c r="AE116" s="20" t="s">
        <v>1304</v>
      </c>
      <c r="AF116" s="20" t="s">
        <v>1304</v>
      </c>
      <c r="AG116" s="20" t="s">
        <v>1304</v>
      </c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25</v>
      </c>
      <c r="I117" s="40">
        <f t="shared" si="9"/>
        <v>6</v>
      </c>
      <c r="J117" s="41">
        <f t="shared" si="10"/>
        <v>0.80645161290322576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 t="s">
        <v>1304</v>
      </c>
      <c r="AC117" s="20" t="s">
        <v>1304</v>
      </c>
      <c r="AD117" s="20" t="s">
        <v>1304</v>
      </c>
      <c r="AE117" s="20" t="s">
        <v>1304</v>
      </c>
      <c r="AF117" s="20" t="s">
        <v>1304</v>
      </c>
      <c r="AG117" s="20" t="s">
        <v>1304</v>
      </c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30</v>
      </c>
      <c r="I130" s="40">
        <f t="shared" si="9"/>
        <v>1</v>
      </c>
      <c r="J130" s="41">
        <f t="shared" si="10"/>
        <v>0.967741935483871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 t="s">
        <v>1304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27</v>
      </c>
      <c r="I146" s="40">
        <f t="shared" si="18"/>
        <v>4</v>
      </c>
      <c r="J146" s="41">
        <f t="shared" si="19"/>
        <v>0.87096774193548387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1304</v>
      </c>
      <c r="AB146" s="20" t="s">
        <v>1304</v>
      </c>
      <c r="AC146" s="20"/>
      <c r="AD146" s="20"/>
      <c r="AE146" s="20" t="s">
        <v>1304</v>
      </c>
      <c r="AF146" s="20" t="s">
        <v>1304</v>
      </c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30</v>
      </c>
      <c r="I162" s="40">
        <f t="shared" si="18"/>
        <v>1</v>
      </c>
      <c r="J162" s="41">
        <f t="shared" si="19"/>
        <v>0.967741935483871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 t="s">
        <v>1304</v>
      </c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9</v>
      </c>
      <c r="I178" s="40">
        <f t="shared" si="18"/>
        <v>22</v>
      </c>
      <c r="J178" s="41">
        <f t="shared" si="19"/>
        <v>0.29032258064516131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 t="s">
        <v>1304</v>
      </c>
      <c r="AB178" s="20" t="s">
        <v>1304</v>
      </c>
      <c r="AC178" s="20" t="s">
        <v>1304</v>
      </c>
      <c r="AD178" s="20" t="s">
        <v>1304</v>
      </c>
      <c r="AE178" s="20" t="s">
        <v>1304</v>
      </c>
      <c r="AF178" s="20" t="s">
        <v>1304</v>
      </c>
      <c r="AG178" s="20" t="s">
        <v>1304</v>
      </c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30</v>
      </c>
      <c r="I197" s="40">
        <f t="shared" si="18"/>
        <v>1</v>
      </c>
      <c r="J197" s="41">
        <f t="shared" si="19"/>
        <v>0.967741935483871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 t="s">
        <v>1304</v>
      </c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30</v>
      </c>
      <c r="I199" s="40">
        <f t="shared" si="18"/>
        <v>1</v>
      </c>
      <c r="J199" s="41">
        <f t="shared" si="19"/>
        <v>0.967741935483871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 t="s">
        <v>1304</v>
      </c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3" t="s">
        <v>1314</v>
      </c>
      <c r="H210" s="40">
        <f t="shared" si="22"/>
        <v>17</v>
      </c>
      <c r="I210" s="40">
        <f t="shared" si="18"/>
        <v>14</v>
      </c>
      <c r="J210" s="41">
        <f t="shared" si="19"/>
        <v>0.54838709677419351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 t="s">
        <v>1304</v>
      </c>
      <c r="AF210" s="20" t="s">
        <v>1304</v>
      </c>
      <c r="AG210" s="20" t="s">
        <v>1304</v>
      </c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30</v>
      </c>
      <c r="I211" s="40">
        <f t="shared" si="18"/>
        <v>1</v>
      </c>
      <c r="J211" s="41">
        <f t="shared" si="19"/>
        <v>0.967741935483871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1304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9</v>
      </c>
      <c r="I214" s="40">
        <f t="shared" si="18"/>
        <v>22</v>
      </c>
      <c r="J214" s="41">
        <f t="shared" si="19"/>
        <v>0.29032258064516131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 t="s">
        <v>1304</v>
      </c>
      <c r="AB214" s="20" t="s">
        <v>1304</v>
      </c>
      <c r="AC214" s="20" t="s">
        <v>1304</v>
      </c>
      <c r="AD214" s="20" t="s">
        <v>1304</v>
      </c>
      <c r="AE214" s="20" t="s">
        <v>1304</v>
      </c>
      <c r="AF214" s="20" t="s">
        <v>1304</v>
      </c>
      <c r="AG214" s="20" t="s">
        <v>1304</v>
      </c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22</v>
      </c>
      <c r="I222" s="40">
        <f t="shared" si="18"/>
        <v>9</v>
      </c>
      <c r="J222" s="41">
        <f t="shared" si="19"/>
        <v>0.70967741935483875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1304</v>
      </c>
      <c r="AB222" s="20" t="s">
        <v>1304</v>
      </c>
      <c r="AC222" s="20" t="s">
        <v>1304</v>
      </c>
      <c r="AD222" s="20" t="s">
        <v>1304</v>
      </c>
      <c r="AE222" s="20" t="s">
        <v>1304</v>
      </c>
      <c r="AF222" s="20" t="s">
        <v>1304</v>
      </c>
      <c r="AG222" s="20" t="s">
        <v>1304</v>
      </c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25</v>
      </c>
      <c r="I224" s="40">
        <f t="shared" si="18"/>
        <v>6</v>
      </c>
      <c r="J224" s="41">
        <f t="shared" si="19"/>
        <v>0.80645161290322576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 t="s">
        <v>1304</v>
      </c>
      <c r="AC224" s="20" t="s">
        <v>1304</v>
      </c>
      <c r="AD224" s="20" t="s">
        <v>1304</v>
      </c>
      <c r="AE224" s="20" t="s">
        <v>1304</v>
      </c>
      <c r="AF224" s="20" t="s">
        <v>1304</v>
      </c>
      <c r="AG224" s="20" t="s">
        <v>1304</v>
      </c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1304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1304</v>
      </c>
      <c r="AB229" s="20" t="s">
        <v>1304</v>
      </c>
      <c r="AC229" s="20" t="s">
        <v>1304</v>
      </c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8</v>
      </c>
      <c r="I231" s="40">
        <f t="shared" si="18"/>
        <v>23</v>
      </c>
      <c r="J231" s="41">
        <f t="shared" si="19"/>
        <v>0.25806451612903225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 t="s">
        <v>1304</v>
      </c>
      <c r="AB231" s="20" t="s">
        <v>1304</v>
      </c>
      <c r="AC231" s="20" t="s">
        <v>1304</v>
      </c>
      <c r="AD231" s="20" t="s">
        <v>1304</v>
      </c>
      <c r="AE231" s="20" t="s">
        <v>1304</v>
      </c>
      <c r="AF231" s="20" t="s">
        <v>1304</v>
      </c>
      <c r="AG231" s="20" t="s">
        <v>1304</v>
      </c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23</v>
      </c>
      <c r="I234" s="40">
        <f t="shared" si="18"/>
        <v>8</v>
      </c>
      <c r="J234" s="41">
        <f t="shared" si="19"/>
        <v>0.74193548387096775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 t="s">
        <v>1304</v>
      </c>
      <c r="AB234" s="20" t="s">
        <v>1304</v>
      </c>
      <c r="AC234" s="20" t="s">
        <v>1304</v>
      </c>
      <c r="AD234" s="20" t="s">
        <v>1304</v>
      </c>
      <c r="AE234" s="20" t="s">
        <v>1304</v>
      </c>
      <c r="AF234" s="20" t="s">
        <v>1304</v>
      </c>
      <c r="AG234" s="20" t="s">
        <v>1304</v>
      </c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28</v>
      </c>
      <c r="I235" s="40">
        <f t="shared" si="18"/>
        <v>3</v>
      </c>
      <c r="J235" s="41">
        <f t="shared" si="19"/>
        <v>0.90322580645161288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 t="s">
        <v>1304</v>
      </c>
      <c r="AB235" s="20" t="s">
        <v>1304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8</v>
      </c>
      <c r="I236" s="40">
        <f t="shared" si="18"/>
        <v>23</v>
      </c>
      <c r="J236" s="41">
        <f t="shared" si="19"/>
        <v>0.25806451612903225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 t="s">
        <v>1304</v>
      </c>
      <c r="AB236" s="20" t="s">
        <v>1304</v>
      </c>
      <c r="AC236" s="20" t="s">
        <v>1304</v>
      </c>
      <c r="AD236" s="20" t="s">
        <v>1304</v>
      </c>
      <c r="AE236" s="20" t="s">
        <v>1304</v>
      </c>
      <c r="AF236" s="20" t="s">
        <v>1304</v>
      </c>
      <c r="AG236" s="20" t="s">
        <v>1304</v>
      </c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8</v>
      </c>
      <c r="I238" s="40">
        <f t="shared" si="23"/>
        <v>23</v>
      </c>
      <c r="J238" s="41">
        <f t="shared" si="24"/>
        <v>0.25806451612903225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 t="s">
        <v>1304</v>
      </c>
      <c r="AB238" s="20" t="s">
        <v>1304</v>
      </c>
      <c r="AC238" s="20" t="s">
        <v>1304</v>
      </c>
      <c r="AD238" s="20" t="s">
        <v>1304</v>
      </c>
      <c r="AE238" s="20" t="s">
        <v>1304</v>
      </c>
      <c r="AF238" s="20" t="s">
        <v>1304</v>
      </c>
      <c r="AG238" s="20" t="s">
        <v>1304</v>
      </c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29</v>
      </c>
      <c r="I245" s="40">
        <f t="shared" si="23"/>
        <v>2</v>
      </c>
      <c r="J245" s="41">
        <f t="shared" si="24"/>
        <v>0.93548387096774188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 t="s">
        <v>1304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22</v>
      </c>
      <c r="I263" s="40">
        <f>COUNTIF(K263:AL263,"APAGADO")</f>
        <v>9</v>
      </c>
      <c r="J263" s="41">
        <f>(H263)/(I263+H263)</f>
        <v>0.70967741935483875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 t="s">
        <v>1304</v>
      </c>
      <c r="AD263" s="20" t="s">
        <v>1304</v>
      </c>
      <c r="AE263" s="20" t="s">
        <v>1304</v>
      </c>
      <c r="AF263" s="20" t="s">
        <v>1304</v>
      </c>
      <c r="AG263" s="20" t="s">
        <v>1304</v>
      </c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22</v>
      </c>
      <c r="I264" s="40">
        <f>COUNTIF(K264:AL264,"APAGADO")</f>
        <v>9</v>
      </c>
      <c r="J264" s="41">
        <f>(H264)/(I264+H264)</f>
        <v>0.70967741935483875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 t="s">
        <v>1304</v>
      </c>
      <c r="AD264" s="20" t="s">
        <v>1304</v>
      </c>
      <c r="AE264" s="20" t="s">
        <v>1304</v>
      </c>
      <c r="AF264" s="20" t="s">
        <v>1304</v>
      </c>
      <c r="AG264" s="20" t="s">
        <v>1304</v>
      </c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8</v>
      </c>
      <c r="I269" s="40">
        <f t="shared" si="23"/>
        <v>23</v>
      </c>
      <c r="J269" s="41">
        <f t="shared" si="24"/>
        <v>0.25806451612903225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 t="s">
        <v>1304</v>
      </c>
      <c r="AB269" s="20" t="s">
        <v>1304</v>
      </c>
      <c r="AC269" s="20" t="s">
        <v>1304</v>
      </c>
      <c r="AD269" s="20" t="s">
        <v>1304</v>
      </c>
      <c r="AE269" s="20" t="s">
        <v>1304</v>
      </c>
      <c r="AF269" s="20" t="s">
        <v>1304</v>
      </c>
      <c r="AG269" s="20" t="s">
        <v>1304</v>
      </c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8</v>
      </c>
      <c r="I270" s="40">
        <f t="shared" si="23"/>
        <v>23</v>
      </c>
      <c r="J270" s="41">
        <f t="shared" si="24"/>
        <v>0.25806451612903225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 t="s">
        <v>1304</v>
      </c>
      <c r="AB270" s="20" t="s">
        <v>1304</v>
      </c>
      <c r="AC270" s="20" t="s">
        <v>1304</v>
      </c>
      <c r="AD270" s="20" t="s">
        <v>1304</v>
      </c>
      <c r="AE270" s="20" t="s">
        <v>1304</v>
      </c>
      <c r="AF270" s="20" t="s">
        <v>1304</v>
      </c>
      <c r="AG270" s="20" t="s">
        <v>1304</v>
      </c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23</v>
      </c>
      <c r="I277" s="40">
        <f t="shared" si="23"/>
        <v>8</v>
      </c>
      <c r="J277" s="41">
        <f t="shared" si="24"/>
        <v>0.74193548387096775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 t="s">
        <v>1304</v>
      </c>
      <c r="AE277" s="20" t="s">
        <v>1304</v>
      </c>
      <c r="AF277" s="20" t="s">
        <v>1304</v>
      </c>
      <c r="AG277" s="20" t="s">
        <v>1304</v>
      </c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27</v>
      </c>
      <c r="I285" s="40">
        <f>COUNTIF(K285:AL285,"APAGADO")</f>
        <v>4</v>
      </c>
      <c r="J285" s="41">
        <f>(H285)/(I285+H285)</f>
        <v>0.87096774193548387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 t="s">
        <v>1304</v>
      </c>
      <c r="AC285" s="20" t="s">
        <v>1304</v>
      </c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30</v>
      </c>
      <c r="I317" s="40">
        <f t="shared" si="26"/>
        <v>1</v>
      </c>
      <c r="J317" s="41">
        <f t="shared" si="27"/>
        <v>0.967741935483871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 t="s">
        <v>1304</v>
      </c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30</v>
      </c>
      <c r="I318" s="40">
        <f t="shared" si="26"/>
        <v>1</v>
      </c>
      <c r="J318" s="41">
        <f t="shared" si="27"/>
        <v>0.967741935483871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 t="s">
        <v>1304</v>
      </c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26</v>
      </c>
      <c r="I327" s="40">
        <f t="shared" si="26"/>
        <v>5</v>
      </c>
      <c r="J327" s="41">
        <f t="shared" si="27"/>
        <v>0.83870967741935487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 t="s">
        <v>1304</v>
      </c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27</v>
      </c>
      <c r="I338" s="40">
        <f t="shared" si="26"/>
        <v>4</v>
      </c>
      <c r="J338" s="41">
        <f t="shared" si="27"/>
        <v>0.87096774193548387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 t="s">
        <v>1304</v>
      </c>
      <c r="AB338" s="20"/>
      <c r="AC338" s="20"/>
      <c r="AD338" s="20" t="s">
        <v>1304</v>
      </c>
      <c r="AE338" s="20"/>
      <c r="AF338" s="20"/>
      <c r="AG338" s="20" t="s">
        <v>1304</v>
      </c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25</v>
      </c>
      <c r="I342" s="40">
        <f t="shared" si="26"/>
        <v>6</v>
      </c>
      <c r="J342" s="41">
        <f t="shared" si="27"/>
        <v>0.80645161290322576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 t="s">
        <v>1304</v>
      </c>
      <c r="AB342" s="20" t="s">
        <v>1304</v>
      </c>
      <c r="AC342" s="20"/>
      <c r="AD342" s="20" t="s">
        <v>1304</v>
      </c>
      <c r="AE342" s="20" t="s">
        <v>1304</v>
      </c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25</v>
      </c>
      <c r="I343" s="40">
        <f t="shared" si="26"/>
        <v>6</v>
      </c>
      <c r="J343" s="41">
        <f t="shared" si="27"/>
        <v>0.80645161290322576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 t="s">
        <v>1304</v>
      </c>
      <c r="AB343" s="20" t="s">
        <v>1304</v>
      </c>
      <c r="AC343" s="20"/>
      <c r="AD343" s="20" t="s">
        <v>1304</v>
      </c>
      <c r="AE343" s="20" t="s">
        <v>1304</v>
      </c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26</v>
      </c>
      <c r="I344" s="40">
        <f t="shared" si="26"/>
        <v>5</v>
      </c>
      <c r="J344" s="41">
        <f t="shared" si="27"/>
        <v>0.83870967741935487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 t="s">
        <v>1304</v>
      </c>
      <c r="AB344" s="20" t="s">
        <v>1304</v>
      </c>
      <c r="AC344" s="20"/>
      <c r="AD344" s="20" t="s">
        <v>1304</v>
      </c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26</v>
      </c>
      <c r="I356" s="40">
        <f t="shared" si="26"/>
        <v>5</v>
      </c>
      <c r="J356" s="41">
        <f t="shared" si="27"/>
        <v>0.83870967741935487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 t="s">
        <v>1304</v>
      </c>
      <c r="AF356" s="20" t="s">
        <v>1304</v>
      </c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10</v>
      </c>
      <c r="I358" s="40">
        <f t="shared" si="26"/>
        <v>21</v>
      </c>
      <c r="J358" s="41">
        <f t="shared" si="27"/>
        <v>0.32258064516129031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 t="s">
        <v>1304</v>
      </c>
      <c r="AB358" s="20" t="s">
        <v>1304</v>
      </c>
      <c r="AC358" s="20" t="s">
        <v>1304</v>
      </c>
      <c r="AD358" s="20" t="s">
        <v>1304</v>
      </c>
      <c r="AE358" s="20" t="s">
        <v>1304</v>
      </c>
      <c r="AF358" s="20" t="s">
        <v>1304</v>
      </c>
      <c r="AG358" s="20" t="s">
        <v>1304</v>
      </c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10</v>
      </c>
      <c r="I359" s="40">
        <f t="shared" si="26"/>
        <v>21</v>
      </c>
      <c r="J359" s="41">
        <f t="shared" si="27"/>
        <v>0.32258064516129031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 t="s">
        <v>1304</v>
      </c>
      <c r="AB359" s="20" t="s">
        <v>1304</v>
      </c>
      <c r="AC359" s="20" t="s">
        <v>1304</v>
      </c>
      <c r="AD359" s="20" t="s">
        <v>1304</v>
      </c>
      <c r="AE359" s="20" t="s">
        <v>1304</v>
      </c>
      <c r="AF359" s="20" t="s">
        <v>1304</v>
      </c>
      <c r="AG359" s="20" t="s">
        <v>1304</v>
      </c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18</v>
      </c>
      <c r="I376" s="40">
        <f t="shared" si="26"/>
        <v>13</v>
      </c>
      <c r="J376" s="41">
        <f t="shared" si="27"/>
        <v>0.58064516129032262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 t="s">
        <v>1304</v>
      </c>
      <c r="AD376" s="20" t="s">
        <v>1304</v>
      </c>
      <c r="AE376" s="20"/>
      <c r="AF376" s="20" t="s">
        <v>1304</v>
      </c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27</v>
      </c>
      <c r="I381" s="40">
        <f t="shared" si="31"/>
        <v>4</v>
      </c>
      <c r="J381" s="41">
        <f t="shared" si="32"/>
        <v>0.87096774193548387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 t="s">
        <v>1304</v>
      </c>
      <c r="AF381" s="20" t="s">
        <v>1304</v>
      </c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18</v>
      </c>
      <c r="I392" s="40">
        <f t="shared" si="31"/>
        <v>13</v>
      </c>
      <c r="J392" s="41">
        <f t="shared" si="32"/>
        <v>0.58064516129032262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 t="s">
        <v>1304</v>
      </c>
      <c r="AD392" s="20" t="s">
        <v>1304</v>
      </c>
      <c r="AE392" s="20"/>
      <c r="AF392" s="20" t="s">
        <v>1304</v>
      </c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18</v>
      </c>
      <c r="I393" s="40">
        <f t="shared" si="31"/>
        <v>13</v>
      </c>
      <c r="J393" s="41">
        <f t="shared" si="32"/>
        <v>0.58064516129032262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 t="s">
        <v>1304</v>
      </c>
      <c r="AD393" s="20" t="s">
        <v>1304</v>
      </c>
      <c r="AE393" s="20"/>
      <c r="AF393" s="20" t="s">
        <v>1304</v>
      </c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30</v>
      </c>
      <c r="I396" s="40">
        <f>COUNTIF(K396:AL396,"APAGADO")</f>
        <v>1</v>
      </c>
      <c r="J396" s="41">
        <f>(H396)/(I396+H396)</f>
        <v>0.967741935483871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 t="s">
        <v>1304</v>
      </c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22</v>
      </c>
      <c r="I419" s="40">
        <f t="shared" si="31"/>
        <v>9</v>
      </c>
      <c r="J419" s="41">
        <f t="shared" si="32"/>
        <v>0.70967741935483875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 t="s">
        <v>1304</v>
      </c>
      <c r="AB419" s="20" t="s">
        <v>1304</v>
      </c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5"/>
      <c r="B439" s="126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3" priority="585" operator="lessThan">
      <formula>0.8</formula>
    </cfRule>
    <cfRule type="cellIs" dxfId="772" priority="586" operator="greaterThan">
      <formula>0.8</formula>
    </cfRule>
  </conditionalFormatting>
  <conditionalFormatting sqref="E429:G429 E431:G442 E444:G1048576 E443:F443 E1:G418">
    <cfRule type="containsText" dxfId="771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70" priority="582" operator="notContains" text="Caida">
      <formula>ISERROR(SEARCH("Caida",K5))</formula>
    </cfRule>
    <cfRule type="containsText" dxfId="769" priority="583" operator="containsText" text="Caida">
      <formula>NOT(ISERROR(SEARCH("Caida",K5)))</formula>
    </cfRule>
  </conditionalFormatting>
  <conditionalFormatting sqref="L384">
    <cfRule type="cellIs" dxfId="768" priority="543" operator="lessThan">
      <formula>0.8</formula>
    </cfRule>
    <cfRule type="cellIs" dxfId="767" priority="544" operator="greaterThan">
      <formula>0.8</formula>
    </cfRule>
  </conditionalFormatting>
  <conditionalFormatting sqref="L384">
    <cfRule type="notContainsText" dxfId="766" priority="541" operator="notContains" text="Caida">
      <formula>ISERROR(SEARCH("Caida",L384))</formula>
    </cfRule>
    <cfRule type="containsText" dxfId="765" priority="542" operator="containsText" text="Caida">
      <formula>NOT(ISERROR(SEARCH("Caida",L384)))</formula>
    </cfRule>
  </conditionalFormatting>
  <conditionalFormatting sqref="L73">
    <cfRule type="containsText" dxfId="764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3" priority="579" operator="lessThan">
      <formula>0.8</formula>
    </cfRule>
    <cfRule type="cellIs" dxfId="762" priority="580" operator="greaterThan">
      <formula>0.8</formula>
    </cfRule>
  </conditionalFormatting>
  <conditionalFormatting sqref="L312">
    <cfRule type="notContainsText" dxfId="761" priority="577" operator="notContains" text="Caida">
      <formula>ISERROR(SEARCH("Caida",L312))</formula>
    </cfRule>
    <cfRule type="containsText" dxfId="760" priority="578" operator="containsText" text="Caida">
      <formula>NOT(ISERROR(SEARCH("Caida",L312)))</formula>
    </cfRule>
  </conditionalFormatting>
  <conditionalFormatting sqref="L313:L314">
    <cfRule type="cellIs" dxfId="759" priority="575" operator="lessThan">
      <formula>0.8</formula>
    </cfRule>
    <cfRule type="cellIs" dxfId="758" priority="576" operator="greaterThan">
      <formula>0.8</formula>
    </cfRule>
  </conditionalFormatting>
  <conditionalFormatting sqref="L313:L314">
    <cfRule type="notContainsText" dxfId="757" priority="573" operator="notContains" text="Caida">
      <formula>ISERROR(SEARCH("Caida",L313))</formula>
    </cfRule>
    <cfRule type="containsText" dxfId="756" priority="574" operator="containsText" text="Caida">
      <formula>NOT(ISERROR(SEARCH("Caida",L313)))</formula>
    </cfRule>
  </conditionalFormatting>
  <conditionalFormatting sqref="L7">
    <cfRule type="cellIs" dxfId="755" priority="571" operator="lessThan">
      <formula>0.8</formula>
    </cfRule>
    <cfRule type="cellIs" dxfId="754" priority="572" operator="greaterThan">
      <formula>0.8</formula>
    </cfRule>
  </conditionalFormatting>
  <conditionalFormatting sqref="L7">
    <cfRule type="notContainsText" dxfId="753" priority="569" operator="notContains" text="Caida">
      <formula>ISERROR(SEARCH("Caida",L7))</formula>
    </cfRule>
    <cfRule type="containsText" dxfId="752" priority="570" operator="containsText" text="Caida">
      <formula>NOT(ISERROR(SEARCH("Caida",L7)))</formula>
    </cfRule>
  </conditionalFormatting>
  <conditionalFormatting sqref="L252">
    <cfRule type="cellIs" dxfId="751" priority="567" operator="lessThan">
      <formula>0.8</formula>
    </cfRule>
    <cfRule type="cellIs" dxfId="750" priority="568" operator="greaterThan">
      <formula>0.8</formula>
    </cfRule>
  </conditionalFormatting>
  <conditionalFormatting sqref="L252">
    <cfRule type="notContainsText" dxfId="749" priority="565" operator="notContains" text="Caida">
      <formula>ISERROR(SEARCH("Caida",L252))</formula>
    </cfRule>
    <cfRule type="containsText" dxfId="748" priority="566" operator="containsText" text="Caida">
      <formula>NOT(ISERROR(SEARCH("Caida",L252)))</formula>
    </cfRule>
  </conditionalFormatting>
  <conditionalFormatting sqref="L253:L257">
    <cfRule type="cellIs" dxfId="747" priority="563" operator="lessThan">
      <formula>0.8</formula>
    </cfRule>
    <cfRule type="cellIs" dxfId="746" priority="564" operator="greaterThan">
      <formula>0.8</formula>
    </cfRule>
  </conditionalFormatting>
  <conditionalFormatting sqref="L253:L257">
    <cfRule type="notContainsText" dxfId="745" priority="561" operator="notContains" text="Caida">
      <formula>ISERROR(SEARCH("Caida",L253))</formula>
    </cfRule>
    <cfRule type="containsText" dxfId="744" priority="562" operator="containsText" text="Caida">
      <formula>NOT(ISERROR(SEARCH("Caida",L253)))</formula>
    </cfRule>
  </conditionalFormatting>
  <conditionalFormatting sqref="L258">
    <cfRule type="cellIs" dxfId="743" priority="559" operator="lessThan">
      <formula>0.8</formula>
    </cfRule>
    <cfRule type="cellIs" dxfId="742" priority="560" operator="greaterThan">
      <formula>0.8</formula>
    </cfRule>
  </conditionalFormatting>
  <conditionalFormatting sqref="L258">
    <cfRule type="notContainsText" dxfId="741" priority="557" operator="notContains" text="Caida">
      <formula>ISERROR(SEARCH("Caida",L258))</formula>
    </cfRule>
    <cfRule type="containsText" dxfId="740" priority="558" operator="containsText" text="Caida">
      <formula>NOT(ISERROR(SEARCH("Caida",L258)))</formula>
    </cfRule>
  </conditionalFormatting>
  <conditionalFormatting sqref="L259">
    <cfRule type="cellIs" dxfId="739" priority="555" operator="lessThan">
      <formula>0.8</formula>
    </cfRule>
    <cfRule type="cellIs" dxfId="738" priority="556" operator="greaterThan">
      <formula>0.8</formula>
    </cfRule>
  </conditionalFormatting>
  <conditionalFormatting sqref="L259">
    <cfRule type="notContainsText" dxfId="737" priority="553" operator="notContains" text="Caida">
      <formula>ISERROR(SEARCH("Caida",L259))</formula>
    </cfRule>
    <cfRule type="containsText" dxfId="736" priority="554" operator="containsText" text="Caida">
      <formula>NOT(ISERROR(SEARCH("Caida",L259)))</formula>
    </cfRule>
  </conditionalFormatting>
  <conditionalFormatting sqref="L260">
    <cfRule type="cellIs" dxfId="735" priority="551" operator="lessThan">
      <formula>0.8</formula>
    </cfRule>
    <cfRule type="cellIs" dxfId="734" priority="552" operator="greaterThan">
      <formula>0.8</formula>
    </cfRule>
  </conditionalFormatting>
  <conditionalFormatting sqref="L260">
    <cfRule type="notContainsText" dxfId="733" priority="549" operator="notContains" text="Caida">
      <formula>ISERROR(SEARCH("Caida",L260))</formula>
    </cfRule>
    <cfRule type="containsText" dxfId="732" priority="550" operator="containsText" text="Caida">
      <formula>NOT(ISERROR(SEARCH("Caida",L260)))</formula>
    </cfRule>
  </conditionalFormatting>
  <conditionalFormatting sqref="L383">
    <cfRule type="cellIs" dxfId="731" priority="547" operator="lessThan">
      <formula>0.8</formula>
    </cfRule>
    <cfRule type="cellIs" dxfId="730" priority="548" operator="greaterThan">
      <formula>0.8</formula>
    </cfRule>
  </conditionalFormatting>
  <conditionalFormatting sqref="L383">
    <cfRule type="notContainsText" dxfId="729" priority="545" operator="notContains" text="Caida">
      <formula>ISERROR(SEARCH("Caida",L383))</formula>
    </cfRule>
    <cfRule type="containsText" dxfId="728" priority="546" operator="containsText" text="Caida">
      <formula>NOT(ISERROR(SEARCH("Caida",L383)))</formula>
    </cfRule>
  </conditionalFormatting>
  <conditionalFormatting sqref="M384">
    <cfRule type="cellIs" dxfId="727" priority="502" operator="lessThan">
      <formula>0.8</formula>
    </cfRule>
    <cfRule type="cellIs" dxfId="726" priority="503" operator="greaterThan">
      <formula>0.8</formula>
    </cfRule>
  </conditionalFormatting>
  <conditionalFormatting sqref="M384">
    <cfRule type="notContainsText" dxfId="725" priority="500" operator="notContains" text="Caida">
      <formula>ISERROR(SEARCH("Caida",M384))</formula>
    </cfRule>
    <cfRule type="containsText" dxfId="724" priority="501" operator="containsText" text="Caida">
      <formula>NOT(ISERROR(SEARCH("Caida",M384)))</formula>
    </cfRule>
  </conditionalFormatting>
  <conditionalFormatting sqref="M73">
    <cfRule type="containsText" dxfId="723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2" priority="538" operator="lessThan">
      <formula>0.8</formula>
    </cfRule>
    <cfRule type="cellIs" dxfId="721" priority="539" operator="greaterThan">
      <formula>0.8</formula>
    </cfRule>
  </conditionalFormatting>
  <conditionalFormatting sqref="M312">
    <cfRule type="notContainsText" dxfId="720" priority="536" operator="notContains" text="Caida">
      <formula>ISERROR(SEARCH("Caida",M312))</formula>
    </cfRule>
    <cfRule type="containsText" dxfId="719" priority="537" operator="containsText" text="Caida">
      <formula>NOT(ISERROR(SEARCH("Caida",M312)))</formula>
    </cfRule>
  </conditionalFormatting>
  <conditionalFormatting sqref="M313:M314">
    <cfRule type="cellIs" dxfId="718" priority="534" operator="lessThan">
      <formula>0.8</formula>
    </cfRule>
    <cfRule type="cellIs" dxfId="717" priority="535" operator="greaterThan">
      <formula>0.8</formula>
    </cfRule>
  </conditionalFormatting>
  <conditionalFormatting sqref="M313:M314">
    <cfRule type="notContainsText" dxfId="716" priority="532" operator="notContains" text="Caida">
      <formula>ISERROR(SEARCH("Caida",M313))</formula>
    </cfRule>
    <cfRule type="containsText" dxfId="715" priority="533" operator="containsText" text="Caida">
      <formula>NOT(ISERROR(SEARCH("Caida",M313)))</formula>
    </cfRule>
  </conditionalFormatting>
  <conditionalFormatting sqref="M7">
    <cfRule type="cellIs" dxfId="714" priority="530" operator="lessThan">
      <formula>0.8</formula>
    </cfRule>
    <cfRule type="cellIs" dxfId="713" priority="531" operator="greaterThan">
      <formula>0.8</formula>
    </cfRule>
  </conditionalFormatting>
  <conditionalFormatting sqref="M7">
    <cfRule type="notContainsText" dxfId="712" priority="528" operator="notContains" text="Caida">
      <formula>ISERROR(SEARCH("Caida",M7))</formula>
    </cfRule>
    <cfRule type="containsText" dxfId="711" priority="529" operator="containsText" text="Caida">
      <formula>NOT(ISERROR(SEARCH("Caida",M7)))</formula>
    </cfRule>
  </conditionalFormatting>
  <conditionalFormatting sqref="M252">
    <cfRule type="cellIs" dxfId="710" priority="526" operator="lessThan">
      <formula>0.8</formula>
    </cfRule>
    <cfRule type="cellIs" dxfId="709" priority="527" operator="greaterThan">
      <formula>0.8</formula>
    </cfRule>
  </conditionalFormatting>
  <conditionalFormatting sqref="M252">
    <cfRule type="notContainsText" dxfId="708" priority="524" operator="notContains" text="Caida">
      <formula>ISERROR(SEARCH("Caida",M252))</formula>
    </cfRule>
    <cfRule type="containsText" dxfId="707" priority="525" operator="containsText" text="Caida">
      <formula>NOT(ISERROR(SEARCH("Caida",M252)))</formula>
    </cfRule>
  </conditionalFormatting>
  <conditionalFormatting sqref="M253:M257">
    <cfRule type="cellIs" dxfId="706" priority="522" operator="lessThan">
      <formula>0.8</formula>
    </cfRule>
    <cfRule type="cellIs" dxfId="705" priority="523" operator="greaterThan">
      <formula>0.8</formula>
    </cfRule>
  </conditionalFormatting>
  <conditionalFormatting sqref="M253:M257">
    <cfRule type="notContainsText" dxfId="704" priority="520" operator="notContains" text="Caida">
      <formula>ISERROR(SEARCH("Caida",M253))</formula>
    </cfRule>
    <cfRule type="containsText" dxfId="703" priority="521" operator="containsText" text="Caida">
      <formula>NOT(ISERROR(SEARCH("Caida",M253)))</formula>
    </cfRule>
  </conditionalFormatting>
  <conditionalFormatting sqref="M258">
    <cfRule type="cellIs" dxfId="702" priority="518" operator="lessThan">
      <formula>0.8</formula>
    </cfRule>
    <cfRule type="cellIs" dxfId="701" priority="519" operator="greaterThan">
      <formula>0.8</formula>
    </cfRule>
  </conditionalFormatting>
  <conditionalFormatting sqref="M258">
    <cfRule type="notContainsText" dxfId="700" priority="516" operator="notContains" text="Caida">
      <formula>ISERROR(SEARCH("Caida",M258))</formula>
    </cfRule>
    <cfRule type="containsText" dxfId="699" priority="517" operator="containsText" text="Caida">
      <formula>NOT(ISERROR(SEARCH("Caida",M258)))</formula>
    </cfRule>
  </conditionalFormatting>
  <conditionalFormatting sqref="M259">
    <cfRule type="cellIs" dxfId="698" priority="514" operator="lessThan">
      <formula>0.8</formula>
    </cfRule>
    <cfRule type="cellIs" dxfId="697" priority="515" operator="greaterThan">
      <formula>0.8</formula>
    </cfRule>
  </conditionalFormatting>
  <conditionalFormatting sqref="M259">
    <cfRule type="notContainsText" dxfId="696" priority="512" operator="notContains" text="Caida">
      <formula>ISERROR(SEARCH("Caida",M259))</formula>
    </cfRule>
    <cfRule type="containsText" dxfId="695" priority="513" operator="containsText" text="Caida">
      <formula>NOT(ISERROR(SEARCH("Caida",M259)))</formula>
    </cfRule>
  </conditionalFormatting>
  <conditionalFormatting sqref="M260">
    <cfRule type="cellIs" dxfId="694" priority="510" operator="lessThan">
      <formula>0.8</formula>
    </cfRule>
    <cfRule type="cellIs" dxfId="693" priority="511" operator="greaterThan">
      <formula>0.8</formula>
    </cfRule>
  </conditionalFormatting>
  <conditionalFormatting sqref="M260">
    <cfRule type="notContainsText" dxfId="692" priority="508" operator="notContains" text="Caida">
      <formula>ISERROR(SEARCH("Caida",M260))</formula>
    </cfRule>
    <cfRule type="containsText" dxfId="691" priority="509" operator="containsText" text="Caida">
      <formula>NOT(ISERROR(SEARCH("Caida",M260)))</formula>
    </cfRule>
  </conditionalFormatting>
  <conditionalFormatting sqref="M383">
    <cfRule type="cellIs" dxfId="690" priority="506" operator="lessThan">
      <formula>0.8</formula>
    </cfRule>
    <cfRule type="cellIs" dxfId="689" priority="507" operator="greaterThan">
      <formula>0.8</formula>
    </cfRule>
  </conditionalFormatting>
  <conditionalFormatting sqref="M383">
    <cfRule type="notContainsText" dxfId="688" priority="504" operator="notContains" text="Caida">
      <formula>ISERROR(SEARCH("Caida",M383))</formula>
    </cfRule>
    <cfRule type="containsText" dxfId="687" priority="505" operator="containsText" text="Caida">
      <formula>NOT(ISERROR(SEARCH("Caida",M383)))</formula>
    </cfRule>
  </conditionalFormatting>
  <conditionalFormatting sqref="N384:P384">
    <cfRule type="cellIs" dxfId="686" priority="461" operator="lessThan">
      <formula>0.8</formula>
    </cfRule>
    <cfRule type="cellIs" dxfId="685" priority="462" operator="greaterThan">
      <formula>0.8</formula>
    </cfRule>
  </conditionalFormatting>
  <conditionalFormatting sqref="N384:P384">
    <cfRule type="notContainsText" dxfId="684" priority="459" operator="notContains" text="Caida">
      <formula>ISERROR(SEARCH("Caida",N384))</formula>
    </cfRule>
    <cfRule type="containsText" dxfId="683" priority="460" operator="containsText" text="Caida">
      <formula>NOT(ISERROR(SEARCH("Caida",N384)))</formula>
    </cfRule>
  </conditionalFormatting>
  <conditionalFormatting sqref="N73:P73">
    <cfRule type="containsText" dxfId="682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1" priority="497" operator="lessThan">
      <formula>0.8</formula>
    </cfRule>
    <cfRule type="cellIs" dxfId="680" priority="498" operator="greaterThan">
      <formula>0.8</formula>
    </cfRule>
  </conditionalFormatting>
  <conditionalFormatting sqref="N312:P312">
    <cfRule type="notContainsText" dxfId="679" priority="495" operator="notContains" text="Caida">
      <formula>ISERROR(SEARCH("Caida",N312))</formula>
    </cfRule>
    <cfRule type="containsText" dxfId="678" priority="496" operator="containsText" text="Caida">
      <formula>NOT(ISERROR(SEARCH("Caida",N312)))</formula>
    </cfRule>
  </conditionalFormatting>
  <conditionalFormatting sqref="N313:P314">
    <cfRule type="cellIs" dxfId="677" priority="493" operator="lessThan">
      <formula>0.8</formula>
    </cfRule>
    <cfRule type="cellIs" dxfId="676" priority="494" operator="greaterThan">
      <formula>0.8</formula>
    </cfRule>
  </conditionalFormatting>
  <conditionalFormatting sqref="N313:P314">
    <cfRule type="notContainsText" dxfId="675" priority="491" operator="notContains" text="Caida">
      <formula>ISERROR(SEARCH("Caida",N313))</formula>
    </cfRule>
    <cfRule type="containsText" dxfId="674" priority="492" operator="containsText" text="Caida">
      <formula>NOT(ISERROR(SEARCH("Caida",N313)))</formula>
    </cfRule>
  </conditionalFormatting>
  <conditionalFormatting sqref="N7:P7">
    <cfRule type="cellIs" dxfId="673" priority="489" operator="lessThan">
      <formula>0.8</formula>
    </cfRule>
    <cfRule type="cellIs" dxfId="672" priority="490" operator="greaterThan">
      <formula>0.8</formula>
    </cfRule>
  </conditionalFormatting>
  <conditionalFormatting sqref="N7:P7">
    <cfRule type="notContainsText" dxfId="671" priority="487" operator="notContains" text="Caida">
      <formula>ISERROR(SEARCH("Caida",N7))</formula>
    </cfRule>
    <cfRule type="containsText" dxfId="670" priority="488" operator="containsText" text="Caida">
      <formula>NOT(ISERROR(SEARCH("Caida",N7)))</formula>
    </cfRule>
  </conditionalFormatting>
  <conditionalFormatting sqref="N252:P252">
    <cfRule type="cellIs" dxfId="669" priority="485" operator="lessThan">
      <formula>0.8</formula>
    </cfRule>
    <cfRule type="cellIs" dxfId="668" priority="486" operator="greaterThan">
      <formula>0.8</formula>
    </cfRule>
  </conditionalFormatting>
  <conditionalFormatting sqref="N252:P252">
    <cfRule type="notContainsText" dxfId="667" priority="483" operator="notContains" text="Caida">
      <formula>ISERROR(SEARCH("Caida",N252))</formula>
    </cfRule>
    <cfRule type="containsText" dxfId="666" priority="484" operator="containsText" text="Caida">
      <formula>NOT(ISERROR(SEARCH("Caida",N252)))</formula>
    </cfRule>
  </conditionalFormatting>
  <conditionalFormatting sqref="N253:P257">
    <cfRule type="cellIs" dxfId="665" priority="481" operator="lessThan">
      <formula>0.8</formula>
    </cfRule>
    <cfRule type="cellIs" dxfId="664" priority="482" operator="greaterThan">
      <formula>0.8</formula>
    </cfRule>
  </conditionalFormatting>
  <conditionalFormatting sqref="N253:P257">
    <cfRule type="notContainsText" dxfId="663" priority="479" operator="notContains" text="Caida">
      <formula>ISERROR(SEARCH("Caida",N253))</formula>
    </cfRule>
    <cfRule type="containsText" dxfId="662" priority="480" operator="containsText" text="Caida">
      <formula>NOT(ISERROR(SEARCH("Caida",N253)))</formula>
    </cfRule>
  </conditionalFormatting>
  <conditionalFormatting sqref="N258:P258">
    <cfRule type="cellIs" dxfId="661" priority="477" operator="lessThan">
      <formula>0.8</formula>
    </cfRule>
    <cfRule type="cellIs" dxfId="660" priority="478" operator="greaterThan">
      <formula>0.8</formula>
    </cfRule>
  </conditionalFormatting>
  <conditionalFormatting sqref="N258:P258">
    <cfRule type="notContainsText" dxfId="659" priority="475" operator="notContains" text="Caida">
      <formula>ISERROR(SEARCH("Caida",N258))</formula>
    </cfRule>
    <cfRule type="containsText" dxfId="658" priority="476" operator="containsText" text="Caida">
      <formula>NOT(ISERROR(SEARCH("Caida",N258)))</formula>
    </cfRule>
  </conditionalFormatting>
  <conditionalFormatting sqref="N259:P259">
    <cfRule type="cellIs" dxfId="657" priority="473" operator="lessThan">
      <formula>0.8</formula>
    </cfRule>
    <cfRule type="cellIs" dxfId="656" priority="474" operator="greaterThan">
      <formula>0.8</formula>
    </cfRule>
  </conditionalFormatting>
  <conditionalFormatting sqref="N259:P259">
    <cfRule type="notContainsText" dxfId="655" priority="471" operator="notContains" text="Caida">
      <formula>ISERROR(SEARCH("Caida",N259))</formula>
    </cfRule>
    <cfRule type="containsText" dxfId="654" priority="472" operator="containsText" text="Caida">
      <formula>NOT(ISERROR(SEARCH("Caida",N259)))</formula>
    </cfRule>
  </conditionalFormatting>
  <conditionalFormatting sqref="N260:P260">
    <cfRule type="cellIs" dxfId="653" priority="469" operator="lessThan">
      <formula>0.8</formula>
    </cfRule>
    <cfRule type="cellIs" dxfId="652" priority="470" operator="greaterThan">
      <formula>0.8</formula>
    </cfRule>
  </conditionalFormatting>
  <conditionalFormatting sqref="N260:P260">
    <cfRule type="notContainsText" dxfId="651" priority="467" operator="notContains" text="Caida">
      <formula>ISERROR(SEARCH("Caida",N260))</formula>
    </cfRule>
    <cfRule type="containsText" dxfId="650" priority="468" operator="containsText" text="Caida">
      <formula>NOT(ISERROR(SEARCH("Caida",N260)))</formula>
    </cfRule>
  </conditionalFormatting>
  <conditionalFormatting sqref="N383:P383">
    <cfRule type="cellIs" dxfId="649" priority="465" operator="lessThan">
      <formula>0.8</formula>
    </cfRule>
    <cfRule type="cellIs" dxfId="648" priority="466" operator="greaterThan">
      <formula>0.8</formula>
    </cfRule>
  </conditionalFormatting>
  <conditionalFormatting sqref="N383:P383">
    <cfRule type="notContainsText" dxfId="647" priority="463" operator="notContains" text="Caida">
      <formula>ISERROR(SEARCH("Caida",N383))</formula>
    </cfRule>
    <cfRule type="containsText" dxfId="646" priority="464" operator="containsText" text="Caida">
      <formula>NOT(ISERROR(SEARCH("Caida",N383)))</formula>
    </cfRule>
  </conditionalFormatting>
  <conditionalFormatting sqref="L106:L108">
    <cfRule type="cellIs" dxfId="645" priority="457" operator="lessThan">
      <formula>0.8</formula>
    </cfRule>
    <cfRule type="cellIs" dxfId="644" priority="458" operator="greaterThan">
      <formula>0.8</formula>
    </cfRule>
  </conditionalFormatting>
  <conditionalFormatting sqref="L106:L108">
    <cfRule type="notContainsText" dxfId="643" priority="455" operator="notContains" text="Caida">
      <formula>ISERROR(SEARCH("Caida",L106))</formula>
    </cfRule>
    <cfRule type="containsText" dxfId="642" priority="456" operator="containsText" text="Caida">
      <formula>NOT(ISERROR(SEARCH("Caida",L106)))</formula>
    </cfRule>
  </conditionalFormatting>
  <conditionalFormatting sqref="M106:M108">
    <cfRule type="cellIs" dxfId="641" priority="453" operator="lessThan">
      <formula>0.8</formula>
    </cfRule>
    <cfRule type="cellIs" dxfId="640" priority="454" operator="greaterThan">
      <formula>0.8</formula>
    </cfRule>
  </conditionalFormatting>
  <conditionalFormatting sqref="M106:M108">
    <cfRule type="notContainsText" dxfId="639" priority="451" operator="notContains" text="Caida">
      <formula>ISERROR(SEARCH("Caida",M106))</formula>
    </cfRule>
    <cfRule type="containsText" dxfId="638" priority="452" operator="containsText" text="Caida">
      <formula>NOT(ISERROR(SEARCH("Caida",M106)))</formula>
    </cfRule>
  </conditionalFormatting>
  <conditionalFormatting sqref="N106:N108">
    <cfRule type="cellIs" dxfId="637" priority="449" operator="lessThan">
      <formula>0.8</formula>
    </cfRule>
    <cfRule type="cellIs" dxfId="636" priority="450" operator="greaterThan">
      <formula>0.8</formula>
    </cfRule>
  </conditionalFormatting>
  <conditionalFormatting sqref="N106:N108">
    <cfRule type="notContainsText" dxfId="635" priority="447" operator="notContains" text="Caida">
      <formula>ISERROR(SEARCH("Caida",N106))</formula>
    </cfRule>
    <cfRule type="containsText" dxfId="634" priority="448" operator="containsText" text="Caida">
      <formula>NOT(ISERROR(SEARCH("Caida",N106)))</formula>
    </cfRule>
  </conditionalFormatting>
  <conditionalFormatting sqref="L406">
    <cfRule type="cellIs" dxfId="633" priority="445" operator="lessThan">
      <formula>0.8</formula>
    </cfRule>
    <cfRule type="cellIs" dxfId="632" priority="446" operator="greaterThan">
      <formula>0.8</formula>
    </cfRule>
  </conditionalFormatting>
  <conditionalFormatting sqref="L406">
    <cfRule type="notContainsText" dxfId="631" priority="443" operator="notContains" text="Caida">
      <formula>ISERROR(SEARCH("Caida",L406))</formula>
    </cfRule>
    <cfRule type="containsText" dxfId="630" priority="444" operator="containsText" text="Caida">
      <formula>NOT(ISERROR(SEARCH("Caida",L406)))</formula>
    </cfRule>
  </conditionalFormatting>
  <conditionalFormatting sqref="M406">
    <cfRule type="cellIs" dxfId="629" priority="441" operator="lessThan">
      <formula>0.8</formula>
    </cfRule>
    <cfRule type="cellIs" dxfId="628" priority="442" operator="greaterThan">
      <formula>0.8</formula>
    </cfRule>
  </conditionalFormatting>
  <conditionalFormatting sqref="M406">
    <cfRule type="notContainsText" dxfId="627" priority="439" operator="notContains" text="Caida">
      <formula>ISERROR(SEARCH("Caida",M406))</formula>
    </cfRule>
    <cfRule type="containsText" dxfId="626" priority="440" operator="containsText" text="Caida">
      <formula>NOT(ISERROR(SEARCH("Caida",M406)))</formula>
    </cfRule>
  </conditionalFormatting>
  <conditionalFormatting sqref="N406:P406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406:P406">
    <cfRule type="notContainsText" dxfId="623" priority="435" operator="notContains" text="Caida">
      <formula>ISERROR(SEARCH("Caida",N406))</formula>
    </cfRule>
    <cfRule type="containsText" dxfId="622" priority="436" operator="containsText" text="Caida">
      <formula>NOT(ISERROR(SEARCH("Caida",N406)))</formula>
    </cfRule>
  </conditionalFormatting>
  <conditionalFormatting sqref="L407">
    <cfRule type="cellIs" dxfId="621" priority="433" operator="lessThan">
      <formula>0.8</formula>
    </cfRule>
    <cfRule type="cellIs" dxfId="620" priority="434" operator="greaterThan">
      <formula>0.8</formula>
    </cfRule>
  </conditionalFormatting>
  <conditionalFormatting sqref="L407">
    <cfRule type="notContainsText" dxfId="619" priority="431" operator="notContains" text="Caida">
      <formula>ISERROR(SEARCH("Caida",L407))</formula>
    </cfRule>
    <cfRule type="containsText" dxfId="618" priority="432" operator="containsText" text="Caida">
      <formula>NOT(ISERROR(SEARCH("Caida",L407)))</formula>
    </cfRule>
  </conditionalFormatting>
  <conditionalFormatting sqref="M407">
    <cfRule type="cellIs" dxfId="617" priority="429" operator="lessThan">
      <formula>0.8</formula>
    </cfRule>
    <cfRule type="cellIs" dxfId="616" priority="430" operator="greaterThan">
      <formula>0.8</formula>
    </cfRule>
  </conditionalFormatting>
  <conditionalFormatting sqref="M407">
    <cfRule type="notContainsText" dxfId="615" priority="427" operator="notContains" text="Caida">
      <formula>ISERROR(SEARCH("Caida",M407))</formula>
    </cfRule>
    <cfRule type="containsText" dxfId="614" priority="428" operator="containsText" text="Caida">
      <formula>NOT(ISERROR(SEARCH("Caida",M407)))</formula>
    </cfRule>
  </conditionalFormatting>
  <conditionalFormatting sqref="N407:P407">
    <cfRule type="cellIs" dxfId="613" priority="425" operator="lessThan">
      <formula>0.8</formula>
    </cfRule>
    <cfRule type="cellIs" dxfId="612" priority="426" operator="greaterThan">
      <formula>0.8</formula>
    </cfRule>
  </conditionalFormatting>
  <conditionalFormatting sqref="N407:P407">
    <cfRule type="notContainsText" dxfId="611" priority="423" operator="notContains" text="Caida">
      <formula>ISERROR(SEARCH("Caida",N407))</formula>
    </cfRule>
    <cfRule type="containsText" dxfId="610" priority="424" operator="containsText" text="Caida">
      <formula>NOT(ISERROR(SEARCH("Caida",N407)))</formula>
    </cfRule>
  </conditionalFormatting>
  <conditionalFormatting sqref="L408">
    <cfRule type="cellIs" dxfId="609" priority="421" operator="lessThan">
      <formula>0.8</formula>
    </cfRule>
    <cfRule type="cellIs" dxfId="608" priority="422" operator="greaterThan">
      <formula>0.8</formula>
    </cfRule>
  </conditionalFormatting>
  <conditionalFormatting sqref="L408">
    <cfRule type="notContainsText" dxfId="607" priority="419" operator="notContains" text="Caida">
      <formula>ISERROR(SEARCH("Caida",L408))</formula>
    </cfRule>
    <cfRule type="containsText" dxfId="606" priority="420" operator="containsText" text="Caida">
      <formula>NOT(ISERROR(SEARCH("Caida",L408)))</formula>
    </cfRule>
  </conditionalFormatting>
  <conditionalFormatting sqref="M408">
    <cfRule type="cellIs" dxfId="605" priority="417" operator="lessThan">
      <formula>0.8</formula>
    </cfRule>
    <cfRule type="cellIs" dxfId="604" priority="418" operator="greaterThan">
      <formula>0.8</formula>
    </cfRule>
  </conditionalFormatting>
  <conditionalFormatting sqref="M408">
    <cfRule type="notContainsText" dxfId="603" priority="415" operator="notContains" text="Caida">
      <formula>ISERROR(SEARCH("Caida",M408))</formula>
    </cfRule>
    <cfRule type="containsText" dxfId="602" priority="416" operator="containsText" text="Caida">
      <formula>NOT(ISERROR(SEARCH("Caida",M408)))</formula>
    </cfRule>
  </conditionalFormatting>
  <conditionalFormatting sqref="N408:P408">
    <cfRule type="cellIs" dxfId="601" priority="413" operator="lessThan">
      <formula>0.8</formula>
    </cfRule>
    <cfRule type="cellIs" dxfId="600" priority="414" operator="greaterThan">
      <formula>0.8</formula>
    </cfRule>
  </conditionalFormatting>
  <conditionalFormatting sqref="N408:P408">
    <cfRule type="notContainsText" dxfId="599" priority="411" operator="notContains" text="Caida">
      <formula>ISERROR(SEARCH("Caida",N408))</formula>
    </cfRule>
    <cfRule type="containsText" dxfId="598" priority="412" operator="containsText" text="Caida">
      <formula>NOT(ISERROR(SEARCH("Caida",N408)))</formula>
    </cfRule>
  </conditionalFormatting>
  <conditionalFormatting sqref="Q252">
    <cfRule type="cellIs" dxfId="597" priority="384" operator="lessThan">
      <formula>0.8</formula>
    </cfRule>
    <cfRule type="cellIs" dxfId="596" priority="385" operator="greaterThan">
      <formula>0.8</formula>
    </cfRule>
  </conditionalFormatting>
  <conditionalFormatting sqref="Q252">
    <cfRule type="notContainsText" dxfId="595" priority="382" operator="notContains" text="Caida">
      <formula>ISERROR(SEARCH("Caida",Q252))</formula>
    </cfRule>
    <cfRule type="containsText" dxfId="594" priority="383" operator="containsText" text="Caida">
      <formula>NOT(ISERROR(SEARCH("Caida",Q252)))</formula>
    </cfRule>
  </conditionalFormatting>
  <conditionalFormatting sqref="Q253:Q257">
    <cfRule type="cellIs" dxfId="593" priority="380" operator="lessThan">
      <formula>0.8</formula>
    </cfRule>
    <cfRule type="cellIs" dxfId="592" priority="381" operator="greaterThan">
      <formula>0.8</formula>
    </cfRule>
  </conditionalFormatting>
  <conditionalFormatting sqref="Q253:Q257">
    <cfRule type="notContainsText" dxfId="591" priority="378" operator="notContains" text="Caida">
      <formula>ISERROR(SEARCH("Caida",Q253))</formula>
    </cfRule>
    <cfRule type="containsText" dxfId="590" priority="379" operator="containsText" text="Caida">
      <formula>NOT(ISERROR(SEARCH("Caida",Q253)))</formula>
    </cfRule>
  </conditionalFormatting>
  <conditionalFormatting sqref="L409:L411">
    <cfRule type="cellIs" dxfId="589" priority="409" operator="lessThan">
      <formula>0.8</formula>
    </cfRule>
    <cfRule type="cellIs" dxfId="588" priority="410" operator="greaterThan">
      <formula>0.8</formula>
    </cfRule>
  </conditionalFormatting>
  <conditionalFormatting sqref="L409:L411">
    <cfRule type="notContainsText" dxfId="587" priority="407" operator="notContains" text="Caida">
      <formula>ISERROR(SEARCH("Caida",L409))</formula>
    </cfRule>
    <cfRule type="containsText" dxfId="586" priority="408" operator="containsText" text="Caida">
      <formula>NOT(ISERROR(SEARCH("Caida",L409)))</formula>
    </cfRule>
  </conditionalFormatting>
  <conditionalFormatting sqref="M409:M411">
    <cfRule type="cellIs" dxfId="585" priority="405" operator="lessThan">
      <formula>0.8</formula>
    </cfRule>
    <cfRule type="cellIs" dxfId="584" priority="406" operator="greaterThan">
      <formula>0.8</formula>
    </cfRule>
  </conditionalFormatting>
  <conditionalFormatting sqref="M409:M411">
    <cfRule type="notContainsText" dxfId="583" priority="403" operator="notContains" text="Caida">
      <formula>ISERROR(SEARCH("Caida",M409))</formula>
    </cfRule>
    <cfRule type="containsText" dxfId="582" priority="404" operator="containsText" text="Caida">
      <formula>NOT(ISERROR(SEARCH("Caida",M409)))</formula>
    </cfRule>
  </conditionalFormatting>
  <conditionalFormatting sqref="N409:P409">
    <cfRule type="cellIs" dxfId="581" priority="401" operator="lessThan">
      <formula>0.8</formula>
    </cfRule>
    <cfRule type="cellIs" dxfId="580" priority="402" operator="greaterThan">
      <formula>0.8</formula>
    </cfRule>
  </conditionalFormatting>
  <conditionalFormatting sqref="N409:P409">
    <cfRule type="notContainsText" dxfId="579" priority="399" operator="notContains" text="Caida">
      <formula>ISERROR(SEARCH("Caida",N409))</formula>
    </cfRule>
    <cfRule type="containsText" dxfId="578" priority="400" operator="containsText" text="Caida">
      <formula>NOT(ISERROR(SEARCH("Caida",N409)))</formula>
    </cfRule>
  </conditionalFormatting>
  <conditionalFormatting sqref="Q407">
    <cfRule type="cellIs" dxfId="577" priority="348" operator="lessThan">
      <formula>0.8</formula>
    </cfRule>
    <cfRule type="cellIs" dxfId="576" priority="349" operator="greaterThan">
      <formula>0.8</formula>
    </cfRule>
  </conditionalFormatting>
  <conditionalFormatting sqref="Q407">
    <cfRule type="notContainsText" dxfId="575" priority="346" operator="notContains" text="Caida">
      <formula>ISERROR(SEARCH("Caida",Q407))</formula>
    </cfRule>
    <cfRule type="containsText" dxfId="574" priority="347" operator="containsText" text="Caida">
      <formula>NOT(ISERROR(SEARCH("Caida",Q407)))</formula>
    </cfRule>
  </conditionalFormatting>
  <conditionalFormatting sqref="Q408">
    <cfRule type="cellIs" dxfId="573" priority="344" operator="lessThan">
      <formula>0.8</formula>
    </cfRule>
    <cfRule type="cellIs" dxfId="572" priority="345" operator="greaterThan">
      <formula>0.8</formula>
    </cfRule>
  </conditionalFormatting>
  <conditionalFormatting sqref="Q408">
    <cfRule type="notContainsText" dxfId="571" priority="342" operator="notContains" text="Caida">
      <formula>ISERROR(SEARCH("Caida",Q408))</formula>
    </cfRule>
    <cfRule type="containsText" dxfId="570" priority="343" operator="containsText" text="Caida">
      <formula>NOT(ISERROR(SEARCH("Caida",Q408)))</formula>
    </cfRule>
  </conditionalFormatting>
  <conditionalFormatting sqref="Q409:Q411">
    <cfRule type="cellIs" dxfId="569" priority="340" operator="lessThan">
      <formula>0.8</formula>
    </cfRule>
    <cfRule type="cellIs" dxfId="568" priority="341" operator="greaterThan">
      <formula>0.8</formula>
    </cfRule>
  </conditionalFormatting>
  <conditionalFormatting sqref="Q409:Q411">
    <cfRule type="notContainsText" dxfId="567" priority="338" operator="notContains" text="Caida">
      <formula>ISERROR(SEARCH("Caida",Q409))</formula>
    </cfRule>
    <cfRule type="containsText" dxfId="566" priority="339" operator="containsText" text="Caida">
      <formula>NOT(ISERROR(SEARCH("Caida",Q409)))</formula>
    </cfRule>
  </conditionalFormatting>
  <conditionalFormatting sqref="Q384">
    <cfRule type="cellIs" dxfId="565" priority="360" operator="lessThan">
      <formula>0.8</formula>
    </cfRule>
    <cfRule type="cellIs" dxfId="564" priority="361" operator="greaterThan">
      <formula>0.8</formula>
    </cfRule>
  </conditionalFormatting>
  <conditionalFormatting sqref="Q384">
    <cfRule type="notContainsText" dxfId="563" priority="358" operator="notContains" text="Caida">
      <formula>ISERROR(SEARCH("Caida",Q384))</formula>
    </cfRule>
    <cfRule type="containsText" dxfId="562" priority="359" operator="containsText" text="Caida">
      <formula>NOT(ISERROR(SEARCH("Caida",Q384)))</formula>
    </cfRule>
  </conditionalFormatting>
  <conditionalFormatting sqref="Q73">
    <cfRule type="containsText" dxfId="561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0" priority="396" operator="lessThan">
      <formula>0.8</formula>
    </cfRule>
    <cfRule type="cellIs" dxfId="559" priority="397" operator="greaterThan">
      <formula>0.8</formula>
    </cfRule>
  </conditionalFormatting>
  <conditionalFormatting sqref="Q312">
    <cfRule type="notContainsText" dxfId="558" priority="394" operator="notContains" text="Caida">
      <formula>ISERROR(SEARCH("Caida",Q312))</formula>
    </cfRule>
    <cfRule type="containsText" dxfId="557" priority="395" operator="containsText" text="Caida">
      <formula>NOT(ISERROR(SEARCH("Caida",Q312)))</formula>
    </cfRule>
  </conditionalFormatting>
  <conditionalFormatting sqref="Q313:Q314">
    <cfRule type="cellIs" dxfId="556" priority="392" operator="lessThan">
      <formula>0.8</formula>
    </cfRule>
    <cfRule type="cellIs" dxfId="555" priority="393" operator="greaterThan">
      <formula>0.8</formula>
    </cfRule>
  </conditionalFormatting>
  <conditionalFormatting sqref="Q313:Q314">
    <cfRule type="notContainsText" dxfId="554" priority="390" operator="notContains" text="Caida">
      <formula>ISERROR(SEARCH("Caida",Q313))</formula>
    </cfRule>
    <cfRule type="containsText" dxfId="553" priority="391" operator="containsText" text="Caida">
      <formula>NOT(ISERROR(SEARCH("Caida",Q313)))</formula>
    </cfRule>
  </conditionalFormatting>
  <conditionalFormatting sqref="Q7">
    <cfRule type="cellIs" dxfId="552" priority="388" operator="lessThan">
      <formula>0.8</formula>
    </cfRule>
    <cfRule type="cellIs" dxfId="551" priority="389" operator="greaterThan">
      <formula>0.8</formula>
    </cfRule>
  </conditionalFormatting>
  <conditionalFormatting sqref="Q7">
    <cfRule type="notContainsText" dxfId="550" priority="386" operator="notContains" text="Caida">
      <formula>ISERROR(SEARCH("Caida",Q7))</formula>
    </cfRule>
    <cfRule type="containsText" dxfId="549" priority="387" operator="containsText" text="Caida">
      <formula>NOT(ISERROR(SEARCH("Caida",Q7)))</formula>
    </cfRule>
  </conditionalFormatting>
  <conditionalFormatting sqref="Q258">
    <cfRule type="cellIs" dxfId="548" priority="376" operator="lessThan">
      <formula>0.8</formula>
    </cfRule>
    <cfRule type="cellIs" dxfId="547" priority="377" operator="greaterThan">
      <formula>0.8</formula>
    </cfRule>
  </conditionalFormatting>
  <conditionalFormatting sqref="Q258">
    <cfRule type="notContainsText" dxfId="546" priority="374" operator="notContains" text="Caida">
      <formula>ISERROR(SEARCH("Caida",Q258))</formula>
    </cfRule>
    <cfRule type="containsText" dxfId="545" priority="375" operator="containsText" text="Caida">
      <formula>NOT(ISERROR(SEARCH("Caida",Q258)))</formula>
    </cfRule>
  </conditionalFormatting>
  <conditionalFormatting sqref="Q259">
    <cfRule type="cellIs" dxfId="544" priority="372" operator="lessThan">
      <formula>0.8</formula>
    </cfRule>
    <cfRule type="cellIs" dxfId="543" priority="373" operator="greaterThan">
      <formula>0.8</formula>
    </cfRule>
  </conditionalFormatting>
  <conditionalFormatting sqref="Q259">
    <cfRule type="notContainsText" dxfId="542" priority="370" operator="notContains" text="Caida">
      <formula>ISERROR(SEARCH("Caida",Q259))</formula>
    </cfRule>
    <cfRule type="containsText" dxfId="541" priority="371" operator="containsText" text="Caida">
      <formula>NOT(ISERROR(SEARCH("Caida",Q259)))</formula>
    </cfRule>
  </conditionalFormatting>
  <conditionalFormatting sqref="Q260">
    <cfRule type="cellIs" dxfId="540" priority="368" operator="lessThan">
      <formula>0.8</formula>
    </cfRule>
    <cfRule type="cellIs" dxfId="539" priority="369" operator="greaterThan">
      <formula>0.8</formula>
    </cfRule>
  </conditionalFormatting>
  <conditionalFormatting sqref="Q260">
    <cfRule type="notContainsText" dxfId="538" priority="366" operator="notContains" text="Caida">
      <formula>ISERROR(SEARCH("Caida",Q260))</formula>
    </cfRule>
    <cfRule type="containsText" dxfId="537" priority="367" operator="containsText" text="Caida">
      <formula>NOT(ISERROR(SEARCH("Caida",Q260)))</formula>
    </cfRule>
  </conditionalFormatting>
  <conditionalFormatting sqref="Q383">
    <cfRule type="cellIs" dxfId="536" priority="364" operator="lessThan">
      <formula>0.8</formula>
    </cfRule>
    <cfRule type="cellIs" dxfId="535" priority="365" operator="greaterThan">
      <formula>0.8</formula>
    </cfRule>
  </conditionalFormatting>
  <conditionalFormatting sqref="Q383">
    <cfRule type="notContainsText" dxfId="534" priority="362" operator="notContains" text="Caida">
      <formula>ISERROR(SEARCH("Caida",Q383))</formula>
    </cfRule>
    <cfRule type="containsText" dxfId="533" priority="363" operator="containsText" text="Caida">
      <formula>NOT(ISERROR(SEARCH("Caida",Q383)))</formula>
    </cfRule>
  </conditionalFormatting>
  <conditionalFormatting sqref="Q106:Q108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106:Q108">
    <cfRule type="notContainsText" dxfId="530" priority="354" operator="notContains" text="Caida">
      <formula>ISERROR(SEARCH("Caida",Q106))</formula>
    </cfRule>
    <cfRule type="containsText" dxfId="529" priority="355" operator="containsText" text="Caida">
      <formula>NOT(ISERROR(SEARCH("Caida",Q106)))</formula>
    </cfRule>
  </conditionalFormatting>
  <conditionalFormatting sqref="Q406">
    <cfRule type="cellIs" dxfId="528" priority="352" operator="lessThan">
      <formula>0.8</formula>
    </cfRule>
    <cfRule type="cellIs" dxfId="527" priority="353" operator="greaterThan">
      <formula>0.8</formula>
    </cfRule>
  </conditionalFormatting>
  <conditionalFormatting sqref="Q406">
    <cfRule type="notContainsText" dxfId="526" priority="350" operator="notContains" text="Caida">
      <formula>ISERROR(SEARCH("Caida",Q406))</formula>
    </cfRule>
    <cfRule type="containsText" dxfId="525" priority="351" operator="containsText" text="Caida">
      <formula>NOT(ISERROR(SEARCH("Caida",Q406)))</formula>
    </cfRule>
  </conditionalFormatting>
  <conditionalFormatting sqref="R73:T73 W73:AD73 AF73">
    <cfRule type="containsText" dxfId="524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3" priority="335" operator="lessThan">
      <formula>0.8</formula>
    </cfRule>
    <cfRule type="cellIs" dxfId="522" priority="336" operator="greaterThan">
      <formula>0.8</formula>
    </cfRule>
  </conditionalFormatting>
  <conditionalFormatting sqref="R7:T7 W7:AD7 AF7">
    <cfRule type="notContainsText" dxfId="521" priority="333" operator="notContains" text="Caida">
      <formula>ISERROR(SEARCH("Caida",R7))</formula>
    </cfRule>
    <cfRule type="containsText" dxfId="520" priority="334" operator="containsText" text="Caida">
      <formula>NOT(ISERROR(SEARCH("Caida",R7)))</formula>
    </cfRule>
  </conditionalFormatting>
  <conditionalFormatting sqref="R106:T108">
    <cfRule type="cellIs" dxfId="519" priority="331" operator="lessThan">
      <formula>0.8</formula>
    </cfRule>
    <cfRule type="cellIs" dxfId="518" priority="332" operator="greaterThan">
      <formula>0.8</formula>
    </cfRule>
  </conditionalFormatting>
  <conditionalFormatting sqref="R106:T108">
    <cfRule type="notContainsText" dxfId="517" priority="329" operator="notContains" text="Caida">
      <formula>ISERROR(SEARCH("Caida",R106))</formula>
    </cfRule>
    <cfRule type="containsText" dxfId="516" priority="330" operator="containsText" text="Caida">
      <formula>NOT(ISERROR(SEARCH("Caida",R106)))</formula>
    </cfRule>
  </conditionalFormatting>
  <conditionalFormatting sqref="E429 E431:E1048576 E1:E411">
    <cfRule type="containsText" dxfId="515" priority="327" operator="containsText" text="fija">
      <formula>NOT(ISERROR(SEARCH("fija",E1)))</formula>
    </cfRule>
    <cfRule type="containsText" dxfId="514" priority="328" operator="containsText" text="domo">
      <formula>NOT(ISERROR(SEARCH("domo",E1)))</formula>
    </cfRule>
  </conditionalFormatting>
  <conditionalFormatting sqref="AG73:AO73">
    <cfRule type="containsText" dxfId="513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2" priority="324" operator="lessThan">
      <formula>0.8</formula>
    </cfRule>
    <cfRule type="cellIs" dxfId="511" priority="325" operator="greaterThan">
      <formula>0.8</formula>
    </cfRule>
  </conditionalFormatting>
  <conditionalFormatting sqref="AG7:AO7">
    <cfRule type="notContainsText" dxfId="510" priority="322" operator="notContains" text="Caida">
      <formula>ISERROR(SEARCH("Caida",AG7))</formula>
    </cfRule>
    <cfRule type="containsText" dxfId="509" priority="323" operator="containsText" text="Caida">
      <formula>NOT(ISERROR(SEARCH("Caida",AG7)))</formula>
    </cfRule>
  </conditionalFormatting>
  <conditionalFormatting sqref="AG106:AL107">
    <cfRule type="cellIs" dxfId="508" priority="320" operator="lessThan">
      <formula>0.8</formula>
    </cfRule>
    <cfRule type="cellIs" dxfId="507" priority="321" operator="greaterThan">
      <formula>0.8</formula>
    </cfRule>
  </conditionalFormatting>
  <conditionalFormatting sqref="AG106:AL107">
    <cfRule type="notContainsText" dxfId="506" priority="318" operator="notContains" text="Caida">
      <formula>ISERROR(SEARCH("Caida",AG106))</formula>
    </cfRule>
    <cfRule type="containsText" dxfId="505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4" priority="317" operator="equal">
      <formula>"APAGADO"</formula>
    </cfRule>
  </conditionalFormatting>
  <conditionalFormatting sqref="O106:O108">
    <cfRule type="cellIs" dxfId="503" priority="315" operator="lessThan">
      <formula>0.8</formula>
    </cfRule>
    <cfRule type="cellIs" dxfId="502" priority="316" operator="greaterThan">
      <formula>0.8</formula>
    </cfRule>
  </conditionalFormatting>
  <conditionalFormatting sqref="O106:O108">
    <cfRule type="notContainsText" dxfId="501" priority="313" operator="notContains" text="Caida">
      <formula>ISERROR(SEARCH("Caida",O106))</formula>
    </cfRule>
    <cfRule type="containsText" dxfId="500" priority="314" operator="containsText" text="Caida">
      <formula>NOT(ISERROR(SEARCH("Caida",O106)))</formula>
    </cfRule>
  </conditionalFormatting>
  <conditionalFormatting sqref="P106:P108">
    <cfRule type="cellIs" dxfId="499" priority="311" operator="lessThan">
      <formula>0.8</formula>
    </cfRule>
    <cfRule type="cellIs" dxfId="498" priority="312" operator="greaterThan">
      <formula>0.8</formula>
    </cfRule>
  </conditionalFormatting>
  <conditionalFormatting sqref="P106:P108">
    <cfRule type="notContainsText" dxfId="497" priority="309" operator="notContains" text="Caida">
      <formula>ISERROR(SEARCH("Caida",P106))</formula>
    </cfRule>
    <cfRule type="containsText" dxfId="496" priority="310" operator="containsText" text="Caida">
      <formula>NOT(ISERROR(SEARCH("Caida",P106)))</formula>
    </cfRule>
  </conditionalFormatting>
  <conditionalFormatting sqref="F429 F431:F1048576 F1:F411">
    <cfRule type="cellIs" dxfId="495" priority="308" operator="equal">
      <formula>"PTP A FO"</formula>
    </cfRule>
  </conditionalFormatting>
  <conditionalFormatting sqref="N410:P411">
    <cfRule type="cellIs" dxfId="494" priority="306" operator="lessThan">
      <formula>0.8</formula>
    </cfRule>
    <cfRule type="cellIs" dxfId="493" priority="307" operator="greaterThan">
      <formula>0.8</formula>
    </cfRule>
  </conditionalFormatting>
  <conditionalFormatting sqref="N410:P411">
    <cfRule type="notContainsText" dxfId="492" priority="304" operator="notContains" text="Caida">
      <formula>ISERROR(SEARCH("Caida",N410))</formula>
    </cfRule>
    <cfRule type="containsText" dxfId="491" priority="305" operator="containsText" text="Caida">
      <formula>NOT(ISERROR(SEARCH("Caida",N410)))</formula>
    </cfRule>
  </conditionalFormatting>
  <conditionalFormatting sqref="K73">
    <cfRule type="containsText" dxfId="490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9" priority="301" operator="lessThan">
      <formula>0.8</formula>
    </cfRule>
    <cfRule type="cellIs" dxfId="488" priority="302" operator="greaterThan">
      <formula>0.8</formula>
    </cfRule>
  </conditionalFormatting>
  <conditionalFormatting sqref="K7">
    <cfRule type="notContainsText" dxfId="487" priority="299" operator="notContains" text="Caida">
      <formula>ISERROR(SEARCH("Caida",K7))</formula>
    </cfRule>
    <cfRule type="containsText" dxfId="486" priority="300" operator="containsText" text="Caida">
      <formula>NOT(ISERROR(SEARCH("Caida",K7)))</formula>
    </cfRule>
  </conditionalFormatting>
  <conditionalFormatting sqref="K106:K107">
    <cfRule type="cellIs" dxfId="485" priority="297" operator="lessThan">
      <formula>0.8</formula>
    </cfRule>
    <cfRule type="cellIs" dxfId="484" priority="298" operator="greaterThan">
      <formula>0.8</formula>
    </cfRule>
  </conditionalFormatting>
  <conditionalFormatting sqref="K106:K107">
    <cfRule type="notContainsText" dxfId="483" priority="295" operator="notContains" text="Caida">
      <formula>ISERROR(SEARCH("Caida",K106))</formula>
    </cfRule>
    <cfRule type="containsText" dxfId="482" priority="296" operator="containsText" text="Caida">
      <formula>NOT(ISERROR(SEARCH("Caida",K106)))</formula>
    </cfRule>
  </conditionalFormatting>
  <conditionalFormatting sqref="AN106:AN107">
    <cfRule type="cellIs" dxfId="481" priority="293" operator="lessThan">
      <formula>0.8</formula>
    </cfRule>
    <cfRule type="cellIs" dxfId="480" priority="294" operator="greaterThan">
      <formula>0.8</formula>
    </cfRule>
  </conditionalFormatting>
  <conditionalFormatting sqref="AN106:AN107">
    <cfRule type="notContainsText" dxfId="479" priority="291" operator="notContains" text="Caida">
      <formula>ISERROR(SEARCH("Caida",AN106))</formula>
    </cfRule>
    <cfRule type="containsText" dxfId="478" priority="292" operator="containsText" text="Caida">
      <formula>NOT(ISERROR(SEARCH("Caida",AN106)))</formula>
    </cfRule>
  </conditionalFormatting>
  <conditionalFormatting sqref="W106:AB108">
    <cfRule type="cellIs" dxfId="477" priority="289" operator="lessThan">
      <formula>0.8</formula>
    </cfRule>
    <cfRule type="cellIs" dxfId="476" priority="290" operator="greaterThan">
      <formula>0.8</formula>
    </cfRule>
  </conditionalFormatting>
  <conditionalFormatting sqref="W106:AB108">
    <cfRule type="notContainsText" dxfId="475" priority="287" operator="notContains" text="Caida">
      <formula>ISERROR(SEARCH("Caida",W106))</formula>
    </cfRule>
    <cfRule type="containsText" dxfId="474" priority="288" operator="containsText" text="Caida">
      <formula>NOT(ISERROR(SEARCH("Caida",W106)))</formula>
    </cfRule>
  </conditionalFormatting>
  <conditionalFormatting sqref="AB3 AM5:AM1048576 U5:AF1048576">
    <cfRule type="cellIs" dxfId="473" priority="286" operator="equal">
      <formula>"apagado"</formula>
    </cfRule>
  </conditionalFormatting>
  <conditionalFormatting sqref="AA3">
    <cfRule type="cellIs" dxfId="472" priority="285" operator="equal">
      <formula>"apagado"</formula>
    </cfRule>
  </conditionalFormatting>
  <conditionalFormatting sqref="Z3">
    <cfRule type="cellIs" dxfId="471" priority="284" operator="equal">
      <formula>"apagado"</formula>
    </cfRule>
  </conditionalFormatting>
  <conditionalFormatting sqref="Y3">
    <cfRule type="cellIs" dxfId="470" priority="283" operator="equal">
      <formula>"apagado"</formula>
    </cfRule>
  </conditionalFormatting>
  <conditionalFormatting sqref="X3">
    <cfRule type="cellIs" dxfId="469" priority="282" operator="equal">
      <formula>"apagado"</formula>
    </cfRule>
  </conditionalFormatting>
  <conditionalFormatting sqref="W3">
    <cfRule type="cellIs" dxfId="468" priority="281" operator="equal">
      <formula>"apagado"</formula>
    </cfRule>
  </conditionalFormatting>
  <conditionalFormatting sqref="V3">
    <cfRule type="cellIs" dxfId="467" priority="280" operator="equal">
      <formula>"apagado"</formula>
    </cfRule>
  </conditionalFormatting>
  <conditionalFormatting sqref="U3">
    <cfRule type="cellIs" dxfId="466" priority="279" operator="equal">
      <formula>"apagado"</formula>
    </cfRule>
  </conditionalFormatting>
  <conditionalFormatting sqref="AC106:AC108">
    <cfRule type="cellIs" dxfId="465" priority="277" operator="lessThan">
      <formula>0.8</formula>
    </cfRule>
    <cfRule type="cellIs" dxfId="464" priority="278" operator="greaterThan">
      <formula>0.8</formula>
    </cfRule>
  </conditionalFormatting>
  <conditionalFormatting sqref="AC106:AC108">
    <cfRule type="notContainsText" dxfId="463" priority="275" operator="notContains" text="Caida">
      <formula>ISERROR(SEARCH("Caida",AC106))</formula>
    </cfRule>
    <cfRule type="containsText" dxfId="462" priority="276" operator="containsText" text="Caida">
      <formula>NOT(ISERROR(SEARCH("Caida",AC106)))</formula>
    </cfRule>
  </conditionalFormatting>
  <conditionalFormatting sqref="AC3">
    <cfRule type="cellIs" dxfId="461" priority="274" operator="equal">
      <formula>"apagado"</formula>
    </cfRule>
  </conditionalFormatting>
  <conditionalFormatting sqref="AD106:AD108">
    <cfRule type="cellIs" dxfId="460" priority="272" operator="lessThan">
      <formula>0.8</formula>
    </cfRule>
    <cfRule type="cellIs" dxfId="459" priority="273" operator="greaterThan">
      <formula>0.8</formula>
    </cfRule>
  </conditionalFormatting>
  <conditionalFormatting sqref="AD106:AD108">
    <cfRule type="notContainsText" dxfId="458" priority="270" operator="notContains" text="Caida">
      <formula>ISERROR(SEARCH("Caida",AD106))</formula>
    </cfRule>
    <cfRule type="containsText" dxfId="457" priority="271" operator="containsText" text="Caida">
      <formula>NOT(ISERROR(SEARCH("Caida",AD106)))</formula>
    </cfRule>
  </conditionalFormatting>
  <conditionalFormatting sqref="AD3">
    <cfRule type="cellIs" dxfId="456" priority="269" operator="equal">
      <formula>"apagado"</formula>
    </cfRule>
  </conditionalFormatting>
  <conditionalFormatting sqref="AE3">
    <cfRule type="cellIs" dxfId="455" priority="268" operator="equal">
      <formula>"apagado"</formula>
    </cfRule>
  </conditionalFormatting>
  <conditionalFormatting sqref="AF106:AF108">
    <cfRule type="cellIs" dxfId="454" priority="266" operator="lessThan">
      <formula>0.8</formula>
    </cfRule>
    <cfRule type="cellIs" dxfId="453" priority="267" operator="greaterThan">
      <formula>0.8</formula>
    </cfRule>
  </conditionalFormatting>
  <conditionalFormatting sqref="AF106:AF108">
    <cfRule type="notContainsText" dxfId="452" priority="264" operator="notContains" text="Caida">
      <formula>ISERROR(SEARCH("Caida",AF106))</formula>
    </cfRule>
    <cfRule type="containsText" dxfId="451" priority="265" operator="containsText" text="Caida">
      <formula>NOT(ISERROR(SEARCH("Caida",AF106)))</formula>
    </cfRule>
  </conditionalFormatting>
  <conditionalFormatting sqref="AF3">
    <cfRule type="cellIs" dxfId="450" priority="263" operator="equal">
      <formula>"apagado"</formula>
    </cfRule>
  </conditionalFormatting>
  <conditionalFormatting sqref="AM106:AM107">
    <cfRule type="cellIs" dxfId="449" priority="261" operator="lessThan">
      <formula>0.8</formula>
    </cfRule>
    <cfRule type="cellIs" dxfId="448" priority="262" operator="greaterThan">
      <formula>0.8</formula>
    </cfRule>
  </conditionalFormatting>
  <conditionalFormatting sqref="AM106:AM107">
    <cfRule type="notContainsText" dxfId="447" priority="259" operator="notContains" text="Caida">
      <formula>ISERROR(SEARCH("Caida",AM106))</formula>
    </cfRule>
    <cfRule type="containsText" dxfId="446" priority="260" operator="containsText" text="Caida">
      <formula>NOT(ISERROR(SEARCH("Caida",AM106)))</formula>
    </cfRule>
  </conditionalFormatting>
  <conditionalFormatting sqref="AM14">
    <cfRule type="cellIs" dxfId="445" priority="254" operator="equal">
      <formula>"apagado"</formula>
    </cfRule>
    <cfRule type="cellIs" dxfId="444" priority="257" operator="lessThan">
      <formula>0.8</formula>
    </cfRule>
    <cfRule type="cellIs" dxfId="443" priority="258" operator="greaterThan">
      <formula>0.8</formula>
    </cfRule>
  </conditionalFormatting>
  <conditionalFormatting sqref="AM14">
    <cfRule type="notContainsText" dxfId="442" priority="255" operator="notContains" text="Caida">
      <formula>ISERROR(SEARCH("Caida",AM14))</formula>
    </cfRule>
    <cfRule type="containsText" dxfId="441" priority="256" operator="containsText" text="Caida">
      <formula>NOT(ISERROR(SEARCH("Caida",AM14)))</formula>
    </cfRule>
  </conditionalFormatting>
  <conditionalFormatting sqref="AM3">
    <cfRule type="cellIs" dxfId="440" priority="253" operator="equal">
      <formula>"apagado"</formula>
    </cfRule>
  </conditionalFormatting>
  <conditionalFormatting sqref="U73">
    <cfRule type="containsText" dxfId="43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8" priority="250" operator="lessThan">
      <formula>0.8</formula>
    </cfRule>
    <cfRule type="cellIs" dxfId="437" priority="251" operator="greaterThan">
      <formula>0.8</formula>
    </cfRule>
  </conditionalFormatting>
  <conditionalFormatting sqref="U7">
    <cfRule type="notContainsText" dxfId="436" priority="248" operator="notContains" text="Caida">
      <formula>ISERROR(SEARCH("Caida",U7))</formula>
    </cfRule>
    <cfRule type="containsText" dxfId="435" priority="249" operator="containsText" text="Caida">
      <formula>NOT(ISERROR(SEARCH("Caida",U7)))</formula>
    </cfRule>
  </conditionalFormatting>
  <conditionalFormatting sqref="U106:U108">
    <cfRule type="cellIs" dxfId="434" priority="246" operator="lessThan">
      <formula>0.8</formula>
    </cfRule>
    <cfRule type="cellIs" dxfId="433" priority="247" operator="greaterThan">
      <formula>0.8</formula>
    </cfRule>
  </conditionalFormatting>
  <conditionalFormatting sqref="U106:U108">
    <cfRule type="notContainsText" dxfId="432" priority="244" operator="notContains" text="Caida">
      <formula>ISERROR(SEARCH("Caida",U106))</formula>
    </cfRule>
    <cfRule type="containsText" dxfId="431" priority="245" operator="containsText" text="Caida">
      <formula>NOT(ISERROR(SEARCH("Caida",U106)))</formula>
    </cfRule>
  </conditionalFormatting>
  <conditionalFormatting sqref="V73">
    <cfRule type="containsText" dxfId="43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9" priority="241" operator="lessThan">
      <formula>0.8</formula>
    </cfRule>
    <cfRule type="cellIs" dxfId="428" priority="242" operator="greaterThan">
      <formula>0.8</formula>
    </cfRule>
  </conditionalFormatting>
  <conditionalFormatting sqref="V7">
    <cfRule type="notContainsText" dxfId="427" priority="239" operator="notContains" text="Caida">
      <formula>ISERROR(SEARCH("Caida",V7))</formula>
    </cfRule>
    <cfRule type="containsText" dxfId="426" priority="240" operator="containsText" text="Caida">
      <formula>NOT(ISERROR(SEARCH("Caida",V7)))</formula>
    </cfRule>
  </conditionalFormatting>
  <conditionalFormatting sqref="V106:V108">
    <cfRule type="cellIs" dxfId="425" priority="237" operator="lessThan">
      <formula>0.8</formula>
    </cfRule>
    <cfRule type="cellIs" dxfId="424" priority="238" operator="greaterThan">
      <formula>0.8</formula>
    </cfRule>
  </conditionalFormatting>
  <conditionalFormatting sqref="V106:V108">
    <cfRule type="notContainsText" dxfId="423" priority="235" operator="notContains" text="Caida">
      <formula>ISERROR(SEARCH("Caida",V106))</formula>
    </cfRule>
    <cfRule type="containsText" dxfId="422" priority="236" operator="containsText" text="Caida">
      <formula>NOT(ISERROR(SEARCH("Caida",V106)))</formula>
    </cfRule>
  </conditionalFormatting>
  <conditionalFormatting sqref="AD107">
    <cfRule type="cellIs" dxfId="421" priority="233" operator="lessThan">
      <formula>0.8</formula>
    </cfRule>
    <cfRule type="cellIs" dxfId="420" priority="234" operator="greaterThan">
      <formula>0.8</formula>
    </cfRule>
  </conditionalFormatting>
  <conditionalFormatting sqref="AD107">
    <cfRule type="notContainsText" dxfId="419" priority="231" operator="notContains" text="Caida">
      <formula>ISERROR(SEARCH("Caida",AD107))</formula>
    </cfRule>
    <cfRule type="containsText" dxfId="418" priority="232" operator="containsText" text="Caida">
      <formula>NOT(ISERROR(SEARCH("Caida",AD107)))</formula>
    </cfRule>
  </conditionalFormatting>
  <conditionalFormatting sqref="AD109">
    <cfRule type="cellIs" dxfId="417" priority="229" operator="lessThan">
      <formula>0.8</formula>
    </cfRule>
    <cfRule type="cellIs" dxfId="416" priority="230" operator="greaterThan">
      <formula>0.8</formula>
    </cfRule>
  </conditionalFormatting>
  <conditionalFormatting sqref="AD109">
    <cfRule type="notContainsText" dxfId="415" priority="227" operator="notContains" text="Caida">
      <formula>ISERROR(SEARCH("Caida",AD109))</formula>
    </cfRule>
    <cfRule type="containsText" dxfId="414" priority="228" operator="containsText" text="Caida">
      <formula>NOT(ISERROR(SEARCH("Caida",AD109)))</formula>
    </cfRule>
  </conditionalFormatting>
  <conditionalFormatting sqref="AD112:AD113">
    <cfRule type="cellIs" dxfId="413" priority="225" operator="lessThan">
      <formula>0.8</formula>
    </cfRule>
    <cfRule type="cellIs" dxfId="412" priority="226" operator="greaterThan">
      <formula>0.8</formula>
    </cfRule>
  </conditionalFormatting>
  <conditionalFormatting sqref="AD112:AD113">
    <cfRule type="notContainsText" dxfId="411" priority="223" operator="notContains" text="Caida">
      <formula>ISERROR(SEARCH("Caida",AD112))</formula>
    </cfRule>
    <cfRule type="containsText" dxfId="410" priority="224" operator="containsText" text="Caida">
      <formula>NOT(ISERROR(SEARCH("Caida",AD112)))</formula>
    </cfRule>
  </conditionalFormatting>
  <conditionalFormatting sqref="AD129">
    <cfRule type="cellIs" dxfId="409" priority="221" operator="lessThan">
      <formula>0.8</formula>
    </cfRule>
    <cfRule type="cellIs" dxfId="408" priority="222" operator="greaterThan">
      <formula>0.8</formula>
    </cfRule>
  </conditionalFormatting>
  <conditionalFormatting sqref="AD129">
    <cfRule type="notContainsText" dxfId="407" priority="219" operator="notContains" text="Caida">
      <formula>ISERROR(SEARCH("Caida",AD129))</formula>
    </cfRule>
    <cfRule type="containsText" dxfId="406" priority="220" operator="containsText" text="Caida">
      <formula>NOT(ISERROR(SEARCH("Caida",AD129)))</formula>
    </cfRule>
  </conditionalFormatting>
  <conditionalFormatting sqref="AD130:AD131">
    <cfRule type="cellIs" dxfId="405" priority="217" operator="lessThan">
      <formula>0.8</formula>
    </cfRule>
    <cfRule type="cellIs" dxfId="404" priority="218" operator="greaterThan">
      <formula>0.8</formula>
    </cfRule>
  </conditionalFormatting>
  <conditionalFormatting sqref="AD130:AD131">
    <cfRule type="notContainsText" dxfId="403" priority="215" operator="notContains" text="Caida">
      <formula>ISERROR(SEARCH("Caida",AD130))</formula>
    </cfRule>
    <cfRule type="containsText" dxfId="402" priority="216" operator="containsText" text="Caida">
      <formula>NOT(ISERROR(SEARCH("Caida",AD130)))</formula>
    </cfRule>
  </conditionalFormatting>
  <conditionalFormatting sqref="AD135:AD139">
    <cfRule type="cellIs" dxfId="401" priority="213" operator="lessThan">
      <formula>0.8</formula>
    </cfRule>
    <cfRule type="cellIs" dxfId="400" priority="214" operator="greaterThan">
      <formula>0.8</formula>
    </cfRule>
  </conditionalFormatting>
  <conditionalFormatting sqref="AD135:AD139">
    <cfRule type="notContainsText" dxfId="399" priority="211" operator="notContains" text="Caida">
      <formula>ISERROR(SEARCH("Caida",AD135))</formula>
    </cfRule>
    <cfRule type="containsText" dxfId="398" priority="212" operator="containsText" text="Caida">
      <formula>NOT(ISERROR(SEARCH("Caida",AD135)))</formula>
    </cfRule>
  </conditionalFormatting>
  <conditionalFormatting sqref="AD140">
    <cfRule type="cellIs" dxfId="397" priority="209" operator="lessThan">
      <formula>0.8</formula>
    </cfRule>
    <cfRule type="cellIs" dxfId="396" priority="210" operator="greaterThan">
      <formula>0.8</formula>
    </cfRule>
  </conditionalFormatting>
  <conditionalFormatting sqref="AD140">
    <cfRule type="notContainsText" dxfId="395" priority="207" operator="notContains" text="Caida">
      <formula>ISERROR(SEARCH("Caida",AD140))</formula>
    </cfRule>
    <cfRule type="containsText" dxfId="394" priority="208" operator="containsText" text="Caida">
      <formula>NOT(ISERROR(SEARCH("Caida",AD140)))</formula>
    </cfRule>
  </conditionalFormatting>
  <conditionalFormatting sqref="AD144">
    <cfRule type="cellIs" dxfId="393" priority="205" operator="lessThan">
      <formula>0.8</formula>
    </cfRule>
    <cfRule type="cellIs" dxfId="392" priority="206" operator="greaterThan">
      <formula>0.8</formula>
    </cfRule>
  </conditionalFormatting>
  <conditionalFormatting sqref="AD144">
    <cfRule type="notContainsText" dxfId="391" priority="203" operator="notContains" text="Caida">
      <formula>ISERROR(SEARCH("Caida",AD144))</formula>
    </cfRule>
    <cfRule type="containsText" dxfId="390" priority="204" operator="containsText" text="Caida">
      <formula>NOT(ISERROR(SEARCH("Caida",AD144)))</formula>
    </cfRule>
  </conditionalFormatting>
  <conditionalFormatting sqref="AD146">
    <cfRule type="cellIs" dxfId="389" priority="201" operator="lessThan">
      <formula>0.8</formula>
    </cfRule>
    <cfRule type="cellIs" dxfId="388" priority="202" operator="greaterThan">
      <formula>0.8</formula>
    </cfRule>
  </conditionalFormatting>
  <conditionalFormatting sqref="AD146">
    <cfRule type="notContainsText" dxfId="387" priority="199" operator="notContains" text="Caida">
      <formula>ISERROR(SEARCH("Caida",AD146))</formula>
    </cfRule>
    <cfRule type="containsText" dxfId="386" priority="200" operator="containsText" text="Caida">
      <formula>NOT(ISERROR(SEARCH("Caida",AD146)))</formula>
    </cfRule>
  </conditionalFormatting>
  <conditionalFormatting sqref="AD161">
    <cfRule type="cellIs" dxfId="385" priority="197" operator="lessThan">
      <formula>0.8</formula>
    </cfRule>
    <cfRule type="cellIs" dxfId="384" priority="198" operator="greaterThan">
      <formula>0.8</formula>
    </cfRule>
  </conditionalFormatting>
  <conditionalFormatting sqref="AD161">
    <cfRule type="notContainsText" dxfId="383" priority="195" operator="notContains" text="Caida">
      <formula>ISERROR(SEARCH("Caida",AD161))</formula>
    </cfRule>
    <cfRule type="containsText" dxfId="382" priority="196" operator="containsText" text="Caida">
      <formula>NOT(ISERROR(SEARCH("Caida",AD161)))</formula>
    </cfRule>
  </conditionalFormatting>
  <conditionalFormatting sqref="AD162:AD164">
    <cfRule type="cellIs" dxfId="381" priority="193" operator="lessThan">
      <formula>0.8</formula>
    </cfRule>
    <cfRule type="cellIs" dxfId="380" priority="194" operator="greaterThan">
      <formula>0.8</formula>
    </cfRule>
  </conditionalFormatting>
  <conditionalFormatting sqref="AD162:AD164">
    <cfRule type="notContainsText" dxfId="379" priority="191" operator="notContains" text="Caida">
      <formula>ISERROR(SEARCH("Caida",AD162))</formula>
    </cfRule>
    <cfRule type="containsText" dxfId="378" priority="192" operator="containsText" text="Caida">
      <formula>NOT(ISERROR(SEARCH("Caida",AD162)))</formula>
    </cfRule>
  </conditionalFormatting>
  <conditionalFormatting sqref="AD165">
    <cfRule type="cellIs" dxfId="377" priority="189" operator="lessThan">
      <formula>0.8</formula>
    </cfRule>
    <cfRule type="cellIs" dxfId="376" priority="190" operator="greaterThan">
      <formula>0.8</formula>
    </cfRule>
  </conditionalFormatting>
  <conditionalFormatting sqref="AD165">
    <cfRule type="notContainsText" dxfId="375" priority="187" operator="notContains" text="Caida">
      <formula>ISERROR(SEARCH("Caida",AD165))</formula>
    </cfRule>
    <cfRule type="containsText" dxfId="374" priority="188" operator="containsText" text="Caida">
      <formula>NOT(ISERROR(SEARCH("Caida",AD165)))</formula>
    </cfRule>
  </conditionalFormatting>
  <conditionalFormatting sqref="AD184">
    <cfRule type="cellIs" dxfId="373" priority="185" operator="lessThan">
      <formula>0.8</formula>
    </cfRule>
    <cfRule type="cellIs" dxfId="372" priority="186" operator="greaterThan">
      <formula>0.8</formula>
    </cfRule>
  </conditionalFormatting>
  <conditionalFormatting sqref="AD184">
    <cfRule type="notContainsText" dxfId="371" priority="183" operator="notContains" text="Caida">
      <formula>ISERROR(SEARCH("Caida",AD184))</formula>
    </cfRule>
    <cfRule type="containsText" dxfId="370" priority="184" operator="containsText" text="Caida">
      <formula>NOT(ISERROR(SEARCH("Caida",AD184)))</formula>
    </cfRule>
  </conditionalFormatting>
  <conditionalFormatting sqref="AD185">
    <cfRule type="cellIs" dxfId="369" priority="181" operator="lessThan">
      <formula>0.8</formula>
    </cfRule>
    <cfRule type="cellIs" dxfId="368" priority="182" operator="greaterThan">
      <formula>0.8</formula>
    </cfRule>
  </conditionalFormatting>
  <conditionalFormatting sqref="AD185">
    <cfRule type="notContainsText" dxfId="367" priority="179" operator="notContains" text="Caida">
      <formula>ISERROR(SEARCH("Caida",AD185))</formula>
    </cfRule>
    <cfRule type="containsText" dxfId="366" priority="180" operator="containsText" text="Caida">
      <formula>NOT(ISERROR(SEARCH("Caida",AD185)))</formula>
    </cfRule>
  </conditionalFormatting>
  <conditionalFormatting sqref="AD187">
    <cfRule type="cellIs" dxfId="365" priority="177" operator="lessThan">
      <formula>0.8</formula>
    </cfRule>
    <cfRule type="cellIs" dxfId="364" priority="178" operator="greaterThan">
      <formula>0.8</formula>
    </cfRule>
  </conditionalFormatting>
  <conditionalFormatting sqref="AD187">
    <cfRule type="notContainsText" dxfId="363" priority="175" operator="notContains" text="Caida">
      <formula>ISERROR(SEARCH("Caida",AD187))</formula>
    </cfRule>
    <cfRule type="containsText" dxfId="362" priority="176" operator="containsText" text="Caida">
      <formula>NOT(ISERROR(SEARCH("Caida",AD187)))</formula>
    </cfRule>
  </conditionalFormatting>
  <conditionalFormatting sqref="AD200">
    <cfRule type="cellIs" dxfId="361" priority="173" operator="lessThan">
      <formula>0.8</formula>
    </cfRule>
    <cfRule type="cellIs" dxfId="360" priority="174" operator="greaterThan">
      <formula>0.8</formula>
    </cfRule>
  </conditionalFormatting>
  <conditionalFormatting sqref="AD200">
    <cfRule type="notContainsText" dxfId="359" priority="171" operator="notContains" text="Caida">
      <formula>ISERROR(SEARCH("Caida",AD200))</formula>
    </cfRule>
    <cfRule type="containsText" dxfId="358" priority="172" operator="containsText" text="Caida">
      <formula>NOT(ISERROR(SEARCH("Caida",AD200)))</formula>
    </cfRule>
  </conditionalFormatting>
  <conditionalFormatting sqref="AD211">
    <cfRule type="cellIs" dxfId="357" priority="169" operator="lessThan">
      <formula>0.8</formula>
    </cfRule>
    <cfRule type="cellIs" dxfId="356" priority="170" operator="greaterThan">
      <formula>0.8</formula>
    </cfRule>
  </conditionalFormatting>
  <conditionalFormatting sqref="AD211">
    <cfRule type="notContainsText" dxfId="355" priority="167" operator="notContains" text="Caida">
      <formula>ISERROR(SEARCH("Caida",AD211))</formula>
    </cfRule>
    <cfRule type="containsText" dxfId="354" priority="168" operator="containsText" text="Caida">
      <formula>NOT(ISERROR(SEARCH("Caida",AD211)))</formula>
    </cfRule>
  </conditionalFormatting>
  <conditionalFormatting sqref="AD212:AD213">
    <cfRule type="cellIs" dxfId="353" priority="165" operator="lessThan">
      <formula>0.8</formula>
    </cfRule>
    <cfRule type="cellIs" dxfId="352" priority="166" operator="greaterThan">
      <formula>0.8</formula>
    </cfRule>
  </conditionalFormatting>
  <conditionalFormatting sqref="AD212:AD213">
    <cfRule type="notContainsText" dxfId="351" priority="163" operator="notContains" text="Caida">
      <formula>ISERROR(SEARCH("Caida",AD212))</formula>
    </cfRule>
    <cfRule type="containsText" dxfId="350" priority="164" operator="containsText" text="Caida">
      <formula>NOT(ISERROR(SEARCH("Caida",AD212)))</formula>
    </cfRule>
  </conditionalFormatting>
  <conditionalFormatting sqref="AD219">
    <cfRule type="cellIs" dxfId="349" priority="161" operator="lessThan">
      <formula>0.8</formula>
    </cfRule>
    <cfRule type="cellIs" dxfId="348" priority="162" operator="greaterThan">
      <formula>0.8</formula>
    </cfRule>
  </conditionalFormatting>
  <conditionalFormatting sqref="AD219">
    <cfRule type="notContainsText" dxfId="347" priority="159" operator="notContains" text="Caida">
      <formula>ISERROR(SEARCH("Caida",AD219))</formula>
    </cfRule>
    <cfRule type="containsText" dxfId="346" priority="160" operator="containsText" text="Caida">
      <formula>NOT(ISERROR(SEARCH("Caida",AD219)))</formula>
    </cfRule>
  </conditionalFormatting>
  <conditionalFormatting sqref="AD227">
    <cfRule type="cellIs" dxfId="345" priority="157" operator="lessThan">
      <formula>0.8</formula>
    </cfRule>
    <cfRule type="cellIs" dxfId="344" priority="158" operator="greaterThan">
      <formula>0.8</formula>
    </cfRule>
  </conditionalFormatting>
  <conditionalFormatting sqref="AD227">
    <cfRule type="notContainsText" dxfId="343" priority="155" operator="notContains" text="Caida">
      <formula>ISERROR(SEARCH("Caida",AD227))</formula>
    </cfRule>
    <cfRule type="containsText" dxfId="342" priority="156" operator="containsText" text="Caida">
      <formula>NOT(ISERROR(SEARCH("Caida",AD227)))</formula>
    </cfRule>
  </conditionalFormatting>
  <conditionalFormatting sqref="AD232">
    <cfRule type="cellIs" dxfId="341" priority="153" operator="lessThan">
      <formula>0.8</formula>
    </cfRule>
    <cfRule type="cellIs" dxfId="340" priority="154" operator="greaterThan">
      <formula>0.8</formula>
    </cfRule>
  </conditionalFormatting>
  <conditionalFormatting sqref="AD232">
    <cfRule type="notContainsText" dxfId="339" priority="151" operator="notContains" text="Caida">
      <formula>ISERROR(SEARCH("Caida",AD232))</formula>
    </cfRule>
    <cfRule type="containsText" dxfId="338" priority="152" operator="containsText" text="Caida">
      <formula>NOT(ISERROR(SEARCH("Caida",AD232)))</formula>
    </cfRule>
  </conditionalFormatting>
  <conditionalFormatting sqref="AD233">
    <cfRule type="cellIs" dxfId="337" priority="149" operator="lessThan">
      <formula>0.8</formula>
    </cfRule>
    <cfRule type="cellIs" dxfId="336" priority="150" operator="greaterThan">
      <formula>0.8</formula>
    </cfRule>
  </conditionalFormatting>
  <conditionalFormatting sqref="AD233">
    <cfRule type="notContainsText" dxfId="335" priority="147" operator="notContains" text="Caida">
      <formula>ISERROR(SEARCH("Caida",AD233))</formula>
    </cfRule>
    <cfRule type="containsText" dxfId="334" priority="148" operator="containsText" text="Caida">
      <formula>NOT(ISERROR(SEARCH("Caida",AD233)))</formula>
    </cfRule>
  </conditionalFormatting>
  <conditionalFormatting sqref="AD398">
    <cfRule type="cellIs" dxfId="333" priority="146" operator="equal">
      <formula>"apagado"</formula>
    </cfRule>
  </conditionalFormatting>
  <conditionalFormatting sqref="AD403">
    <cfRule type="cellIs" dxfId="332" priority="145" operator="equal">
      <formula>"apagado"</formula>
    </cfRule>
  </conditionalFormatting>
  <conditionalFormatting sqref="AD399">
    <cfRule type="cellIs" dxfId="331" priority="144" operator="equal">
      <formula>"apagado"</formula>
    </cfRule>
  </conditionalFormatting>
  <conditionalFormatting sqref="AD400">
    <cfRule type="cellIs" dxfId="330" priority="143" operator="equal">
      <formula>"apagado"</formula>
    </cfRule>
  </conditionalFormatting>
  <conditionalFormatting sqref="AD227">
    <cfRule type="cellIs" dxfId="329" priority="142" operator="equal">
      <formula>"apagado"</formula>
    </cfRule>
  </conditionalFormatting>
  <conditionalFormatting sqref="AD232">
    <cfRule type="cellIs" dxfId="328" priority="141" operator="equal">
      <formula>"apagado"</formula>
    </cfRule>
  </conditionalFormatting>
  <conditionalFormatting sqref="AD233">
    <cfRule type="cellIs" dxfId="327" priority="140" operator="equal">
      <formula>"apagado"</formula>
    </cfRule>
  </conditionalFormatting>
  <conditionalFormatting sqref="AD219">
    <cfRule type="cellIs" dxfId="326" priority="139" operator="equal">
      <formula>"apagado"</formula>
    </cfRule>
  </conditionalFormatting>
  <conditionalFormatting sqref="AD212:AD213">
    <cfRule type="cellIs" dxfId="325" priority="138" operator="equal">
      <formula>"apagado"</formula>
    </cfRule>
  </conditionalFormatting>
  <conditionalFormatting sqref="AD211">
    <cfRule type="cellIs" dxfId="324" priority="137" operator="equal">
      <formula>"apagado"</formula>
    </cfRule>
  </conditionalFormatting>
  <conditionalFormatting sqref="AD200">
    <cfRule type="cellIs" dxfId="323" priority="136" operator="equal">
      <formula>"apagado"</formula>
    </cfRule>
  </conditionalFormatting>
  <conditionalFormatting sqref="AD187">
    <cfRule type="cellIs" dxfId="322" priority="135" operator="equal">
      <formula>"apagado"</formula>
    </cfRule>
  </conditionalFormatting>
  <conditionalFormatting sqref="AD184">
    <cfRule type="cellIs" dxfId="321" priority="134" operator="equal">
      <formula>"apagado"</formula>
    </cfRule>
  </conditionalFormatting>
  <conditionalFormatting sqref="AD185">
    <cfRule type="cellIs" dxfId="320" priority="133" operator="equal">
      <formula>"apagado"</formula>
    </cfRule>
  </conditionalFormatting>
  <conditionalFormatting sqref="AD161">
    <cfRule type="cellIs" dxfId="319" priority="132" operator="equal">
      <formula>"apagado"</formula>
    </cfRule>
  </conditionalFormatting>
  <conditionalFormatting sqref="AD162:AD164">
    <cfRule type="cellIs" dxfId="318" priority="131" operator="equal">
      <formula>"apagado"</formula>
    </cfRule>
  </conditionalFormatting>
  <conditionalFormatting sqref="AD165">
    <cfRule type="cellIs" dxfId="317" priority="130" operator="equal">
      <formula>"apagado"</formula>
    </cfRule>
  </conditionalFormatting>
  <conditionalFormatting sqref="AD144">
    <cfRule type="cellIs" dxfId="316" priority="129" operator="equal">
      <formula>"apagado"</formula>
    </cfRule>
  </conditionalFormatting>
  <conditionalFormatting sqref="AD146">
    <cfRule type="cellIs" dxfId="315" priority="128" operator="equal">
      <formula>"apagado"</formula>
    </cfRule>
  </conditionalFormatting>
  <conditionalFormatting sqref="AD129">
    <cfRule type="cellIs" dxfId="314" priority="127" operator="equal">
      <formula>"apagado"</formula>
    </cfRule>
  </conditionalFormatting>
  <conditionalFormatting sqref="AD130:AD131">
    <cfRule type="cellIs" dxfId="313" priority="126" operator="equal">
      <formula>"apagado"</formula>
    </cfRule>
  </conditionalFormatting>
  <conditionalFormatting sqref="AD135:AD139">
    <cfRule type="cellIs" dxfId="312" priority="125" operator="equal">
      <formula>"apagado"</formula>
    </cfRule>
  </conditionalFormatting>
  <conditionalFormatting sqref="AD140">
    <cfRule type="cellIs" dxfId="311" priority="124" operator="equal">
      <formula>"apagado"</formula>
    </cfRule>
  </conditionalFormatting>
  <conditionalFormatting sqref="AD112:AD113">
    <cfRule type="cellIs" dxfId="310" priority="123" operator="equal">
      <formula>"apagado"</formula>
    </cfRule>
  </conditionalFormatting>
  <conditionalFormatting sqref="AD107">
    <cfRule type="cellIs" dxfId="309" priority="121" operator="lessThan">
      <formula>0.8</formula>
    </cfRule>
    <cfRule type="cellIs" dxfId="308" priority="122" operator="greaterThan">
      <formula>0.8</formula>
    </cfRule>
  </conditionalFormatting>
  <conditionalFormatting sqref="AD107">
    <cfRule type="notContainsText" dxfId="307" priority="119" operator="notContains" text="Caida">
      <formula>ISERROR(SEARCH("Caida",AD107))</formula>
    </cfRule>
    <cfRule type="containsText" dxfId="306" priority="120" operator="containsText" text="Caida">
      <formula>NOT(ISERROR(SEARCH("Caida",AD107)))</formula>
    </cfRule>
  </conditionalFormatting>
  <conditionalFormatting sqref="AD107">
    <cfRule type="cellIs" dxfId="305" priority="118" operator="equal">
      <formula>"apagado"</formula>
    </cfRule>
  </conditionalFormatting>
  <conditionalFormatting sqref="AD109">
    <cfRule type="cellIs" dxfId="304" priority="117" operator="equal">
      <formula>"apagado"</formula>
    </cfRule>
  </conditionalFormatting>
  <conditionalFormatting sqref="E412:E418">
    <cfRule type="containsText" dxfId="303" priority="115" operator="containsText" text="fija">
      <formula>NOT(ISERROR(SEARCH("fija",E412)))</formula>
    </cfRule>
    <cfRule type="containsText" dxfId="302" priority="116" operator="containsText" text="domo">
      <formula>NOT(ISERROR(SEARCH("domo",E412)))</formula>
    </cfRule>
  </conditionalFormatting>
  <conditionalFormatting sqref="F412:F418">
    <cfRule type="cellIs" dxfId="301" priority="114" operator="equal">
      <formula>"PTP A FO"</formula>
    </cfRule>
  </conditionalFormatting>
  <conditionalFormatting sqref="F1:F1048576">
    <cfRule type="cellIs" dxfId="300" priority="112" operator="equal">
      <formula>$F$10</formula>
    </cfRule>
    <cfRule type="cellIs" dxfId="299" priority="113" operator="equal">
      <formula>"PTP A FO"</formula>
    </cfRule>
  </conditionalFormatting>
  <conditionalFormatting sqref="E1:E1048576">
    <cfRule type="cellIs" dxfId="298" priority="111" operator="equal">
      <formula>$E$7</formula>
    </cfRule>
  </conditionalFormatting>
  <conditionalFormatting sqref="D354:D355 D163:D164 C1:C1048576">
    <cfRule type="cellIs" dxfId="297" priority="109" operator="equal">
      <formula>$C$215</formula>
    </cfRule>
    <cfRule type="cellIs" dxfId="296" priority="110" operator="equal">
      <formula>$C$203</formula>
    </cfRule>
  </conditionalFormatting>
  <conditionalFormatting sqref="AE73">
    <cfRule type="containsText" dxfId="29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4" priority="106" operator="lessThan">
      <formula>0.8</formula>
    </cfRule>
    <cfRule type="cellIs" dxfId="293" priority="107" operator="greaterThan">
      <formula>0.8</formula>
    </cfRule>
  </conditionalFormatting>
  <conditionalFormatting sqref="AE7">
    <cfRule type="notContainsText" dxfId="292" priority="104" operator="notContains" text="Caida">
      <formula>ISERROR(SEARCH("Caida",AE7))</formula>
    </cfRule>
    <cfRule type="containsText" dxfId="291" priority="105" operator="containsText" text="Caida">
      <formula>NOT(ISERROR(SEARCH("Caida",AE7)))</formula>
    </cfRule>
  </conditionalFormatting>
  <conditionalFormatting sqref="AE106:AE108">
    <cfRule type="cellIs" dxfId="290" priority="102" operator="lessThan">
      <formula>0.8</formula>
    </cfRule>
    <cfRule type="cellIs" dxfId="289" priority="103" operator="greaterThan">
      <formula>0.8</formula>
    </cfRule>
  </conditionalFormatting>
  <conditionalFormatting sqref="AE106:AE108">
    <cfRule type="notContainsText" dxfId="288" priority="100" operator="notContains" text="Caida">
      <formula>ISERROR(SEARCH("Caida",AE106))</formula>
    </cfRule>
    <cfRule type="containsText" dxfId="287" priority="101" operator="containsText" text="Caida">
      <formula>NOT(ISERROR(SEARCH("Caida",AE106)))</formula>
    </cfRule>
  </conditionalFormatting>
  <conditionalFormatting sqref="AA87">
    <cfRule type="cellIs" dxfId="286" priority="99" operator="equal">
      <formula>"apagado"</formula>
    </cfRule>
  </conditionalFormatting>
  <conditionalFormatting sqref="AB109">
    <cfRule type="cellIs" dxfId="285" priority="97" operator="lessThan">
      <formula>0.8</formula>
    </cfRule>
    <cfRule type="cellIs" dxfId="284" priority="98" operator="greaterThan">
      <formula>0.8</formula>
    </cfRule>
  </conditionalFormatting>
  <conditionalFormatting sqref="AB109">
    <cfRule type="notContainsText" dxfId="283" priority="95" operator="notContains" text="Caida">
      <formula>ISERROR(SEARCH("Caida",AB109))</formula>
    </cfRule>
    <cfRule type="containsText" dxfId="282" priority="96" operator="containsText" text="Caida">
      <formula>NOT(ISERROR(SEARCH("Caida",AB109)))</formula>
    </cfRule>
  </conditionalFormatting>
  <conditionalFormatting sqref="AB109">
    <cfRule type="cellIs" dxfId="281" priority="94" operator="equal">
      <formula>"apagado"</formula>
    </cfRule>
  </conditionalFormatting>
  <conditionalFormatting sqref="AB145">
    <cfRule type="cellIs" dxfId="280" priority="93" operator="equal">
      <formula>"apagado"</formula>
    </cfRule>
  </conditionalFormatting>
  <conditionalFormatting sqref="AB177">
    <cfRule type="cellIs" dxfId="279" priority="92" operator="equal">
      <formula>"apagado"</formula>
    </cfRule>
  </conditionalFormatting>
  <conditionalFormatting sqref="AB179">
    <cfRule type="cellIs" dxfId="278" priority="91" operator="equal">
      <formula>"apagado"</formula>
    </cfRule>
  </conditionalFormatting>
  <conditionalFormatting sqref="AB184">
    <cfRule type="cellIs" dxfId="277" priority="90" operator="equal">
      <formula>"apagado"</formula>
    </cfRule>
  </conditionalFormatting>
  <conditionalFormatting sqref="AB187">
    <cfRule type="cellIs" dxfId="276" priority="89" operator="equal">
      <formula>"apagado"</formula>
    </cfRule>
  </conditionalFormatting>
  <conditionalFormatting sqref="AB88">
    <cfRule type="cellIs" dxfId="275" priority="87" operator="lessThan">
      <formula>0.8</formula>
    </cfRule>
    <cfRule type="cellIs" dxfId="274" priority="88" operator="greaterThan">
      <formula>0.8</formula>
    </cfRule>
  </conditionalFormatting>
  <conditionalFormatting sqref="AB88">
    <cfRule type="notContainsText" dxfId="273" priority="85" operator="notContains" text="Caida">
      <formula>ISERROR(SEARCH("Caida",AB88))</formula>
    </cfRule>
    <cfRule type="containsText" dxfId="272" priority="86" operator="containsText" text="Caida">
      <formula>NOT(ISERROR(SEARCH("Caida",AB88)))</formula>
    </cfRule>
  </conditionalFormatting>
  <conditionalFormatting sqref="AB88">
    <cfRule type="cellIs" dxfId="271" priority="84" operator="equal">
      <formula>"apagado"</formula>
    </cfRule>
  </conditionalFormatting>
  <conditionalFormatting sqref="AB211">
    <cfRule type="cellIs" dxfId="270" priority="83" operator="equal">
      <formula>"apagado"</formula>
    </cfRule>
  </conditionalFormatting>
  <conditionalFormatting sqref="AB282">
    <cfRule type="cellIs" dxfId="269" priority="82" operator="equal">
      <formula>"apagado"</formula>
    </cfRule>
  </conditionalFormatting>
  <conditionalFormatting sqref="AB283">
    <cfRule type="cellIs" dxfId="268" priority="81" operator="equal">
      <formula>"apagado"</formula>
    </cfRule>
  </conditionalFormatting>
  <conditionalFormatting sqref="AB321">
    <cfRule type="cellIs" dxfId="267" priority="80" operator="equal">
      <formula>"apagado"</formula>
    </cfRule>
  </conditionalFormatting>
  <conditionalFormatting sqref="AB322">
    <cfRule type="cellIs" dxfId="266" priority="79" operator="equal">
      <formula>"apagado"</formula>
    </cfRule>
  </conditionalFormatting>
  <conditionalFormatting sqref="AB319">
    <cfRule type="cellIs" dxfId="265" priority="78" operator="equal">
      <formula>"apagado"</formula>
    </cfRule>
  </conditionalFormatting>
  <conditionalFormatting sqref="AB320:AB322">
    <cfRule type="cellIs" dxfId="264" priority="77" operator="equal">
      <formula>"apagado"</formula>
    </cfRule>
  </conditionalFormatting>
  <conditionalFormatting sqref="AB347">
    <cfRule type="cellIs" dxfId="263" priority="76" operator="equal">
      <formula>"apagado"</formula>
    </cfRule>
  </conditionalFormatting>
  <conditionalFormatting sqref="AB358">
    <cfRule type="cellIs" dxfId="262" priority="75" operator="equal">
      <formula>"apagado"</formula>
    </cfRule>
  </conditionalFormatting>
  <conditionalFormatting sqref="AB359">
    <cfRule type="cellIs" dxfId="261" priority="74" operator="equal">
      <formula>"apagado"</formula>
    </cfRule>
  </conditionalFormatting>
  <conditionalFormatting sqref="AB376">
    <cfRule type="cellIs" dxfId="260" priority="73" operator="equal">
      <formula>"apagado"</formula>
    </cfRule>
  </conditionalFormatting>
  <conditionalFormatting sqref="AB392">
    <cfRule type="cellIs" dxfId="259" priority="72" operator="equal">
      <formula>"apagado"</formula>
    </cfRule>
  </conditionalFormatting>
  <conditionalFormatting sqref="AB393:AB396">
    <cfRule type="cellIs" dxfId="258" priority="71" operator="equal">
      <formula>"apagado"</formula>
    </cfRule>
  </conditionalFormatting>
  <conditionalFormatting sqref="AB399">
    <cfRule type="cellIs" dxfId="257" priority="70" operator="equal">
      <formula>"apagado"</formula>
    </cfRule>
  </conditionalFormatting>
  <conditionalFormatting sqref="AB400">
    <cfRule type="cellIs" dxfId="256" priority="69" operator="equal">
      <formula>"apagado"</formula>
    </cfRule>
  </conditionalFormatting>
  <conditionalFormatting sqref="AB408">
    <cfRule type="cellIs" dxfId="255" priority="68" operator="equal">
      <formula>"apagado"</formula>
    </cfRule>
  </conditionalFormatting>
  <conditionalFormatting sqref="AB234">
    <cfRule type="cellIs" dxfId="254" priority="67" operator="equal">
      <formula>"apagado"</formula>
    </cfRule>
  </conditionalFormatting>
  <conditionalFormatting sqref="AB235">
    <cfRule type="cellIs" dxfId="253" priority="66" operator="equal">
      <formula>"apagado"</formula>
    </cfRule>
  </conditionalFormatting>
  <conditionalFormatting sqref="AB236">
    <cfRule type="cellIs" dxfId="252" priority="65" operator="equal">
      <formula>"apagado"</formula>
    </cfRule>
  </conditionalFormatting>
  <conditionalFormatting sqref="AB237">
    <cfRule type="cellIs" dxfId="251" priority="64" operator="equal">
      <formula>"apagado"</formula>
    </cfRule>
  </conditionalFormatting>
  <conditionalFormatting sqref="AB245">
    <cfRule type="cellIs" dxfId="250" priority="63" operator="equal">
      <formula>"apagado"</formula>
    </cfRule>
  </conditionalFormatting>
  <conditionalFormatting sqref="AB238">
    <cfRule type="cellIs" dxfId="249" priority="62" operator="equal">
      <formula>"apagado"</formula>
    </cfRule>
  </conditionalFormatting>
  <conditionalFormatting sqref="AB231">
    <cfRule type="cellIs" dxfId="248" priority="61" operator="equal">
      <formula>"apagado"</formula>
    </cfRule>
  </conditionalFormatting>
  <conditionalFormatting sqref="E432:E434">
    <cfRule type="containsText" dxfId="247" priority="59" operator="containsText" text="fija">
      <formula>NOT(ISERROR(SEARCH("fija",E432)))</formula>
    </cfRule>
    <cfRule type="containsText" dxfId="246" priority="60" operator="containsText" text="domo">
      <formula>NOT(ISERROR(SEARCH("domo",E432)))</formula>
    </cfRule>
  </conditionalFormatting>
  <conditionalFormatting sqref="E420">
    <cfRule type="containsText" dxfId="245" priority="58" operator="containsText" text="Radio">
      <formula>NOT(ISERROR(SEARCH("Radio",E420)))</formula>
    </cfRule>
  </conditionalFormatting>
  <conditionalFormatting sqref="E420">
    <cfRule type="containsText" dxfId="244" priority="56" operator="containsText" text="fija">
      <formula>NOT(ISERROR(SEARCH("fija",E420)))</formula>
    </cfRule>
    <cfRule type="containsText" dxfId="243" priority="57" operator="containsText" text="domo">
      <formula>NOT(ISERROR(SEARCH("domo",E420)))</formula>
    </cfRule>
  </conditionalFormatting>
  <conditionalFormatting sqref="E420">
    <cfRule type="containsText" dxfId="242" priority="54" operator="containsText" text="fija">
      <formula>NOT(ISERROR(SEARCH("fija",E420)))</formula>
    </cfRule>
    <cfRule type="containsText" dxfId="241" priority="55" operator="containsText" text="domo">
      <formula>NOT(ISERROR(SEARCH("domo",E420)))</formula>
    </cfRule>
  </conditionalFormatting>
  <conditionalFormatting sqref="E421">
    <cfRule type="containsText" dxfId="240" priority="53" operator="containsText" text="Radio">
      <formula>NOT(ISERROR(SEARCH("Radio",E421)))</formula>
    </cfRule>
  </conditionalFormatting>
  <conditionalFormatting sqref="E421">
    <cfRule type="containsText" dxfId="239" priority="51" operator="containsText" text="fija">
      <formula>NOT(ISERROR(SEARCH("fija",E421)))</formula>
    </cfRule>
    <cfRule type="containsText" dxfId="238" priority="52" operator="containsText" text="domo">
      <formula>NOT(ISERROR(SEARCH("domo",E421)))</formula>
    </cfRule>
  </conditionalFormatting>
  <conditionalFormatting sqref="E421">
    <cfRule type="containsText" dxfId="237" priority="49" operator="containsText" text="fija">
      <formula>NOT(ISERROR(SEARCH("fija",E421)))</formula>
    </cfRule>
    <cfRule type="containsText" dxfId="236" priority="50" operator="containsText" text="domo">
      <formula>NOT(ISERROR(SEARCH("domo",E421)))</formula>
    </cfRule>
  </conditionalFormatting>
  <conditionalFormatting sqref="E424">
    <cfRule type="containsText" dxfId="235" priority="48" operator="containsText" text="Radio">
      <formula>NOT(ISERROR(SEARCH("Radio",E424)))</formula>
    </cfRule>
  </conditionalFormatting>
  <conditionalFormatting sqref="E424">
    <cfRule type="containsText" dxfId="234" priority="46" operator="containsText" text="fija">
      <formula>NOT(ISERROR(SEARCH("fija",E424)))</formula>
    </cfRule>
    <cfRule type="containsText" dxfId="233" priority="47" operator="containsText" text="domo">
      <formula>NOT(ISERROR(SEARCH("domo",E424)))</formula>
    </cfRule>
  </conditionalFormatting>
  <conditionalFormatting sqref="E424">
    <cfRule type="containsText" dxfId="232" priority="44" operator="containsText" text="fija">
      <formula>NOT(ISERROR(SEARCH("fija",E424)))</formula>
    </cfRule>
    <cfRule type="containsText" dxfId="231" priority="45" operator="containsText" text="domo">
      <formula>NOT(ISERROR(SEARCH("domo",E424)))</formula>
    </cfRule>
  </conditionalFormatting>
  <conditionalFormatting sqref="E425">
    <cfRule type="containsText" dxfId="230" priority="43" operator="containsText" text="Radio">
      <formula>NOT(ISERROR(SEARCH("Radio",E425)))</formula>
    </cfRule>
  </conditionalFormatting>
  <conditionalFormatting sqref="E425">
    <cfRule type="containsText" dxfId="229" priority="41" operator="containsText" text="fija">
      <formula>NOT(ISERROR(SEARCH("fija",E425)))</formula>
    </cfRule>
    <cfRule type="containsText" dxfId="228" priority="42" operator="containsText" text="domo">
      <formula>NOT(ISERROR(SEARCH("domo",E425)))</formula>
    </cfRule>
  </conditionalFormatting>
  <conditionalFormatting sqref="E425">
    <cfRule type="containsText" dxfId="227" priority="39" operator="containsText" text="fija">
      <formula>NOT(ISERROR(SEARCH("fija",E425)))</formula>
    </cfRule>
    <cfRule type="containsText" dxfId="226" priority="40" operator="containsText" text="domo">
      <formula>NOT(ISERROR(SEARCH("domo",E425)))</formula>
    </cfRule>
  </conditionalFormatting>
  <conditionalFormatting sqref="E426">
    <cfRule type="containsText" dxfId="225" priority="38" operator="containsText" text="Radio">
      <formula>NOT(ISERROR(SEARCH("Radio",E426)))</formula>
    </cfRule>
  </conditionalFormatting>
  <conditionalFormatting sqref="E426">
    <cfRule type="containsText" dxfId="224" priority="36" operator="containsText" text="fija">
      <formula>NOT(ISERROR(SEARCH("fija",E426)))</formula>
    </cfRule>
    <cfRule type="containsText" dxfId="223" priority="37" operator="containsText" text="domo">
      <formula>NOT(ISERROR(SEARCH("domo",E426)))</formula>
    </cfRule>
  </conditionalFormatting>
  <conditionalFormatting sqref="E426">
    <cfRule type="containsText" dxfId="222" priority="34" operator="containsText" text="fija">
      <formula>NOT(ISERROR(SEARCH("fija",E426)))</formula>
    </cfRule>
    <cfRule type="containsText" dxfId="221" priority="35" operator="containsText" text="domo">
      <formula>NOT(ISERROR(SEARCH("domo",E426)))</formula>
    </cfRule>
  </conditionalFormatting>
  <conditionalFormatting sqref="E427">
    <cfRule type="containsText" dxfId="220" priority="33" operator="containsText" text="Radio">
      <formula>NOT(ISERROR(SEARCH("Radio",E427)))</formula>
    </cfRule>
  </conditionalFormatting>
  <conditionalFormatting sqref="E427">
    <cfRule type="containsText" dxfId="219" priority="31" operator="containsText" text="fija">
      <formula>NOT(ISERROR(SEARCH("fija",E427)))</formula>
    </cfRule>
    <cfRule type="containsText" dxfId="218" priority="32" operator="containsText" text="domo">
      <formula>NOT(ISERROR(SEARCH("domo",E427)))</formula>
    </cfRule>
  </conditionalFormatting>
  <conditionalFormatting sqref="E427">
    <cfRule type="containsText" dxfId="217" priority="29" operator="containsText" text="fija">
      <formula>NOT(ISERROR(SEARCH("fija",E427)))</formula>
    </cfRule>
    <cfRule type="containsText" dxfId="216" priority="30" operator="containsText" text="domo">
      <formula>NOT(ISERROR(SEARCH("domo",E427)))</formula>
    </cfRule>
  </conditionalFormatting>
  <conditionalFormatting sqref="AO106:AO107">
    <cfRule type="cellIs" dxfId="215" priority="27" operator="lessThan">
      <formula>0.8</formula>
    </cfRule>
    <cfRule type="cellIs" dxfId="214" priority="28" operator="greaterThan">
      <formula>0.8</formula>
    </cfRule>
  </conditionalFormatting>
  <conditionalFormatting sqref="AO106:AO107">
    <cfRule type="notContainsText" dxfId="213" priority="25" operator="notContains" text="Caida">
      <formula>ISERROR(SEARCH("Caida",AO106))</formula>
    </cfRule>
    <cfRule type="containsText" dxfId="212" priority="26" operator="containsText" text="Caida">
      <formula>NOT(ISERROR(SEARCH("Caida",AO106)))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10" workbookViewId="0">
      <selection activeCell="G16" sqref="G16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7" t="s">
        <v>7</v>
      </c>
      <c r="B10" s="128" t="s">
        <v>8</v>
      </c>
      <c r="C10" s="129" t="s">
        <v>1154</v>
      </c>
      <c r="D10" s="130" t="s">
        <v>9</v>
      </c>
      <c r="E10" s="128" t="s">
        <v>10</v>
      </c>
      <c r="F10" s="128" t="s">
        <v>11</v>
      </c>
      <c r="G10" s="131"/>
    </row>
    <row r="11" spans="1:7" x14ac:dyDescent="0.25">
      <c r="A11" s="83" t="s">
        <v>52</v>
      </c>
      <c r="B11" s="83" t="s">
        <v>164</v>
      </c>
      <c r="C11" s="83" t="s">
        <v>1155</v>
      </c>
      <c r="D11" s="83" t="s">
        <v>165</v>
      </c>
      <c r="E11" s="132" t="s">
        <v>15</v>
      </c>
      <c r="F11" s="132" t="s">
        <v>28</v>
      </c>
      <c r="G11" s="83" t="s">
        <v>708</v>
      </c>
    </row>
    <row r="12" spans="1:7" x14ac:dyDescent="0.25">
      <c r="A12" s="83" t="s">
        <v>187</v>
      </c>
      <c r="B12" s="83" t="s">
        <v>185</v>
      </c>
      <c r="C12" s="83" t="s">
        <v>1155</v>
      </c>
      <c r="D12" s="83" t="s">
        <v>186</v>
      </c>
      <c r="E12" s="132" t="s">
        <v>19</v>
      </c>
      <c r="F12" s="132" t="s">
        <v>16</v>
      </c>
      <c r="G12" s="83" t="s">
        <v>717</v>
      </c>
    </row>
    <row r="13" spans="1:7" x14ac:dyDescent="0.25">
      <c r="A13" s="83" t="s">
        <v>187</v>
      </c>
      <c r="B13" s="83" t="s">
        <v>1027</v>
      </c>
      <c r="C13" s="83" t="s">
        <v>1155</v>
      </c>
      <c r="D13" s="83" t="s">
        <v>1028</v>
      </c>
      <c r="E13" s="132" t="s">
        <v>73</v>
      </c>
      <c r="F13" s="132" t="s">
        <v>20</v>
      </c>
      <c r="G13" s="83"/>
    </row>
    <row r="14" spans="1:7" x14ac:dyDescent="0.25">
      <c r="A14" s="83" t="s">
        <v>187</v>
      </c>
      <c r="B14" s="83" t="s">
        <v>1029</v>
      </c>
      <c r="C14" s="83" t="s">
        <v>1155</v>
      </c>
      <c r="D14" s="83" t="s">
        <v>1028</v>
      </c>
      <c r="E14" s="132" t="s">
        <v>73</v>
      </c>
      <c r="F14" s="132" t="s">
        <v>20</v>
      </c>
      <c r="G14" s="83"/>
    </row>
    <row r="15" spans="1:7" x14ac:dyDescent="0.25">
      <c r="A15" s="83" t="s">
        <v>267</v>
      </c>
      <c r="B15" s="83" t="s">
        <v>268</v>
      </c>
      <c r="C15" s="83" t="s">
        <v>1155</v>
      </c>
      <c r="D15" s="83" t="s">
        <v>269</v>
      </c>
      <c r="E15" s="132" t="s">
        <v>19</v>
      </c>
      <c r="F15" s="132" t="s">
        <v>1148</v>
      </c>
      <c r="G15" s="83" t="s">
        <v>763</v>
      </c>
    </row>
    <row r="16" spans="1:7" x14ac:dyDescent="0.25">
      <c r="A16" s="83" t="s">
        <v>323</v>
      </c>
      <c r="B16" s="83" t="s">
        <v>324</v>
      </c>
      <c r="C16" s="83" t="s">
        <v>1155</v>
      </c>
      <c r="D16" s="83" t="s">
        <v>325</v>
      </c>
      <c r="E16" s="132" t="s">
        <v>19</v>
      </c>
      <c r="F16" s="132" t="s">
        <v>20</v>
      </c>
      <c r="G16" s="84" t="s">
        <v>1314</v>
      </c>
    </row>
    <row r="17" spans="1:7" x14ac:dyDescent="0.25">
      <c r="A17" s="83" t="s">
        <v>313</v>
      </c>
      <c r="B17" s="83" t="s">
        <v>330</v>
      </c>
      <c r="C17" s="83" t="s">
        <v>1155</v>
      </c>
      <c r="D17" s="83" t="s">
        <v>331</v>
      </c>
      <c r="E17" s="132" t="s">
        <v>15</v>
      </c>
      <c r="F17" s="132" t="s">
        <v>28</v>
      </c>
      <c r="G17" s="83" t="s">
        <v>798</v>
      </c>
    </row>
    <row r="18" spans="1:7" x14ac:dyDescent="0.25">
      <c r="A18" s="83" t="s">
        <v>187</v>
      </c>
      <c r="B18" s="83" t="s">
        <v>1065</v>
      </c>
      <c r="C18" s="83" t="s">
        <v>1155</v>
      </c>
      <c r="D18" s="83" t="s">
        <v>1066</v>
      </c>
      <c r="E18" s="132" t="s">
        <v>73</v>
      </c>
      <c r="F18" s="132" t="s">
        <v>28</v>
      </c>
      <c r="G18" s="83"/>
    </row>
    <row r="19" spans="1:7" x14ac:dyDescent="0.25">
      <c r="A19" s="83" t="s">
        <v>267</v>
      </c>
      <c r="B19" s="83" t="s">
        <v>1096</v>
      </c>
      <c r="C19" s="83" t="s">
        <v>1155</v>
      </c>
      <c r="D19" s="83" t="s">
        <v>341</v>
      </c>
      <c r="E19" s="132" t="s">
        <v>73</v>
      </c>
      <c r="F19" s="132" t="s">
        <v>28</v>
      </c>
      <c r="G19" s="83" t="s">
        <v>804</v>
      </c>
    </row>
    <row r="20" spans="1:7" x14ac:dyDescent="0.25">
      <c r="A20" s="83" t="s">
        <v>267</v>
      </c>
      <c r="B20" s="83" t="s">
        <v>1097</v>
      </c>
      <c r="C20" s="83" t="s">
        <v>1155</v>
      </c>
      <c r="D20" s="83" t="s">
        <v>341</v>
      </c>
      <c r="E20" s="132" t="s">
        <v>73</v>
      </c>
      <c r="F20" s="132" t="s">
        <v>28</v>
      </c>
      <c r="G20" s="83" t="s">
        <v>805</v>
      </c>
    </row>
    <row r="21" spans="1:7" x14ac:dyDescent="0.25">
      <c r="A21" s="83" t="s">
        <v>389</v>
      </c>
      <c r="B21" s="83" t="s">
        <v>390</v>
      </c>
      <c r="C21" s="83" t="s">
        <v>1155</v>
      </c>
      <c r="D21" s="83" t="s">
        <v>391</v>
      </c>
      <c r="E21" s="132" t="s">
        <v>19</v>
      </c>
      <c r="F21" s="132" t="s">
        <v>28</v>
      </c>
      <c r="G21" s="83" t="s">
        <v>837</v>
      </c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1313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87" priority="568" operator="containsText" text="Radio">
      <formula>NOT(ISERROR(SEARCH("Radio",E10)))</formula>
    </cfRule>
  </conditionalFormatting>
  <conditionalFormatting sqref="E10">
    <cfRule type="containsText" dxfId="186" priority="566" operator="containsText" text="fija">
      <formula>NOT(ISERROR(SEARCH("fija",E10)))</formula>
    </cfRule>
    <cfRule type="containsText" dxfId="185" priority="567" operator="containsText" text="domo">
      <formula>NOT(ISERROR(SEARCH("domo",E10)))</formula>
    </cfRule>
  </conditionalFormatting>
  <conditionalFormatting sqref="F10">
    <cfRule type="cellIs" dxfId="184" priority="565" operator="equal">
      <formula>"PTP A FO"</formula>
    </cfRule>
  </conditionalFormatting>
  <conditionalFormatting sqref="E10">
    <cfRule type="cellIs" dxfId="183" priority="562" operator="equal">
      <formula>$E$16</formula>
    </cfRule>
  </conditionalFormatting>
  <conditionalFormatting sqref="C10">
    <cfRule type="cellIs" dxfId="182" priority="560" operator="equal">
      <formula>$C$224</formula>
    </cfRule>
    <cfRule type="cellIs" dxfId="181" priority="561" operator="equal">
      <formula>$C$212</formula>
    </cfRule>
  </conditionalFormatting>
  <conditionalFormatting sqref="F32:G33">
    <cfRule type="containsText" dxfId="180" priority="307" operator="containsText" text="Radio">
      <formula>NOT(ISERROR(SEARCH("Radio",F32)))</formula>
    </cfRule>
  </conditionalFormatting>
  <conditionalFormatting sqref="F32:F33">
    <cfRule type="cellIs" dxfId="179" priority="304" operator="equal">
      <formula>"PTP A FO"</formula>
    </cfRule>
  </conditionalFormatting>
  <conditionalFormatting sqref="F32:F33">
    <cfRule type="cellIs" dxfId="178" priority="302" operator="equal">
      <formula>$F$10</formula>
    </cfRule>
    <cfRule type="cellIs" dxfId="177" priority="303" operator="equal">
      <formula>"PTP A FO"</formula>
    </cfRule>
  </conditionalFormatting>
  <conditionalFormatting sqref="F29:G29">
    <cfRule type="containsText" dxfId="176" priority="181" operator="containsText" text="Radio">
      <formula>NOT(ISERROR(SEARCH("Radio",F29)))</formula>
    </cfRule>
  </conditionalFormatting>
  <conditionalFormatting sqref="F29">
    <cfRule type="cellIs" dxfId="175" priority="178" operator="equal">
      <formula>"PTP A FO"</formula>
    </cfRule>
  </conditionalFormatting>
  <conditionalFormatting sqref="F29">
    <cfRule type="cellIs" dxfId="174" priority="176" operator="equal">
      <formula>$F$10</formula>
    </cfRule>
    <cfRule type="cellIs" dxfId="173" priority="177" operator="equal">
      <formula>"PTP A FO"</formula>
    </cfRule>
  </conditionalFormatting>
  <conditionalFormatting sqref="F30:G31">
    <cfRule type="containsText" dxfId="172" priority="172" operator="containsText" text="Radio">
      <formula>NOT(ISERROR(SEARCH("Radio",F30)))</formula>
    </cfRule>
  </conditionalFormatting>
  <conditionalFormatting sqref="F30:F31">
    <cfRule type="cellIs" dxfId="171" priority="169" operator="equal">
      <formula>"PTP A FO"</formula>
    </cfRule>
  </conditionalFormatting>
  <conditionalFormatting sqref="F30:F31">
    <cfRule type="cellIs" dxfId="170" priority="167" operator="equal">
      <formula>$F$10</formula>
    </cfRule>
    <cfRule type="cellIs" dxfId="169" priority="168" operator="equal">
      <formula>"PTP A FO"</formula>
    </cfRule>
  </conditionalFormatting>
  <conditionalFormatting sqref="F27:G28">
    <cfRule type="containsText" dxfId="168" priority="150" operator="containsText" text="Radio">
      <formula>NOT(ISERROR(SEARCH("Radio",F27)))</formula>
    </cfRule>
  </conditionalFormatting>
  <conditionalFormatting sqref="F27:F28">
    <cfRule type="cellIs" dxfId="167" priority="147" operator="equal">
      <formula>"PTP A FO"</formula>
    </cfRule>
  </conditionalFormatting>
  <conditionalFormatting sqref="F27:F28">
    <cfRule type="cellIs" dxfId="166" priority="145" operator="equal">
      <formula>$F$10</formula>
    </cfRule>
    <cfRule type="cellIs" dxfId="165" priority="146" operator="equal">
      <formula>"PTP A FO"</formula>
    </cfRule>
  </conditionalFormatting>
  <conditionalFormatting sqref="F10">
    <cfRule type="cellIs" dxfId="164" priority="686" operator="equal">
      <formula>#REF!</formula>
    </cfRule>
    <cfRule type="cellIs" dxfId="163" priority="687" operator="equal">
      <formula>"PTP A FO"</formula>
    </cfRule>
  </conditionalFormatting>
  <conditionalFormatting sqref="E11:G21">
    <cfRule type="containsText" dxfId="162" priority="9" operator="containsText" text="Radio">
      <formula>NOT(ISERROR(SEARCH("Radio",E11)))</formula>
    </cfRule>
  </conditionalFormatting>
  <conditionalFormatting sqref="E11:E21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1">
    <cfRule type="cellIs" dxfId="159" priority="6" operator="equal">
      <formula>"PTP A FO"</formula>
    </cfRule>
  </conditionalFormatting>
  <conditionalFormatting sqref="F11:F21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1">
    <cfRule type="cellIs" dxfId="156" priority="3" operator="equal">
      <formula>$E$7</formula>
    </cfRule>
  </conditionalFormatting>
  <conditionalFormatting sqref="C11:C21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 t="str">
        <f>'RESUMEN TOTAL'!AF11</f>
        <v>APAGADO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 t="str">
        <f>'RESUMEN TOTAL'!AF64</f>
        <v>APAGADO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 t="str">
        <f>'RESUMEN TOTAL'!AA66</f>
        <v>APAGADO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 t="str">
        <f>'RESUMEN TOTAL'!AA69</f>
        <v>APAGADO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 t="str">
        <f>'RESUMEN TOTAL'!AA75</f>
        <v>APAGADO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 t="str">
        <f>'RESUMEN TOTAL'!AE76</f>
        <v>APAGADO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 t="str">
        <f>'RESUMEN TOTAL'!AC87</f>
        <v>APAGADO</v>
      </c>
      <c r="Y84" t="str">
        <f>'RESUMEN TOTAL'!AD87</f>
        <v>APAGADO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 t="str">
        <f>'RESUMEN TOTAL'!AC88</f>
        <v>APAGADO</v>
      </c>
      <c r="Y85" t="str">
        <f>'RESUMEN TOTAL'!AD88</f>
        <v>APAGADO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 t="str">
        <f>'RESUMEN TOTAL'!AG95</f>
        <v>APAGADO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 t="str">
        <f>'RESUMEN TOTAL'!AB99</f>
        <v>APAGADO</v>
      </c>
      <c r="X96" t="str">
        <f>'RESUMEN TOTAL'!AC99</f>
        <v>APAGADO</v>
      </c>
      <c r="Y96" t="str">
        <f>'RESUMEN TOTAL'!AD99</f>
        <v>APAGADO</v>
      </c>
      <c r="Z96" t="str">
        <f>'RESUMEN TOTAL'!AE99</f>
        <v>APAGADO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 t="str">
        <f>'RESUMEN TOTAL'!AA107</f>
        <v>APAGADO</v>
      </c>
      <c r="W104" t="str">
        <f>'RESUMEN TOTAL'!AB107</f>
        <v>APAGADO</v>
      </c>
      <c r="X104" t="str">
        <f>'RESUMEN TOTAL'!AC107</f>
        <v>APAGADO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 t="str">
        <f>'RESUMEN TOTAL'!AG113</f>
        <v>APAGADO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 t="str">
        <f>'RESUMEN TOTAL'!AB116</f>
        <v>APAGADO</v>
      </c>
      <c r="X113" t="str">
        <f>'RESUMEN TOTAL'!AC116</f>
        <v>APAGADO</v>
      </c>
      <c r="Y113" t="str">
        <f>'RESUMEN TOTAL'!AD116</f>
        <v>APAGADO</v>
      </c>
      <c r="Z113" t="str">
        <f>'RESUMEN TOTAL'!AE116</f>
        <v>APAGADO</v>
      </c>
      <c r="AA113" t="str">
        <f>'RESUMEN TOTAL'!AF116</f>
        <v>APAGADO</v>
      </c>
      <c r="AB113" t="str">
        <f>'RESUMEN TOTAL'!AG116</f>
        <v>APAGADO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 t="str">
        <f>'RESUMEN TOTAL'!AB117</f>
        <v>APAGADO</v>
      </c>
      <c r="X114" t="str">
        <f>'RESUMEN TOTAL'!AC117</f>
        <v>APAGADO</v>
      </c>
      <c r="Y114" t="str">
        <f>'RESUMEN TOTAL'!AD117</f>
        <v>APAGADO</v>
      </c>
      <c r="Z114" t="str">
        <f>'RESUMEN TOTAL'!AE117</f>
        <v>APAGADO</v>
      </c>
      <c r="AA114" t="str">
        <f>'RESUMEN TOTAL'!AF117</f>
        <v>APAGADO</v>
      </c>
      <c r="AB114" t="str">
        <f>'RESUMEN TOTAL'!AG117</f>
        <v>APAGADO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 t="str">
        <f>'RESUMEN TOTAL'!AB130</f>
        <v>APAGADO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 t="str">
        <f>'RESUMEN TOTAL'!AA146</f>
        <v>APAGADO</v>
      </c>
      <c r="W143" t="str">
        <f>'RESUMEN TOTAL'!AB146</f>
        <v>APAGADO</v>
      </c>
      <c r="X143">
        <f>'RESUMEN TOTAL'!AC146</f>
        <v>0</v>
      </c>
      <c r="Y143">
        <f>'RESUMEN TOTAL'!AD146</f>
        <v>0</v>
      </c>
      <c r="Z143" t="str">
        <f>'RESUMEN TOTAL'!AE146</f>
        <v>APAGADO</v>
      </c>
      <c r="AA143" t="str">
        <f>'RESUMEN TOTAL'!AF146</f>
        <v>APAGADO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 t="str">
        <f>'RESUMEN TOTAL'!AC162</f>
        <v>APAGADO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 t="str">
        <f>'RESUMEN TOTAL'!AB178</f>
        <v>APAGADO</v>
      </c>
      <c r="X175" t="str">
        <f>'RESUMEN TOTAL'!AC178</f>
        <v>APAGADO</v>
      </c>
      <c r="Y175" t="str">
        <f>'RESUMEN TOTAL'!AD178</f>
        <v>APAGADO</v>
      </c>
      <c r="Z175" t="str">
        <f>'RESUMEN TOTAL'!AE178</f>
        <v>APAGADO</v>
      </c>
      <c r="AA175" t="str">
        <f>'RESUMEN TOTAL'!AF178</f>
        <v>APAGADO</v>
      </c>
      <c r="AB175" t="str">
        <f>'RESUMEN TOTAL'!AG178</f>
        <v>APAGADO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 t="str">
        <f>'RESUMEN TOTAL'!AF197</f>
        <v>APAGADO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 t="str">
        <f>'RESUMEN TOTAL'!AF199</f>
        <v>APAGADO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 t="str">
        <f>'RESUMEN TOTAL'!AA211</f>
        <v>APAGADO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 t="str">
        <f>'RESUMEN TOTAL'!AA222</f>
        <v>APAGADO</v>
      </c>
      <c r="W219" t="str">
        <f>'RESUMEN TOTAL'!AB222</f>
        <v>APAGADO</v>
      </c>
      <c r="X219" t="str">
        <f>'RESUMEN TOTAL'!AC222</f>
        <v>APAGADO</v>
      </c>
      <c r="Y219" t="str">
        <f>'RESUMEN TOTAL'!AD222</f>
        <v>APAGADO</v>
      </c>
      <c r="Z219" t="str">
        <f>'RESUMEN TOTAL'!AE222</f>
        <v>APAGADO</v>
      </c>
      <c r="AA219" t="str">
        <f>'RESUMEN TOTAL'!AF222</f>
        <v>APAGADO</v>
      </c>
      <c r="AB219" t="str">
        <f>'RESUMEN TOTAL'!AG222</f>
        <v>APAGADO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 t="str">
        <f>'RESUMEN TOTAL'!AA225</f>
        <v>APAGADO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 t="str">
        <f>'RESUMEN TOTAL'!AA229</f>
        <v>APAGADO</v>
      </c>
      <c r="W226" t="str">
        <f>'RESUMEN TOTAL'!AB229</f>
        <v>APAGADO</v>
      </c>
      <c r="X226" t="str">
        <f>'RESUMEN TOTAL'!AC229</f>
        <v>APAGADO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 t="str">
        <f>'RESUMEN TOTAL'!AA231</f>
        <v>APAGADO</v>
      </c>
      <c r="W228" t="str">
        <f>'RESUMEN TOTAL'!AB231</f>
        <v>APAGADO</v>
      </c>
      <c r="X228" t="str">
        <f>'RESUMEN TOTAL'!AC231</f>
        <v>APAGADO</v>
      </c>
      <c r="Y228" t="str">
        <f>'RESUMEN TOTAL'!AD231</f>
        <v>APAGADO</v>
      </c>
      <c r="Z228" t="str">
        <f>'RESUMEN TOTAL'!AE231</f>
        <v>APAGADO</v>
      </c>
      <c r="AA228" t="str">
        <f>'RESUMEN TOTAL'!AF231</f>
        <v>APAGADO</v>
      </c>
      <c r="AB228" t="str">
        <f>'RESUMEN TOTAL'!AG231</f>
        <v>APAGADO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 t="str">
        <f>'RESUMEN TOTAL'!AA234</f>
        <v>APAGADO</v>
      </c>
      <c r="W231" t="str">
        <f>'RESUMEN TOTAL'!AB234</f>
        <v>APAGADO</v>
      </c>
      <c r="X231" t="str">
        <f>'RESUMEN TOTAL'!AC234</f>
        <v>APAGADO</v>
      </c>
      <c r="Y231" t="str">
        <f>'RESUMEN TOTAL'!AD234</f>
        <v>APAGADO</v>
      </c>
      <c r="Z231" t="str">
        <f>'RESUMEN TOTAL'!AE234</f>
        <v>APAGADO</v>
      </c>
      <c r="AA231" t="str">
        <f>'RESUMEN TOTAL'!AF234</f>
        <v>APAGADO</v>
      </c>
      <c r="AB231" t="str">
        <f>'RESUMEN TOTAL'!AG234</f>
        <v>APAGADO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 t="str">
        <f>'RESUMEN TOTAL'!AA235</f>
        <v>APAGADO</v>
      </c>
      <c r="W232" t="str">
        <f>'RESUMEN TOTAL'!AB235</f>
        <v>APAGADO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 t="str">
        <f>'RESUMEN TOTAL'!AA236</f>
        <v>APAGADO</v>
      </c>
      <c r="W233" t="str">
        <f>'RESUMEN TOTAL'!AB236</f>
        <v>APAGADO</v>
      </c>
      <c r="X233" t="str">
        <f>'RESUMEN TOTAL'!AC236</f>
        <v>APAGADO</v>
      </c>
      <c r="Y233" t="str">
        <f>'RESUMEN TOTAL'!AD236</f>
        <v>APAGADO</v>
      </c>
      <c r="Z233" t="str">
        <f>'RESUMEN TOTAL'!AE236</f>
        <v>APAGADO</v>
      </c>
      <c r="AA233" t="str">
        <f>'RESUMEN TOTAL'!AF236</f>
        <v>APAGADO</v>
      </c>
      <c r="AB233" t="str">
        <f>'RESUMEN TOTAL'!AG236</f>
        <v>APAGADO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 t="str">
        <f>'RESUMEN TOTAL'!AA238</f>
        <v>APAGADO</v>
      </c>
      <c r="W235" t="str">
        <f>'RESUMEN TOTAL'!AB238</f>
        <v>APAGADO</v>
      </c>
      <c r="X235" t="str">
        <f>'RESUMEN TOTAL'!AC238</f>
        <v>APAGADO</v>
      </c>
      <c r="Y235" t="str">
        <f>'RESUMEN TOTAL'!AD238</f>
        <v>APAGADO</v>
      </c>
      <c r="Z235" t="str">
        <f>'RESUMEN TOTAL'!AE238</f>
        <v>APAGADO</v>
      </c>
      <c r="AA235" t="str">
        <f>'RESUMEN TOTAL'!AF238</f>
        <v>APAGADO</v>
      </c>
      <c r="AB235" t="str">
        <f>'RESUMEN TOTAL'!AG238</f>
        <v>APAGADO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 t="str">
        <f>'RESUMEN TOTAL'!AA245</f>
        <v>APAGADO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 t="str">
        <f>'RESUMEN TOTAL'!AC263</f>
        <v>APAGADO</v>
      </c>
      <c r="Y260" t="str">
        <f>'RESUMEN TOTAL'!AD263</f>
        <v>APAGADO</v>
      </c>
      <c r="Z260" t="str">
        <f>'RESUMEN TOTAL'!AE263</f>
        <v>APAGADO</v>
      </c>
      <c r="AA260" t="str">
        <f>'RESUMEN TOTAL'!AF263</f>
        <v>APAGADO</v>
      </c>
      <c r="AB260" t="str">
        <f>'RESUMEN TOTAL'!AG263</f>
        <v>APAGADO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 t="str">
        <f>'RESUMEN TOTAL'!AC264</f>
        <v>APAGADO</v>
      </c>
      <c r="Y261" t="str">
        <f>'RESUMEN TOTAL'!AD264</f>
        <v>APAGADO</v>
      </c>
      <c r="Z261" t="str">
        <f>'RESUMEN TOTAL'!AE264</f>
        <v>APAGADO</v>
      </c>
      <c r="AA261" t="str">
        <f>'RESUMEN TOTAL'!AF264</f>
        <v>APAGADO</v>
      </c>
      <c r="AB261" t="str">
        <f>'RESUMEN TOTAL'!AG264</f>
        <v>APAGADO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 t="str">
        <f>'RESUMEN TOTAL'!AF269</f>
        <v>APAGADO</v>
      </c>
      <c r="AB266" t="str">
        <f>'RESUMEN TOTAL'!AG269</f>
        <v>APAGADO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 t="str">
        <f>'RESUMEN TOTAL'!AF270</f>
        <v>APAGADO</v>
      </c>
      <c r="AB267" t="str">
        <f>'RESUMEN TOTAL'!AG270</f>
        <v>APAGADO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 t="str">
        <f>'RESUMEN TOTAL'!AD277</f>
        <v>APAGADO</v>
      </c>
      <c r="Z274" t="str">
        <f>'RESUMEN TOTAL'!AE277</f>
        <v>APAGADO</v>
      </c>
      <c r="AA274" t="str">
        <f>'RESUMEN TOTAL'!AF277</f>
        <v>APAGADO</v>
      </c>
      <c r="AB274" t="str">
        <f>'RESUMEN TOTAL'!AG277</f>
        <v>APAGADO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 t="str">
        <f>'RESUMEN TOTAL'!AB285</f>
        <v>APAGADO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 t="str">
        <f>'RESUMEN TOTAL'!AC317</f>
        <v>APAGADO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 t="str">
        <f>'RESUMEN TOTAL'!AC318</f>
        <v>APAGADO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 t="str">
        <f>'RESUMEN TOTAL'!AE327</f>
        <v>APAGADO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 t="str">
        <f>'RESUMEN TOTAL'!AA338</f>
        <v>APAGADO</v>
      </c>
      <c r="W335">
        <f>'RESUMEN TOTAL'!AB338</f>
        <v>0</v>
      </c>
      <c r="X335">
        <f>'RESUMEN TOTAL'!AC338</f>
        <v>0</v>
      </c>
      <c r="Y335" t="str">
        <f>'RESUMEN TOTAL'!AD338</f>
        <v>APAGADO</v>
      </c>
      <c r="Z335">
        <f>'RESUMEN TOTAL'!AE338</f>
        <v>0</v>
      </c>
      <c r="AA335">
        <f>'RESUMEN TOTAL'!AF338</f>
        <v>0</v>
      </c>
      <c r="AB335" t="str">
        <f>'RESUMEN TOTAL'!AG338</f>
        <v>APAGADO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>
        <f>'RESUMEN TOTAL'!AC342</f>
        <v>0</v>
      </c>
      <c r="Y339" t="str">
        <f>'RESUMEN TOTAL'!AD342</f>
        <v>APAGADO</v>
      </c>
      <c r="Z339" t="str">
        <f>'RESUMEN TOTAL'!AE342</f>
        <v>APAGADO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>
        <f>'RESUMEN TOTAL'!AC343</f>
        <v>0</v>
      </c>
      <c r="Y340" t="str">
        <f>'RESUMEN TOTAL'!AD343</f>
        <v>APAGADO</v>
      </c>
      <c r="Z340" t="str">
        <f>'RESUMEN TOTAL'!AE343</f>
        <v>APAGADO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>
        <f>'RESUMEN TOTAL'!AC344</f>
        <v>0</v>
      </c>
      <c r="Y341" t="str">
        <f>'RESUMEN TOTAL'!AD344</f>
        <v>APAGADO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 t="str">
        <f>'RESUMEN TOTAL'!AE356</f>
        <v>APAGADO</v>
      </c>
      <c r="AA353" t="str">
        <f>'RESUMEN TOTAL'!AF356</f>
        <v>APAGADO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 t="str">
        <f>'RESUMEN TOTAL'!AA358</f>
        <v>APAGADO</v>
      </c>
      <c r="W355" t="str">
        <f>'RESUMEN TOTAL'!AB358</f>
        <v>APAGADO</v>
      </c>
      <c r="X355" t="str">
        <f>'RESUMEN TOTAL'!AC358</f>
        <v>APAGADO</v>
      </c>
      <c r="Y355" t="str">
        <f>'RESUMEN TOTAL'!AD358</f>
        <v>APAGADO</v>
      </c>
      <c r="Z355" t="str">
        <f>'RESUMEN TOTAL'!AE358</f>
        <v>APAGADO</v>
      </c>
      <c r="AA355" t="str">
        <f>'RESUMEN TOTAL'!AF358</f>
        <v>APAGADO</v>
      </c>
      <c r="AB355" t="str">
        <f>'RESUMEN TOTAL'!AG358</f>
        <v>APAGADO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 t="str">
        <f>'RESUMEN TOTAL'!AA359</f>
        <v>APAGADO</v>
      </c>
      <c r="W356" t="str">
        <f>'RESUMEN TOTAL'!AB359</f>
        <v>APAGADO</v>
      </c>
      <c r="X356" t="str">
        <f>'RESUMEN TOTAL'!AC359</f>
        <v>APAGADO</v>
      </c>
      <c r="Y356" t="str">
        <f>'RESUMEN TOTAL'!AD359</f>
        <v>APAGADO</v>
      </c>
      <c r="Z356" t="str">
        <f>'RESUMEN TOTAL'!AE359</f>
        <v>APAGADO</v>
      </c>
      <c r="AA356" t="str">
        <f>'RESUMEN TOTAL'!AF359</f>
        <v>APAGADO</v>
      </c>
      <c r="AB356" t="str">
        <f>'RESUMEN TOTAL'!AG359</f>
        <v>APAGADO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 t="str">
        <f>'RESUMEN TOTAL'!AC376</f>
        <v>APAGADO</v>
      </c>
      <c r="Y373" t="str">
        <f>'RESUMEN TOTAL'!AD376</f>
        <v>APAGADO</v>
      </c>
      <c r="Z373">
        <f>'RESUMEN TOTAL'!AE376</f>
        <v>0</v>
      </c>
      <c r="AA373" t="str">
        <f>'RESUMEN TOTAL'!AF376</f>
        <v>APAGADO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 t="str">
        <f>'RESUMEN TOTAL'!AE381</f>
        <v>APAGADO</v>
      </c>
      <c r="AA378" t="str">
        <f>'RESUMEN TOTAL'!AF381</f>
        <v>APAGADO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 t="str">
        <f>'RESUMEN TOTAL'!AC392</f>
        <v>APAGADO</v>
      </c>
      <c r="Y389" t="str">
        <f>'RESUMEN TOTAL'!AD392</f>
        <v>APAGADO</v>
      </c>
      <c r="Z389">
        <f>'RESUMEN TOTAL'!AE392</f>
        <v>0</v>
      </c>
      <c r="AA389" t="str">
        <f>'RESUMEN TOTAL'!AF392</f>
        <v>APAGADO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 t="str">
        <f>'RESUMEN TOTAL'!AC393</f>
        <v>APAGADO</v>
      </c>
      <c r="Y390" t="str">
        <f>'RESUMEN TOTAL'!AD393</f>
        <v>APAGADO</v>
      </c>
      <c r="Z390">
        <f>'RESUMEN TOTAL'!AE393</f>
        <v>0</v>
      </c>
      <c r="AA390" t="str">
        <f>'RESUMEN TOTAL'!AF393</f>
        <v>APAGADO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 t="str">
        <f>'RESUMEN TOTAL'!AC396</f>
        <v>APAGADO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 t="str">
        <f>'RESUMEN TOTAL'!AA419</f>
        <v>APAGADO</v>
      </c>
      <c r="W416" t="str">
        <f>'RESUMEN TOTAL'!AB419</f>
        <v>APAGADO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26</v>
      </c>
      <c r="W1" s="19">
        <f t="shared" si="0"/>
        <v>24</v>
      </c>
      <c r="X1" s="19">
        <f t="shared" si="0"/>
        <v>29</v>
      </c>
      <c r="Y1" s="19">
        <f t="shared" si="0"/>
        <v>27</v>
      </c>
      <c r="Z1" s="19">
        <f t="shared" si="0"/>
        <v>26</v>
      </c>
      <c r="AA1" s="19">
        <f t="shared" si="0"/>
        <v>28</v>
      </c>
      <c r="AB1" s="19">
        <f t="shared" si="0"/>
        <v>21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 t="str">
        <f>ESTADISTICA!AA8</f>
        <v>APAGADO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 t="str">
        <f>ESTADISTICA!Z73</f>
        <v>APAGADO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 t="str">
        <f>ESTADISTICA!X84</f>
        <v>APAGADO</v>
      </c>
      <c r="Y85" t="str">
        <f>ESTADISTICA!Y84</f>
        <v>APAGADO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 t="str">
        <f>ESTADISTICA!AB92</f>
        <v>APAGADO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 t="str">
        <f>ESTADISTICA!AB110</f>
        <v>APAGADO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 t="str">
        <f>ESTADISTICA!Y219</f>
        <v>APAGADO</v>
      </c>
      <c r="Z220" t="str">
        <f>ESTADISTICA!Z219</f>
        <v>APAGADO</v>
      </c>
      <c r="AA220" t="str">
        <f>ESTADISTICA!AA219</f>
        <v>APAGADO</v>
      </c>
      <c r="AB220" t="str">
        <f>ESTADISTICA!AB219</f>
        <v>APAGADO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 t="str">
        <f>ESTADISTICA!V222</f>
        <v>APAGADO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 t="str">
        <f>ESTADISTICA!W226</f>
        <v>APAGADO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 t="str">
        <f>ESTADISTICA!AA231</f>
        <v>APAGADO</v>
      </c>
      <c r="AB232" t="str">
        <f>ESTADISTICA!AB231</f>
        <v>APAGADO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 t="str">
        <f>ESTADISTICA!AA233</f>
        <v>APAGADO</v>
      </c>
      <c r="AB234" t="str">
        <f>ESTADISTICA!AB233</f>
        <v>APAGADO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 t="str">
        <f>ESTADISTICA!AA266</f>
        <v>APAGADO</v>
      </c>
      <c r="AB267" t="str">
        <f>ESTADISTICA!AB266</f>
        <v>APAGADO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 t="str">
        <f>ESTADISTICA!AA267</f>
        <v>APAGADO</v>
      </c>
      <c r="AB268" t="str">
        <f>ESTADISTICA!AB267</f>
        <v>APAGADO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 t="str">
        <f>ESTADISTICA!Y274</f>
        <v>APAGADO</v>
      </c>
      <c r="Z275" t="str">
        <f>ESTADISTICA!Z274</f>
        <v>APAGADO</v>
      </c>
      <c r="AA275" t="str">
        <f>ESTADISTICA!AA274</f>
        <v>APAGADO</v>
      </c>
      <c r="AB275" t="str">
        <f>ESTADISTICA!AB274</f>
        <v>APAGADO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 t="str">
        <f>ESTADISTICA!Y339</f>
        <v>APAGADO</v>
      </c>
      <c r="Z340" t="str">
        <f>ESTADISTICA!Z339</f>
        <v>APAGADO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 t="str">
        <f>ESTADISTICA!Y340</f>
        <v>APAGADO</v>
      </c>
      <c r="Z341" t="str">
        <f>ESTADISTICA!Z340</f>
        <v>APAGADO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>
        <f>ESTADISTICA!X341</f>
        <v>0</v>
      </c>
      <c r="Y342" t="str">
        <f>ESTADISTICA!Y341</f>
        <v>APAGADO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 t="str">
        <f>ESTADISTICA!W355</f>
        <v>APAGADO</v>
      </c>
      <c r="X356" t="str">
        <f>ESTADISTICA!X355</f>
        <v>APAGADO</v>
      </c>
      <c r="Y356" t="str">
        <f>ESTADISTICA!Y355</f>
        <v>APAGADO</v>
      </c>
      <c r="Z356" t="str">
        <f>ESTADISTICA!Z355</f>
        <v>APAGADO</v>
      </c>
      <c r="AA356" t="str">
        <f>ESTADISTICA!AA355</f>
        <v>APAGADO</v>
      </c>
      <c r="AB356" t="str">
        <f>ESTADISTICA!AB355</f>
        <v>APAGADO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 t="str">
        <f>ESTADISTICA!AA373</f>
        <v>APAGADO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 t="str">
        <f>ESTADISTICA!Z378</f>
        <v>APAGADO</v>
      </c>
      <c r="AA379" t="str">
        <f>ESTADISTICA!AA378</f>
        <v>APAGADO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 t="str">
        <f>ESTADISTICA!X390</f>
        <v>APAGADO</v>
      </c>
      <c r="Y391" t="str">
        <f>ESTADISTICA!Y390</f>
        <v>APAGADO</v>
      </c>
      <c r="Z391">
        <f>ESTADISTICA!Z390</f>
        <v>0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 t="str">
        <f>ESTADISTICA!X393</f>
        <v>APAGADO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20</v>
      </c>
      <c r="W2" s="19">
        <f>COUNTIFS(W4:W500, "=APAGADO",E4:E500,"=Fibra Optica")</f>
        <v>16</v>
      </c>
      <c r="X2" s="19">
        <f>COUNTIFS(X4:X500, "=APAGADO",E4:E500,"=Fibra Optica")</f>
        <v>21</v>
      </c>
      <c r="Y2" s="19">
        <f>COUNTIFS(Y4:Y500, "=APAGADO",E4:E500,"=Fibra Optica")</f>
        <v>21</v>
      </c>
      <c r="Z2" s="19">
        <f>COUNTIFS(Z4:Z500, "=APAGADO",E4:E500,"=Fibra Optica")</f>
        <v>16</v>
      </c>
      <c r="AA2" s="19">
        <f>COUNTIFS(AA4:AA500, "=APAGADO",E4:E500,"=Fibra Optica")</f>
        <v>18</v>
      </c>
      <c r="AB2" s="19">
        <f>COUNTIFS(AB4:AB500, "=APAGADO",E4:E500,"=Fibra Optica")</f>
        <v>14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1</v>
      </c>
      <c r="X2" s="19">
        <f>COUNTIFS(X4:X500, "=APAGADO",E4:E500,"=PTO A FO")</f>
        <v>2</v>
      </c>
      <c r="Y2" s="19">
        <f>COUNTIFS(Y4:Y500, "=APAGADO",E4:E500,"=PTO A FO")</f>
        <v>1</v>
      </c>
      <c r="Z2" s="19">
        <f>COUNTIFS(Z4:Z500, "=APAGADO",E4:E500,"=PTO A FO")</f>
        <v>1</v>
      </c>
      <c r="AA2" s="19">
        <f>COUNTIFS(AA4:AA500, "=APAGADO",E4:E500,"=PTO A FO")</f>
        <v>3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W2" sqref="W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7</v>
      </c>
      <c r="W2" s="19">
        <f>COUNTIFS(W4:W500, "=APAGADO",E4:E500,"=radio")</f>
        <v>8</v>
      </c>
      <c r="X2" s="19">
        <f>COUNTIFS(X4:X500, "=APAGADO",E4:E500,"=radio")</f>
        <v>6</v>
      </c>
      <c r="Y2" s="19">
        <f>COUNTIFS(Y4:Y500, "=APAGADO",E4:E500,"=radio")</f>
        <v>5</v>
      </c>
      <c r="Z2" s="19">
        <f>COUNTIFS(Z4:Z500, "=APAGADO",E4:E500,"=radio")</f>
        <v>9</v>
      </c>
      <c r="AA2" s="19">
        <f>COUNTIFS(AA4:AA500, "=APAGADO",E4:E500,"=radio")</f>
        <v>7</v>
      </c>
      <c r="AB2" s="19">
        <f>COUNTIFS(AB4:AB500, "=APAGADO",E4:E500,"=radio")</f>
        <v>7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2"/>
  <sheetViews>
    <sheetView topLeftCell="A67" workbookViewId="0">
      <selection activeCell="C82" sqref="C82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5"/>
      <c r="F2" s="138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6"/>
      <c r="F3" s="139"/>
      <c r="G3" s="78"/>
      <c r="H3" s="79"/>
      <c r="I3" s="79"/>
      <c r="J3" s="79"/>
      <c r="K3" s="80"/>
      <c r="L3" s="81"/>
      <c r="M3" s="143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6"/>
      <c r="F4" s="139"/>
      <c r="G4" s="82"/>
      <c r="H4" s="83"/>
      <c r="I4" s="83"/>
      <c r="J4" s="83"/>
      <c r="K4" s="84"/>
      <c r="L4" s="85"/>
      <c r="M4" s="144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6"/>
      <c r="F5" s="139"/>
      <c r="G5" s="82"/>
      <c r="H5" s="83"/>
      <c r="I5" s="83"/>
      <c r="J5" s="83"/>
      <c r="K5" s="84"/>
      <c r="L5" s="85"/>
      <c r="M5" s="144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7"/>
      <c r="F6" s="140"/>
      <c r="G6" s="82"/>
      <c r="H6" s="83"/>
      <c r="I6" s="83"/>
      <c r="J6" s="83"/>
      <c r="K6" s="84"/>
      <c r="L6" s="85"/>
      <c r="M6" s="144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5">
        <v>44929</v>
      </c>
      <c r="F7" s="47"/>
      <c r="G7" s="82"/>
      <c r="H7" s="83"/>
      <c r="I7" s="83"/>
      <c r="J7" s="83"/>
      <c r="K7" s="84"/>
      <c r="L7" s="85"/>
      <c r="M7" s="144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6"/>
      <c r="G8" s="89"/>
      <c r="H8" s="90"/>
      <c r="I8" s="90"/>
      <c r="J8" s="90"/>
      <c r="K8" s="91"/>
      <c r="L8" s="92"/>
      <c r="M8" s="146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6"/>
      <c r="G9" s="39"/>
      <c r="K9" s="93"/>
      <c r="M9" s="94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6"/>
      <c r="G10" s="95"/>
      <c r="H10" s="96"/>
      <c r="I10" s="96"/>
      <c r="J10" s="96"/>
      <c r="K10" s="97"/>
      <c r="L10" s="98"/>
      <c r="M10" s="143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7"/>
      <c r="G11" s="99"/>
      <c r="K11" s="93"/>
      <c r="L11" s="100"/>
      <c r="M11" s="144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5">
        <v>44930</v>
      </c>
      <c r="G12" s="99"/>
      <c r="K12" s="93"/>
      <c r="L12" s="100"/>
      <c r="M12" s="144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6"/>
      <c r="G13" s="99"/>
      <c r="K13" s="93"/>
      <c r="L13" s="100"/>
      <c r="M13" s="144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6"/>
      <c r="G14" s="99"/>
      <c r="K14" s="93"/>
      <c r="L14" s="100"/>
      <c r="M14" s="144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6"/>
      <c r="G15" s="101"/>
      <c r="H15" s="102"/>
      <c r="I15" s="102"/>
      <c r="J15" s="102"/>
      <c r="K15" s="102"/>
      <c r="L15" s="103"/>
      <c r="M15" s="145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7"/>
      <c r="G16" s="104"/>
      <c r="H16" s="105"/>
      <c r="I16" s="105"/>
      <c r="J16" s="105"/>
      <c r="K16" s="106"/>
      <c r="L16" s="107"/>
      <c r="M16" s="143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5">
        <v>44931</v>
      </c>
      <c r="G17" s="108"/>
      <c r="K17" s="93"/>
      <c r="L17" s="109"/>
      <c r="M17" s="144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6"/>
      <c r="G18" s="108"/>
      <c r="K18" s="93"/>
      <c r="L18" s="109"/>
      <c r="M18" s="144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6"/>
      <c r="G19" s="108"/>
      <c r="K19" s="93"/>
      <c r="L19" s="109"/>
      <c r="M19" s="144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6"/>
      <c r="G20" s="108"/>
      <c r="K20" s="93"/>
      <c r="L20" s="109"/>
      <c r="M20" s="144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7"/>
      <c r="G21" s="101"/>
      <c r="H21" s="102"/>
      <c r="I21" s="102"/>
      <c r="J21" s="102"/>
      <c r="K21" s="102"/>
      <c r="L21" s="103"/>
      <c r="M21" s="145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5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6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6"/>
      <c r="G24" s="95"/>
      <c r="H24" s="96"/>
      <c r="I24" s="96"/>
      <c r="J24" s="96"/>
      <c r="K24" s="97"/>
      <c r="L24" s="98"/>
      <c r="M24" s="143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6"/>
      <c r="G25" s="99"/>
      <c r="K25" s="93"/>
      <c r="L25" s="100"/>
      <c r="M25" s="144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7"/>
      <c r="G26" s="99"/>
      <c r="K26" s="93"/>
      <c r="L26" s="100"/>
      <c r="M26" s="144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5">
        <v>44935</v>
      </c>
      <c r="G27" s="99"/>
      <c r="K27" s="93"/>
      <c r="L27" s="100"/>
      <c r="M27" s="144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6"/>
      <c r="G28" s="99"/>
      <c r="K28" s="93"/>
      <c r="L28" s="100"/>
      <c r="M28" s="144"/>
    </row>
    <row r="29" spans="1:14" ht="15.75" thickBot="1" x14ac:dyDescent="0.3">
      <c r="A29" s="74" t="s">
        <v>998</v>
      </c>
      <c r="B29" s="134">
        <v>1</v>
      </c>
      <c r="C29" s="76">
        <f>C28-B29</f>
        <v>20</v>
      </c>
      <c r="D29" s="77">
        <f>C29/B27</f>
        <v>4.5871559633027525E-2</v>
      </c>
      <c r="E29" s="136"/>
      <c r="G29" s="101"/>
      <c r="H29" s="102"/>
      <c r="I29" s="102"/>
      <c r="J29" s="102"/>
      <c r="K29" s="102"/>
      <c r="L29" s="103"/>
      <c r="M29" s="145"/>
    </row>
    <row r="30" spans="1:14" ht="16.5" thickTop="1" thickBot="1" x14ac:dyDescent="0.3">
      <c r="A30" s="74" t="s">
        <v>997</v>
      </c>
      <c r="B30" s="134">
        <v>1</v>
      </c>
      <c r="C30" s="76">
        <f>C29-B30</f>
        <v>19</v>
      </c>
      <c r="D30" s="77">
        <f>C30/B27</f>
        <v>4.3577981651376149E-2</v>
      </c>
      <c r="E30" s="136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7"/>
      <c r="G31" s="104"/>
      <c r="H31" s="110"/>
      <c r="I31" s="105"/>
      <c r="J31" s="105"/>
      <c r="K31" s="105"/>
      <c r="L31" s="106"/>
      <c r="M31" s="107"/>
      <c r="N31" s="141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5">
        <v>44936</v>
      </c>
      <c r="G32" s="108"/>
      <c r="H32" s="39"/>
      <c r="L32" s="93"/>
      <c r="M32" s="109"/>
      <c r="N32" s="142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36"/>
      <c r="G33" s="111"/>
      <c r="H33" s="112"/>
      <c r="I33" s="102"/>
      <c r="J33" s="102"/>
      <c r="K33" s="102"/>
      <c r="L33" s="113"/>
      <c r="M33" s="103"/>
      <c r="N33" s="142"/>
    </row>
    <row r="34" spans="1:14" ht="15.75" thickTop="1" x14ac:dyDescent="0.25">
      <c r="A34" s="74" t="s">
        <v>998</v>
      </c>
      <c r="B34" s="134">
        <v>0</v>
      </c>
      <c r="C34" s="76">
        <f>C33-B34</f>
        <v>22</v>
      </c>
      <c r="D34" s="77">
        <f>C34/B32</f>
        <v>5.0458715596330278E-2</v>
      </c>
      <c r="E34" s="136"/>
      <c r="G34" s="39"/>
      <c r="K34" s="93"/>
    </row>
    <row r="35" spans="1:14" x14ac:dyDescent="0.25">
      <c r="A35" s="74" t="s">
        <v>997</v>
      </c>
      <c r="B35" s="134">
        <v>1</v>
      </c>
      <c r="C35" s="76">
        <f>C34-B35</f>
        <v>21</v>
      </c>
      <c r="D35" s="77">
        <f>C35/B32</f>
        <v>4.8165137614678902E-2</v>
      </c>
      <c r="E35" s="136"/>
      <c r="G35" s="39"/>
      <c r="K35" s="93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37"/>
      <c r="G36" s="39"/>
      <c r="K36" s="93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5">
        <v>44937</v>
      </c>
      <c r="G37" s="39"/>
      <c r="K37" s="93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36"/>
      <c r="G38" s="39"/>
      <c r="K38" s="93"/>
      <c r="L38" s="21"/>
    </row>
    <row r="39" spans="1:14" ht="15.75" thickBot="1" x14ac:dyDescent="0.3">
      <c r="A39" s="74" t="s">
        <v>998</v>
      </c>
      <c r="B39" s="134">
        <v>1</v>
      </c>
      <c r="C39" s="76">
        <f>C38-B39</f>
        <v>18</v>
      </c>
      <c r="D39" s="77">
        <f>C39/B37</f>
        <v>4.1284403669724773E-2</v>
      </c>
      <c r="E39" s="136"/>
    </row>
    <row r="40" spans="1:14" ht="15.75" thickTop="1" x14ac:dyDescent="0.25">
      <c r="A40" s="74" t="s">
        <v>997</v>
      </c>
      <c r="B40" s="134">
        <v>1</v>
      </c>
      <c r="C40" s="76">
        <f>C39-B40</f>
        <v>17</v>
      </c>
      <c r="D40" s="77">
        <f>C40/B37</f>
        <v>3.8990825688073397E-2</v>
      </c>
      <c r="E40" s="136"/>
      <c r="G40" s="95"/>
      <c r="H40" s="96"/>
      <c r="I40" s="96"/>
      <c r="J40" s="96"/>
      <c r="K40" s="97"/>
      <c r="L40" s="98"/>
      <c r="M40" s="143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37"/>
      <c r="G41" s="99"/>
      <c r="K41" s="93"/>
      <c r="L41" s="100"/>
      <c r="M41" s="144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5">
        <v>44938</v>
      </c>
      <c r="G42" s="99"/>
      <c r="K42" s="93"/>
      <c r="L42" s="100"/>
      <c r="M42" s="144"/>
    </row>
    <row r="43" spans="1:14" x14ac:dyDescent="0.25">
      <c r="A43" s="74" t="s">
        <v>6</v>
      </c>
      <c r="B43" s="133">
        <f>'RESUMEN TOTAL'!V3</f>
        <v>14</v>
      </c>
      <c r="C43" s="76">
        <f>B43</f>
        <v>14</v>
      </c>
      <c r="D43" s="77">
        <f>C43/B42</f>
        <v>3.2110091743119268E-2</v>
      </c>
      <c r="E43" s="136"/>
      <c r="G43" s="99"/>
      <c r="K43" s="93"/>
      <c r="L43" s="100"/>
      <c r="M43" s="144"/>
    </row>
    <row r="44" spans="1:14" x14ac:dyDescent="0.25">
      <c r="A44" s="74" t="s">
        <v>998</v>
      </c>
      <c r="B44" s="134">
        <v>2</v>
      </c>
      <c r="C44" s="76">
        <f>C43-B44</f>
        <v>12</v>
      </c>
      <c r="D44" s="77">
        <f>C44/B42</f>
        <v>2.7522935779816515E-2</v>
      </c>
      <c r="E44" s="136"/>
      <c r="G44" s="99"/>
      <c r="K44" s="93"/>
      <c r="L44" s="100"/>
      <c r="M44" s="144"/>
    </row>
    <row r="45" spans="1:14" ht="15.75" thickBot="1" x14ac:dyDescent="0.3">
      <c r="A45" s="74" t="s">
        <v>997</v>
      </c>
      <c r="B45" s="134">
        <v>1</v>
      </c>
      <c r="C45" s="76">
        <f>C44-B45</f>
        <v>11</v>
      </c>
      <c r="D45" s="77">
        <f>C45/B42</f>
        <v>2.5229357798165139E-2</v>
      </c>
      <c r="E45" s="136"/>
      <c r="G45" s="101"/>
      <c r="H45" s="102"/>
      <c r="I45" s="102"/>
      <c r="J45" s="102"/>
      <c r="K45" s="102"/>
      <c r="L45" s="103"/>
      <c r="M45" s="145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37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5">
        <v>44939</v>
      </c>
      <c r="G47" s="39"/>
      <c r="K47" s="93"/>
    </row>
    <row r="48" spans="1:14" x14ac:dyDescent="0.25">
      <c r="A48" s="74" t="s">
        <v>6</v>
      </c>
      <c r="B48" s="133">
        <f>'RESUMEN TOTAL'!W3</f>
        <v>14</v>
      </c>
      <c r="C48" s="76">
        <f>B48</f>
        <v>14</v>
      </c>
      <c r="D48" s="77">
        <f>C48/B47</f>
        <v>3.2110091743119268E-2</v>
      </c>
      <c r="E48" s="136"/>
      <c r="G48" s="39"/>
      <c r="K48" s="93"/>
    </row>
    <row r="49" spans="1:11" x14ac:dyDescent="0.25">
      <c r="A49" s="74" t="s">
        <v>998</v>
      </c>
      <c r="B49" s="134">
        <v>1</v>
      </c>
      <c r="C49" s="76">
        <f>C48-B49</f>
        <v>13</v>
      </c>
      <c r="D49" s="77">
        <f>C49/B47</f>
        <v>2.9816513761467892E-2</v>
      </c>
      <c r="E49" s="136"/>
      <c r="G49" s="39"/>
      <c r="K49" s="93"/>
    </row>
    <row r="50" spans="1:11" x14ac:dyDescent="0.25">
      <c r="A50" s="74" t="s">
        <v>997</v>
      </c>
      <c r="B50" s="134">
        <v>1</v>
      </c>
      <c r="C50" s="76">
        <f>C49-B50</f>
        <v>12</v>
      </c>
      <c r="D50" s="77">
        <f>C50/B47</f>
        <v>2.7522935779816515E-2</v>
      </c>
      <c r="E50" s="136"/>
      <c r="G50" s="39"/>
      <c r="K50" s="93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37"/>
      <c r="G51" s="39"/>
      <c r="K51" s="93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35">
        <v>44942</v>
      </c>
      <c r="G52" s="39"/>
      <c r="K52" s="93"/>
    </row>
    <row r="53" spans="1:11" x14ac:dyDescent="0.25">
      <c r="A53" s="74" t="s">
        <v>6</v>
      </c>
      <c r="B53" s="133">
        <v>31</v>
      </c>
      <c r="C53" s="76">
        <f>B53</f>
        <v>31</v>
      </c>
      <c r="D53" s="77">
        <f>C53/B52</f>
        <v>7.1100917431192664E-2</v>
      </c>
      <c r="E53" s="136"/>
      <c r="G53" s="39"/>
      <c r="K53" s="93"/>
    </row>
    <row r="54" spans="1:11" x14ac:dyDescent="0.25">
      <c r="A54" s="74" t="s">
        <v>998</v>
      </c>
      <c r="B54" s="134">
        <v>7</v>
      </c>
      <c r="C54" s="76">
        <f>C53-B54</f>
        <v>24</v>
      </c>
      <c r="D54" s="77">
        <f>C54/B52</f>
        <v>5.5045871559633031E-2</v>
      </c>
      <c r="E54" s="136"/>
    </row>
    <row r="55" spans="1:11" x14ac:dyDescent="0.25">
      <c r="A55" s="74" t="s">
        <v>997</v>
      </c>
      <c r="B55" s="134">
        <v>1</v>
      </c>
      <c r="C55" s="76">
        <f>C54-B55</f>
        <v>23</v>
      </c>
      <c r="D55" s="77">
        <f>C55/B52</f>
        <v>5.2752293577981654E-2</v>
      </c>
      <c r="E55" s="136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37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35">
        <v>44943</v>
      </c>
    </row>
    <row r="58" spans="1:11" x14ac:dyDescent="0.25">
      <c r="A58" s="74" t="s">
        <v>6</v>
      </c>
      <c r="B58" s="133">
        <v>27</v>
      </c>
      <c r="C58" s="76">
        <f>B58</f>
        <v>27</v>
      </c>
      <c r="D58" s="77">
        <f>C58/B57</f>
        <v>6.1926605504587159E-2</v>
      </c>
      <c r="E58" s="136"/>
    </row>
    <row r="59" spans="1:11" x14ac:dyDescent="0.25">
      <c r="A59" s="74" t="s">
        <v>998</v>
      </c>
      <c r="B59" s="134">
        <v>4</v>
      </c>
      <c r="C59" s="76">
        <f>C58-B59</f>
        <v>23</v>
      </c>
      <c r="D59" s="77">
        <f>C59/B57</f>
        <v>5.2752293577981654E-2</v>
      </c>
      <c r="E59" s="136"/>
    </row>
    <row r="60" spans="1:11" x14ac:dyDescent="0.25">
      <c r="A60" s="74" t="s">
        <v>997</v>
      </c>
      <c r="B60" s="134">
        <v>1</v>
      </c>
      <c r="C60" s="76">
        <f>C59-B60</f>
        <v>22</v>
      </c>
      <c r="D60" s="77">
        <f>C60/B57</f>
        <v>5.0458715596330278E-2</v>
      </c>
      <c r="E60" s="136"/>
    </row>
    <row r="61" spans="1:11" ht="15.75" thickBot="1" x14ac:dyDescent="0.3">
      <c r="A61" s="86" t="s">
        <v>16</v>
      </c>
      <c r="B61" s="87">
        <v>7</v>
      </c>
      <c r="C61" s="88">
        <f>C60-B61</f>
        <v>15</v>
      </c>
      <c r="D61" s="77">
        <f>C61/B57</f>
        <v>3.4403669724770644E-2</v>
      </c>
      <c r="E61" s="137"/>
    </row>
    <row r="62" spans="1:11" ht="15.75" thickTop="1" x14ac:dyDescent="0.25">
      <c r="A62" s="70" t="s">
        <v>996</v>
      </c>
      <c r="B62" s="71">
        <v>436</v>
      </c>
      <c r="C62" s="72"/>
      <c r="D62" s="73"/>
      <c r="E62" s="135">
        <v>44944</v>
      </c>
    </row>
    <row r="63" spans="1:11" x14ac:dyDescent="0.25">
      <c r="A63" s="74" t="s">
        <v>6</v>
      </c>
      <c r="B63" s="133">
        <v>25</v>
      </c>
      <c r="C63" s="76">
        <f>B63</f>
        <v>25</v>
      </c>
      <c r="D63" s="77">
        <f>C63/B62</f>
        <v>5.7339449541284407E-2</v>
      </c>
      <c r="E63" s="136"/>
    </row>
    <row r="64" spans="1:11" x14ac:dyDescent="0.25">
      <c r="A64" s="74" t="s">
        <v>998</v>
      </c>
      <c r="B64" s="134">
        <v>6</v>
      </c>
      <c r="C64" s="76">
        <f>C63-B64</f>
        <v>19</v>
      </c>
      <c r="D64" s="77">
        <f>C64/B62</f>
        <v>4.3577981651376149E-2</v>
      </c>
      <c r="E64" s="136"/>
    </row>
    <row r="65" spans="1:5" x14ac:dyDescent="0.25">
      <c r="A65" s="74" t="s">
        <v>997</v>
      </c>
      <c r="B65" s="134">
        <v>1</v>
      </c>
      <c r="C65" s="76">
        <f>C64-B65</f>
        <v>18</v>
      </c>
      <c r="D65" s="77">
        <f>C65/B62</f>
        <v>4.1284403669724773E-2</v>
      </c>
      <c r="E65" s="136"/>
    </row>
    <row r="66" spans="1:5" ht="15.75" thickBot="1" x14ac:dyDescent="0.3">
      <c r="A66" s="86" t="s">
        <v>16</v>
      </c>
      <c r="B66" s="87">
        <v>8</v>
      </c>
      <c r="C66" s="88">
        <f>C65-B66</f>
        <v>10</v>
      </c>
      <c r="D66" s="77">
        <f>C66/B62</f>
        <v>2.2935779816513763E-2</v>
      </c>
      <c r="E66" s="137"/>
    </row>
    <row r="67" spans="1:5" ht="15.75" thickTop="1" x14ac:dyDescent="0.25">
      <c r="A67" s="70" t="s">
        <v>996</v>
      </c>
      <c r="B67" s="71">
        <v>436</v>
      </c>
      <c r="C67" s="72"/>
      <c r="D67" s="73"/>
      <c r="E67" s="135">
        <v>44945</v>
      </c>
    </row>
    <row r="68" spans="1:5" x14ac:dyDescent="0.25">
      <c r="A68" s="74" t="s">
        <v>6</v>
      </c>
      <c r="B68" s="133">
        <v>29</v>
      </c>
      <c r="C68" s="76">
        <f>B68</f>
        <v>29</v>
      </c>
      <c r="D68" s="77">
        <f>C68/B67</f>
        <v>6.6513761467889912E-2</v>
      </c>
      <c r="E68" s="136"/>
    </row>
    <row r="69" spans="1:5" x14ac:dyDescent="0.25">
      <c r="A69" s="74" t="s">
        <v>998</v>
      </c>
      <c r="B69" s="134">
        <v>5</v>
      </c>
      <c r="C69" s="76">
        <f>C68-B69</f>
        <v>24</v>
      </c>
      <c r="D69" s="77">
        <f>C69/B67</f>
        <v>5.5045871559633031E-2</v>
      </c>
      <c r="E69" s="136"/>
    </row>
    <row r="70" spans="1:5" x14ac:dyDescent="0.25">
      <c r="A70" s="74" t="s">
        <v>997</v>
      </c>
      <c r="B70" s="134">
        <v>1</v>
      </c>
      <c r="C70" s="76">
        <f>C69-B70</f>
        <v>23</v>
      </c>
      <c r="D70" s="77">
        <f>C70/B67</f>
        <v>5.2752293577981654E-2</v>
      </c>
      <c r="E70" s="136"/>
    </row>
    <row r="71" spans="1:5" ht="15.75" thickBot="1" x14ac:dyDescent="0.3">
      <c r="A71" s="86" t="s">
        <v>16</v>
      </c>
      <c r="B71" s="87">
        <v>6</v>
      </c>
      <c r="C71" s="88">
        <f>C70-B71</f>
        <v>17</v>
      </c>
      <c r="D71" s="77">
        <f>C71/B67</f>
        <v>3.8990825688073397E-2</v>
      </c>
      <c r="E71" s="137"/>
    </row>
    <row r="72" spans="1:5" ht="15.75" thickTop="1" x14ac:dyDescent="0.25">
      <c r="A72" s="70" t="s">
        <v>996</v>
      </c>
      <c r="B72" s="71">
        <v>436</v>
      </c>
      <c r="C72" s="72"/>
      <c r="D72" s="73"/>
      <c r="E72" s="135">
        <v>44946</v>
      </c>
    </row>
    <row r="73" spans="1:5" x14ac:dyDescent="0.25">
      <c r="A73" s="74" t="s">
        <v>6</v>
      </c>
      <c r="B73" s="133">
        <v>27</v>
      </c>
      <c r="C73" s="76">
        <f>B73</f>
        <v>27</v>
      </c>
      <c r="D73" s="77">
        <f>C73/B72</f>
        <v>6.1926605504587159E-2</v>
      </c>
      <c r="E73" s="136"/>
    </row>
    <row r="74" spans="1:5" x14ac:dyDescent="0.25">
      <c r="A74" s="74" t="s">
        <v>998</v>
      </c>
      <c r="B74" s="134">
        <v>5</v>
      </c>
      <c r="C74" s="76">
        <f>C73-B74</f>
        <v>22</v>
      </c>
      <c r="D74" s="77">
        <f>C74/B72</f>
        <v>5.0458715596330278E-2</v>
      </c>
      <c r="E74" s="136"/>
    </row>
    <row r="75" spans="1:5" x14ac:dyDescent="0.25">
      <c r="A75" s="74" t="s">
        <v>997</v>
      </c>
      <c r="B75" s="134">
        <v>1</v>
      </c>
      <c r="C75" s="76">
        <f>C74-B75</f>
        <v>21</v>
      </c>
      <c r="D75" s="77">
        <f>C75/B72</f>
        <v>4.8165137614678902E-2</v>
      </c>
      <c r="E75" s="136"/>
    </row>
    <row r="76" spans="1:5" ht="15.75" thickBot="1" x14ac:dyDescent="0.3">
      <c r="A76" s="86" t="s">
        <v>16</v>
      </c>
      <c r="B76" s="87">
        <v>5</v>
      </c>
      <c r="C76" s="88">
        <f>C75-B76</f>
        <v>16</v>
      </c>
      <c r="D76" s="77">
        <f>C76/B72</f>
        <v>3.669724770642202E-2</v>
      </c>
      <c r="E76" s="137"/>
    </row>
    <row r="77" spans="1:5" ht="15.75" thickTop="1" x14ac:dyDescent="0.25">
      <c r="A77" s="70" t="s">
        <v>996</v>
      </c>
      <c r="B77" s="71">
        <v>436</v>
      </c>
      <c r="C77" s="72"/>
      <c r="D77" s="73"/>
      <c r="E77" s="135">
        <v>44949</v>
      </c>
    </row>
    <row r="78" spans="1:5" x14ac:dyDescent="0.25">
      <c r="A78" s="74" t="s">
        <v>6</v>
      </c>
      <c r="B78" s="133">
        <v>21</v>
      </c>
      <c r="C78" s="76">
        <f>B78</f>
        <v>21</v>
      </c>
      <c r="D78" s="77">
        <f>C78/B77</f>
        <v>4.8165137614678902E-2</v>
      </c>
      <c r="E78" s="136"/>
    </row>
    <row r="79" spans="1:5" x14ac:dyDescent="0.25">
      <c r="A79" s="74" t="s">
        <v>998</v>
      </c>
      <c r="B79" s="134">
        <v>5</v>
      </c>
      <c r="C79" s="76">
        <f>C78-B79</f>
        <v>16</v>
      </c>
      <c r="D79" s="77">
        <f>C79/B77</f>
        <v>3.669724770642202E-2</v>
      </c>
      <c r="E79" s="136"/>
    </row>
    <row r="80" spans="1:5" x14ac:dyDescent="0.25">
      <c r="A80" s="74" t="s">
        <v>997</v>
      </c>
      <c r="B80" s="134">
        <v>1</v>
      </c>
      <c r="C80" s="76">
        <f>C79-B80</f>
        <v>15</v>
      </c>
      <c r="D80" s="77">
        <f>C80/B77</f>
        <v>3.4403669724770644E-2</v>
      </c>
      <c r="E80" s="136"/>
    </row>
    <row r="81" spans="1:5" ht="15.75" thickBot="1" x14ac:dyDescent="0.3">
      <c r="A81" s="86" t="s">
        <v>16</v>
      </c>
      <c r="B81" s="87">
        <v>7</v>
      </c>
      <c r="C81" s="88">
        <f>C80-B81</f>
        <v>8</v>
      </c>
      <c r="D81" s="77">
        <f>C81/B77</f>
        <v>1.834862385321101E-2</v>
      </c>
      <c r="E81" s="137"/>
    </row>
    <row r="82" spans="1:5" ht="15.75" thickTop="1" x14ac:dyDescent="0.25"/>
  </sheetData>
  <mergeCells count="23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77:E81"/>
    <mergeCell ref="F2:F6"/>
    <mergeCell ref="E47:E51"/>
    <mergeCell ref="E52:E56"/>
    <mergeCell ref="E67:E71"/>
    <mergeCell ref="E57:E61"/>
    <mergeCell ref="E17:E21"/>
    <mergeCell ref="E72:E7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12</v>
      </c>
      <c r="W3" s="61">
        <f>COUNTIFS('RESUMEN TOTAL'!C7:C504, "=BONOMO",'RESUMEN TOTAL'!AB7:AB504,"=APAGADO")</f>
        <v>11</v>
      </c>
      <c r="X3" s="61">
        <f>COUNTIFS('RESUMEN TOTAL'!C7:C504, "=BONOMO",'RESUMEN TOTAL'!AC7:AC504,"=APAGADO")</f>
        <v>16</v>
      </c>
      <c r="Y3" s="61">
        <f>COUNTIFS('RESUMEN TOTAL'!C7:C504, "=BONOMO",'RESUMEN TOTAL'!AD7:AD504,"=APAGADO")</f>
        <v>14</v>
      </c>
      <c r="Z3" s="61">
        <f>COUNTIFS('RESUMEN TOTAL'!C7:C504, "=BONOMO",'RESUMEN TOTAL'!AE7:AE504,"=APAGADO")</f>
        <v>12</v>
      </c>
      <c r="AA3" s="61">
        <f>COUNTIFS('RESUMEN TOTAL'!C7:C504, "=BONOMO",'RESUMEN TOTAL'!AF7:AF504,"=APAGADO")</f>
        <v>17</v>
      </c>
      <c r="AB3" s="61">
        <f>COUNTIFS('RESUMEN TOTAL'!C7:C504, "=BONOMO",'RESUMEN TOTAL'!AG7:AG504,"=APAGADO")</f>
        <v>11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5.2631578947368418E-2</v>
      </c>
      <c r="W4" s="68">
        <f t="shared" si="0"/>
        <v>4.8245614035087717E-2</v>
      </c>
      <c r="X4" s="68">
        <f t="shared" si="0"/>
        <v>7.0175438596491224E-2</v>
      </c>
      <c r="Y4" s="68">
        <f t="shared" ref="Y4" si="3">Y3/BONOMOcam</f>
        <v>6.1403508771929821E-2</v>
      </c>
      <c r="Z4" s="68">
        <f t="shared" si="0"/>
        <v>5.2631578947368418E-2</v>
      </c>
      <c r="AA4" s="68">
        <f t="shared" si="0"/>
        <v>7.4561403508771926E-2</v>
      </c>
      <c r="AB4" s="68">
        <f t="shared" si="0"/>
        <v>4.8245614035087717E-2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15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13</v>
      </c>
      <c r="Y5" s="63">
        <f>COUNTIFS('RESUMEN TOTAL'!C10:C500, "=COSEIDI",'RESUMEN TOTAL'!AD10:AD500,"=APAGADO")</f>
        <v>13</v>
      </c>
      <c r="Z5" s="63">
        <f>COUNTIFS('RESUMEN TOTAL'!C10:C424, "=COSEIDI",'RESUMEN TOTAL'!AE10:AE424,"=APAGADO")</f>
        <v>14</v>
      </c>
      <c r="AA5" s="63">
        <f>COUNTIFS('RESUMEN TOTAL'!C10:C424, "=COSEIDI",'RESUMEN TOTAL'!AF10:AF424,"=APAGADO")</f>
        <v>11</v>
      </c>
      <c r="AB5" s="63">
        <f>COUNTIFS('RESUMEN TOTAL'!C10:C424, "=COSEIDI",'RESUMEN TOTAL'!AG10:AG424,"=APAGADO")</f>
        <v>10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7.2463768115942032E-2</v>
      </c>
      <c r="W6" s="67">
        <f t="shared" si="5"/>
        <v>6.7632850241545889E-2</v>
      </c>
      <c r="X6" s="67">
        <f t="shared" si="5"/>
        <v>6.280193236714976E-2</v>
      </c>
      <c r="Y6" s="67">
        <f t="shared" ref="Y6" si="8">Y5/COSEIDIcam</f>
        <v>6.280193236714976E-2</v>
      </c>
      <c r="Z6" s="67">
        <f t="shared" si="5"/>
        <v>6.7632850241545889E-2</v>
      </c>
      <c r="AA6" s="67">
        <f t="shared" si="5"/>
        <v>5.3140096618357488E-2</v>
      </c>
      <c r="AB6" s="67">
        <f t="shared" si="5"/>
        <v>4.8309178743961352E-2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2023-01-19T10:49:18Z</cp:lastPrinted>
  <dcterms:created xsi:type="dcterms:W3CDTF">2022-01-21T13:32:57Z</dcterms:created>
  <dcterms:modified xsi:type="dcterms:W3CDTF">2023-01-23T11:34:10Z</dcterms:modified>
</cp:coreProperties>
</file>