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3E09D5B3-1003-4907-86E2-BB266C666209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3" i="24" l="1"/>
  <c r="D93" i="24" s="1"/>
  <c r="C88" i="24"/>
  <c r="C89" i="24" s="1"/>
  <c r="C83" i="24"/>
  <c r="C84" i="24" s="1"/>
  <c r="C78" i="24"/>
  <c r="C79" i="24" s="1"/>
  <c r="C73" i="24"/>
  <c r="C74" i="24" s="1"/>
  <c r="C68" i="24"/>
  <c r="D68" i="24" s="1"/>
  <c r="C63" i="24"/>
  <c r="D63" i="24" s="1"/>
  <c r="C58" i="24"/>
  <c r="C59" i="24" s="1"/>
  <c r="C94" i="24" l="1"/>
  <c r="D94" i="24" s="1"/>
  <c r="C95" i="24"/>
  <c r="D89" i="24"/>
  <c r="C90" i="24"/>
  <c r="D88" i="24"/>
  <c r="D84" i="24"/>
  <c r="C85" i="24"/>
  <c r="D83" i="24"/>
  <c r="D79" i="24"/>
  <c r="C80" i="24"/>
  <c r="D78" i="24"/>
  <c r="D74" i="24"/>
  <c r="C75" i="24"/>
  <c r="D73" i="24"/>
  <c r="C69" i="24"/>
  <c r="C70" i="24" s="1"/>
  <c r="C71" i="24" s="1"/>
  <c r="D71" i="24" s="1"/>
  <c r="C64" i="24"/>
  <c r="C60" i="24"/>
  <c r="D59" i="24"/>
  <c r="D58" i="24"/>
  <c r="C96" i="24" l="1"/>
  <c r="D96" i="24" s="1"/>
  <c r="D95" i="24"/>
  <c r="C91" i="24"/>
  <c r="D91" i="24" s="1"/>
  <c r="D90" i="24"/>
  <c r="C86" i="24"/>
  <c r="D86" i="24" s="1"/>
  <c r="D85" i="24"/>
  <c r="D80" i="24"/>
  <c r="C81" i="24"/>
  <c r="D81" i="24" s="1"/>
  <c r="C76" i="24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<sst xmlns="http://schemas.openxmlformats.org/spreadsheetml/2006/main" count="3952" uniqueCount="1315">
  <si>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</si>
  <si>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</si>
  <si>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</si>
  <si>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</si>
  <si>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</si>
  <si>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</si>
  <si>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</si>
  <si>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</si>
  <si>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</si>
  <si>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</si>
  <si>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</si>
  <si>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</si>
  <si>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</si>
  <si>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</si>
  <si>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</si>
  <si>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</si>
  <si>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</si>
  <si>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</si>
  <si>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</si>
  <si>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</si>
  <si>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</si>
  <si>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</si>
  <si>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</si>
  <si>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</si>
  <si>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</si>
  <si>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</si>
  <si>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</si>
  <si>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</si>
  <si>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</si>
  <si>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</si>
  <si>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</si>
  <si>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</si>
  <si>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</si>
  <si>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</si>
  <si>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</si>
  <si>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</si>
  <si>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</si>
  <si>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</si>
  <si>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</si>
  <si>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</si>
  <si>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</si>
  <si>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</si>
  <si>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</si>
  <si>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</si>
  <si>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</si>
  <si>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</si>
  <si>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</si>
  <si>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</si>
  <si>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</si>
  <si>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</si>
  <si>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</si>
  <si>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</si>
  <si>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</si>
  <si>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</si>
  <si>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</si>
  <si>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</si>
  <si>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</si>
  <si>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</si>
  <si>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</si>
  <si>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</si>
  <si>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</si>
  <si>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</si>
  <si>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</si>
  <si>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</si>
  <si>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</si>
  <si>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</si>
  <si>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</si>
  <si>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</si>
  <si>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</si>
  <si>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</si>
  <si>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</si>
  <si>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</si>
  <si>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</si>
  <si>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</si>
  <si>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</si>
  <si>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</si>
  <si>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</si>
  <si>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</si>
  <si>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</si>
  <si>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</si>
  <si>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</si>
  <si>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</si>
  <si>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</si>
  <si>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</si>
  <si>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</si>
  <si>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</si>
  <si>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</si>
  <si>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</si>
  <si>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</si>
  <si>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</si>
  <si>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</si>
  <si>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</si>
  <si>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</si>
  <si>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</si>
  <si>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</si>
  <si>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</si>
  <si>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</si>
  <si>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</si>
  <si>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</si>
  <si>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</si>
  <si>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</si>
  <si>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</si>
  <si>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</si>
  <si>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</si>
  <si>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</si>
  <si>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</si>
  <si>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</si>
  <si>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</si>
  <si>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</si>
  <si>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</si>
  <si>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</si>
  <si>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</si>
  <si>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</si>
  <si>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</si>
  <si>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</si>
  <si>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</si>
  <si>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</si>
  <si>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</si>
  <si>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</si>
  <si>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</si>
  <si>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</si>
  <si>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</si>
  <si>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</si>
  <si>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</si>
  <si>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</si>
  <si>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</si>
  <si>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</si>
  <si>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</si>
  <si>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</si>
  <si>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</si>
  <si>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</si>
  <si>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</si>
  <si>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</si>
  <si>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</si>
  <si>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</si>
  <si>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</si>
  <si>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</si>
  <si>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</si>
  <si>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</si>
  <si>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</si>
  <si>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</si>
  <si>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</si>
  <si>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</si>
  <si>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</si>
  <si>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</si>
  <si>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</si>
  <si>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</si>
  <si>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</si>
  <si>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</si>
  <si>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</si>
  <si>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</si>
  <si>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</si>
  <si>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</si>
  <si>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</si>
  <si>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</si>
  <si>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</si>
  <si>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</si>
  <si>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</si>
  <si>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</si>
  <si>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</si>
  <si>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</si>
  <si>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</si>
  <si>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</si>
  <si>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</si>
  <si>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</si>
  <si>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</si>
  <si>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</si>
  <si>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</si>
  <si>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</si>
  <si>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</si>
  <si>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</si>
  <si>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</si>
  <si>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</si>
  <si>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</si>
  <si>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</si>
  <si>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</si>
  <si>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</si>
  <si>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</si>
  <si>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</si>
  <si>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</si>
  <si>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</si>
  <si>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</si>
  <si>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</si>
  <si>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</si>
  <si>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</si>
  <si>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</si>
  <si>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</si>
  <si>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</si>
  <si>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</si>
  <si>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</si>
  <si>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</si>
  <si>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</si>
  <si>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</si>
  <si>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</si>
  <si>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</si>
  <si>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</si>
  <si>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</si>
  <si>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</si>
  <si>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</si>
  <si>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</si>
  <si>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</si>
  <si>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</si>
  <si>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</si>
  <si>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</si>
  <si>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</si>
  <si>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</si>
  <si>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</si>
  <si>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</si>
  <si>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</si>
  <si>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</si>
  <si>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</si>
  <si>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</si>
  <si>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</si>
  <si>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</si>
  <si>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</si>
  <si>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</si>
  <si>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</si>
  <si>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</si>
  <si>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</si>
  <si>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</si>
  <si>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</si>
  <si>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</si>
  <si>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</si>
  <si>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</si>
  <si>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</si>
  <si>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</si>
  <si>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</si>
  <si>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</si>
  <si>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</si>
  <si>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</si>
  <si>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</si>
  <si>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</si>
  <si>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</si>
  <si>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</si>
  <si>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</si>
  <si>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</si>
  <si>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</si>
  <si>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</si>
  <si>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</si>
  <si>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</si>
  <si>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</si>
  <si>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</si>
  <si>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</si>
  <si>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</si>
  <si>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</si>
  <si>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</si>
  <si>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</si>
  <si>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</si>
  <si>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</si>
  <si>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</si>
  <si>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</si>
  <si>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</si>
  <si>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</si>
  <si>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</si>
  <si>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</si>
  <si>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</si>
  <si>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</si>
  <si>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</si>
  <si>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</si>
  <si>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</si>
  <si>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</si>
  <si>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</si>
  <si>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</si>
  <si>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</si>
  <si>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</si>
  <si>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</si>
  <si>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</si>
  <si>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</si>
  <si>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</si>
  <si>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</si>
  <si>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</si>
  <si>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</si>
  <si>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</si>
  <si>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</si>
  <si>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</si>
  <si>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</si>
  <si>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</si>
  <si>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</si>
  <si>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</si>
  <si>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</si>
  <si>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</si>
  <si>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</si>
  <si>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</si>
  <si>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</si>
  <si>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</si>
  <si>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</si>
  <si>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</si>
  <si>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</si>
  <si>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</si>
  <si>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</si>
  <si>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</si>
  <si>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</si>
  <si>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</si>
  <si>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</si>
  <si>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</si>
  <si>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</si>
  <si>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</si>
  <si>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</si>
  <si>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</si>
  <si>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</si>
  <si>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</si>
  <si>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</si>
  <si>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</si>
  <si>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</si>
  <si>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</si>
  <si>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</si>
  <si>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</si>
  <si>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</si>
  <si>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</si>
  <si>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</si>
  <si>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</si>
  <si>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</si>
  <si>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</si>
  <si>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</si>
  <si>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</si>
  <si>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</si>
  <si>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</si>
  <si>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</si>
  <si>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</si>
  <si>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</si>
  <si>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</si>
  <si>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</si>
  <si>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</si>
  <si>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</si>
  <si>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</si>
  <si>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</si>
  <si>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</si>
  <si>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</si>
  <si>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</si>
  <si>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</si>
  <si>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</si>
  <si>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</si>
  <si>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</si>
  <si>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</si>
  <si>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</si>
  <si>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</si>
  <si>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</si>
  <si>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</si>
  <si>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</si>
  <si>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</si>
  <si>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</si>
  <si>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</si>
  <si>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</si>
  <si>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</si>
  <si>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</si>
  <si>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</si>
  <si>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</si>
  <si>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</si>
  <si>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</si>
  <si>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</si>
  <si>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</si>
  <si>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</si>
  <si>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</si>
  <si>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</si>
  <si>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</si>
  <si>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</si>
  <si>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</si>
  <si>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</si>
  <si>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</si>
  <si>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</si>
  <si>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</si>
  <si>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</si>
  <si>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</si>
  <si>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</si>
  <si>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</si>
  <si>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</si>
  <si>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</si>
  <si>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</si>
  <si>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</si>
  <si>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</si>
  <si>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</si>
  <si>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</si>
  <si>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</si>
  <si>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</si>
  <si>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</si>
  <si>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</si>
  <si>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</si>
  <si>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</si>
  <si>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</si>
  <si>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</si>
  <si>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</si>
  <si>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</si>
  <si>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</si>
  <si>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</si>
  <si>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</si>
  <si>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</si>
  <si>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</si>
  <si>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</si>
  <si>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</si>
  <si>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</si>
  <si>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</si>
  <si>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</si>
  <si>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</si>
  <si>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</si>
  <si>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</si>
  <si>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</si>
  <si>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</si>
  <si>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</si>
  <si>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</si>
  <si>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</si>
  <si>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</si>
  <si>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</si>
  <si>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</si>
  <si>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</si>
  <si>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</si>
  <si>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</si>
  <si>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</si>
  <si>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</si>
  <si>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</si>
  <si>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</si>
  <si>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</si>
  <si>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</si>
  <si>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</si>
  <si>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</si>
  <si>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</si>
  <si>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</si>
  <si>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</si>
  <si>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</si>
  <si>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</si>
  <si>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</si>
  <si>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</si>
  <si>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</si>
  <si>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</si>
  <si>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</si>
  <si>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</si>
  <si>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</si>
  <si>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</si>
  <si>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</si>
  <si>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</si>
  <si>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</si>
  <si>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</si>
  <si>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</si>
  <si>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</si>
  <si>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</si>
  <si>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</si>
  <si>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</si>
  <si>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</si>
  <si>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</si>
  <si>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</si>
  <si>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</si>
  <si>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</si>
  <si>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</si>
  <si>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</si>
  <si>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</si>
  <si>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</si>
  <si>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</si>
  <si>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</si>
  <si>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</si>
  <si>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</si>
  <si>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</si>
  <si>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</si>
  <si>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</si>
  <si>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</si>
  <si>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</si>
  <si>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</si>
  <si>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</si>
  <si>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</si>
  <si>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</si>
  <si>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</si>
  <si>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</si>
  <si>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</si>
  <si>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</si>
  <si>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</si>
  <si>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</si>
  <si>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</si>
  <si>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</si>
  <si>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</si>
  <si>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</si>
  <si>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</si>
  <si>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</si>
  <si>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</si>
  <si>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</si>
  <si>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</si>
  <si>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</si>
  <si>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</si>
  <si>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</si>
  <si>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</si>
  <si>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</si>
  <si>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</si>
  <si>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</si>
  <si>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</si>
  <si>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</si>
  <si>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</si>
  <si>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</si>
  <si>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</si>
  <si>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</si>
  <si>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</si>
  <si>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</si>
  <si>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</si>
  <si>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</si>
  <si>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</si>
  <si>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</si>
  <si>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</si>
  <si>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</si>
  <si>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</si>
  <si>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</si>
  <si>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</si>
  <si>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</si>
  <si>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</si>
  <si>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</si>
  <si>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</si>
  <si>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</si>
  <si>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</si>
  <si>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</si>
  <si>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</si>
  <si>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</si>
  <si>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</si>
  <si>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</si>
  <si>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</si>
  <si>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</si>
  <si>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</si>
  <si>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</si>
  <si>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</si>
  <si>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</si>
  <si>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</si>
  <si>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</si>
  <si>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</si>
  <si>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</si>
  <si>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</si>
  <si>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</si>
  <si>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</si>
  <si>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</si>
  <si>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</si>
  <si>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</si>
  <si>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</si>
  <si>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</si>
  <si>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</si>
  <si>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</si>
  <si>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</si>
  <si>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</si>
  <si>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</si>
  <si>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</si>
  <si>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</si>
  <si>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</si>
  <si>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</si>
  <si>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</si>
  <si>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</si>
  <si>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</si>
  <si>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</si>
  <si>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</si>
  <si>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</si>
  <si>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</si>
  <si>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</si>
  <si>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</si>
  <si>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</si>
  <si>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</si>
  <si>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</si>
  <si>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</si>
  <si>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</si>
  <si>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</si>
  <si>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</si>
  <si>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</si>
  <si>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</si>
  <si>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</si>
  <si>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</si>
  <si>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</si>
  <si>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</si>
  <si>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</si>
  <si>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</si>
  <si>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</si>
  <si>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</si>
  <si>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</si>
  <si>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</si>
  <si>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</si>
  <si>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</si>
  <si>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</si>
  <si>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</si>
  <si>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</si>
  <si>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</si>
  <si>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</si>
  <si>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</si>
  <si>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</si>
  <si>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</si>
  <si>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</si>
  <si>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</si>
  <si>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</si>
  <si>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</si>
  <si>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</si>
  <si>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</si>
  <si>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</si>
  <si>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</si>
  <si>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</si>
  <si>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</si>
  <si>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</si>
  <si>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</si>
  <si>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</si>
  <si>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</si>
  <si>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</si>
  <si>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</si>
  <si>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</si>
  <si>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</si>
  <si>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</si>
  <si>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</si>
  <si>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</si>
  <si>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</si>
  <si>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</si>
  <si>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</si>
  <si>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</si>
  <si>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</si>
  <si>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</si>
  <si>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</si>
  <si>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</si>
  <si>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</si>
  <si>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</si>
  <si>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</si>
  <si>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</si>
  <si>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</si>
  <si>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</si>
  <si>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</si>
  <si>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</si>
  <si>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</si>
  <si>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</si>
  <si>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</si>
  <si>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</si>
  <si>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</si>
  <si>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</si>
  <si>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</si>
  <si>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</si>
  <si>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</si>
  <si>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</si>
  <si>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</si>
  <si>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</si>
  <si>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</si>
  <si>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</si>
  <si>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</si>
  <si>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</si>
  <si>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</si>
  <si>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</si>
  <si>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</si>
  <si>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</si>
  <si>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</si>
  <si>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</si>
  <si>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</si>
  <si>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</si>
  <si>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</si>
  <si>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</si>
  <si>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</si>
  <si>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</si>
  <si>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</si>
  <si>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</si>
  <si>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</si>
  <si>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</si>
  <si>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</si>
  <si>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</si>
  <si>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</si>
  <si>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</si>
  <si>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</si>
  <si>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</si>
  <si>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</si>
  <si>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</si>
  <si>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</si>
  <si>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</si>
  <si>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</si>
  <si>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</si>
  <si>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</si>
  <si>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</si>
  <si>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</si>
  <si>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</si>
  <si>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</si>
  <si>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</si>
  <si>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</si>
  <si>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</si>
  <si>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</si>
  <si>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</si>
  <si>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</si>
  <si>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</si>
  <si>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</si>
  <si>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</si>
  <si>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</si>
  <si>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</si>
  <si>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</si>
  <si>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</si>
  <si>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</si>
  <si>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</si>
  <si>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</si>
  <si>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</si>
  <si>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</si>
  <si>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</si>
  <si>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</si>
  <si>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</si>
  <si>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</si>
  <si>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</si>
  <si>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</si>
  <si>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</si>
  <si>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</si>
  <si>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</si>
  <si>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</si>
  <si>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</si>
  <si>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</si>
  <si>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</si>
  <si>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</si>
  <si>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</si>
  <si>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</si>
  <si>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</si>
  <si>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</si>
  <si>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</si>
  <si>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</si>
  <si>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</si>
  <si>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</si>
  <si>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</si>
  <si>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</si>
  <si>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</si>
  <si>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</si>
  <si>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</si>
  <si>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</si>
  <si>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</si>
  <si>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</si>
  <si>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</si>
  <si>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</si>
  <si>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</si>
  <si>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</si>
  <si>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</si>
  <si>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</si>
  <si>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</si>
  <si>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</si>
  <si>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</si>
  <si>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</si>
  <si>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</si>
  <si>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</si>
  <si>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</si>
  <si>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</si>
  <si>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</si>
  <si>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</si>
  <si>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</si>
  <si>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</si>
  <si>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</si>
  <si>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</si>
  <si>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</si>
  <si>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</si>
  <si>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</si>
  <si>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</si>
  <si>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</si>
  <si>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</si>
  <si>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</si>
  <si>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</si>
  <si>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</si>
  <si>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</si>
  <si>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</si>
  <si>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</si>
  <si>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</si>
  <si>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</si>
  <si>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</si>
  <si>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</si>
  <si>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</si>
  <si>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</si>
  <si>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</si>
  <si>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</si>
  <si>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</si>
  <si>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</si>
  <si>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</si>
  <si>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</si>
  <si>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</si>
  <si>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</si>
  <si>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</si>
  <si>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</si>
  <si>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</si>
  <si>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</si>
  <si>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</si>
  <si>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</si>
  <si>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</si>
  <si>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</si>
  <si>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</si>
  <si>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</si>
  <si>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</si>
  <si>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</si>
  <si>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</si>
  <si>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</si>
  <si>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</si>
  <si>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</si>
  <si>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</si>
  <si>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</si>
  <si>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</si>
  <si>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</si>
  <si>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</si>
  <si>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</si>
  <si>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</si>
  <si>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</si>
  <si>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</si>
  <si>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</si>
  <si>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</si>
  <si>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</si>
  <si>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</si>
  <si>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</si>
  <si>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</si>
  <si>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</si>
  <si>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</si>
  <si>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</si>
  <si>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</si>
  <si>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</si>
  <si>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</si>
  <si>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</si>
  <si>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</si>
  <si>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</si>
  <si>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</si>
  <si>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</si>
  <si>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</si>
  <si>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</si>
  <si>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</si>
  <si>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</si>
  <si>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</si>
  <si>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</si>
  <si>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</si>
  <si>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</si>
  <si>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</si>
  <si>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</si>
  <si>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</si>
  <si>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</si>
  <si>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</si>
  <si>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</si>
  <si>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</si>
  <si>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</si>
  <si>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</si>
  <si>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</si>
  <si>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</si>
  <si>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</si>
  <si>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</si>
  <si>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</si>
  <si>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</si>
  <si>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</si>
  <si>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</si>
  <si>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</si>
  <si>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</si>
  <si>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</si>
  <si>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</si>
  <si>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</si>
  <si>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</si>
  <si>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</si>
  <si>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</si>
  <si>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</si>
  <si>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</si>
  <si>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</si>
  <si>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</si>
  <si>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</si>
  <si>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</si>
  <si>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</si>
  <si>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</si>
  <si>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</si>
  <si>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</si>
  <si>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</si>
  <si>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</si>
  <si>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</si>
  <si>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</si>
  <si>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</si>
  <si>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</si>
  <si>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</si>
  <si>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</si>
  <si>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</si>
  <si>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</si>
  <si>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</si>
  <si>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</si>
  <si>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</si>
  <si>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</si>
  <si>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</si>
  <si>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</si>
  <si>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</si>
  <si>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</si>
  <si>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</si>
  <si>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</si>
  <si>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</si>
  <si>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</si>
  <si>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</si>
  <si>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</si>
  <si>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</si>
  <si>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</si>
  <si>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</si>
  <si>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</si>
  <si>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</si>
  <si>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</si>
  <si>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</si>
  <si>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</si>
  <si>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</si>
  <si>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</si>
  <si>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</si>
  <si>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</si>
  <si>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</si>
  <si>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</si>
  <si>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</si>
  <si>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</si>
  <si>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</si>
  <si>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</si>
  <si>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</si>
  <si>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</si>
  <si>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</si>
  <si>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</si>
  <si>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</si>
  <si>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</si>
  <si>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</si>
  <si>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</si>
  <si>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</si>
  <si>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</si>
  <si>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</si>
  <si>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</si>
  <si>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</si>
  <si>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</si>
  <si>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</si>
  <si>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</si>
  <si>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</si>
  <si>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</si>
  <si>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</si>
  <si>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</si>
  <si>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</si>
  <si>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</si>
  <si>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</si>
  <si>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</si>
  <si>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</si>
  <si>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</si>
  <si>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</si>
  <si>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</si>
  <si>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</si>
  <si>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</si>
  <si>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</si>
  <si>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</si>
  <si>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</si>
  <si>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</si>
  <si>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</si>
  <si>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</si>
  <si>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</si>
  <si>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</si>
  <si>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</si>
  <si>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</si>
  <si>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</si>
  <si>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</si>
  <si>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</si>
  <si>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</si>
  <si>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</si>
  <si>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</si>
  <si>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</si>
  <si>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</si>
  <si>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</si>
  <si>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</si>
  <si>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</si>
  <si>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</si>
  <si>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</si>
  <si>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</si>
  <si>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</si>
  <si>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</si>
  <si>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</si>
  <si>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</si>
  <si>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</si>
  <si>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</si>
  <si>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</si>
  <si>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</si>
  <si>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</si>
  <si>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</si>
  <si>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</si>
  <si>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</si>
  <si>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</si>
  <si>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</si>
  <si>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</si>
  <si>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</si>
  <si>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</si>
  <si>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</si>
  <si>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</si>
  <si>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</si>
  <si>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</si>
  <si>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</si>
  <si>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</si>
  <si>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</si>
  <si>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</si>
  <si>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</si>
  <si>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</si>
  <si>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</si>
  <si>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</si>
  <si>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</si>
  <si>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</si>
  <si>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</si>
  <si>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</si>
  <si>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</si>
  <si>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</si>
  <si>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</si>
  <si>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</si>
  <si>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</si>
  <si>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</si>
  <si>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</si>
  <si>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</si>
  <si>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</si>
  <si>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</si>
  <si>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</si>
  <si>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</si>
  <si>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</si>
  <si>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</si>
  <si>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</si>
  <si>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</si>
  <si>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</si>
  <si>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</si>
  <si>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</si>
  <si>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</si>
  <si>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</si>
  <si>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</si>
  <si>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</si>
  <si>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</si>
  <si>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</si>
  <si>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</si>
  <si>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</si>
  <si>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</si>
  <si>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</si>
  <si>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</si>
  <si>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</si>
  <si>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</si>
  <si>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</si>
  <si>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</si>
  <si>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</si>
  <si>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</si>
  <si>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</si>
  <si>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</si>
  <si>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</si>
  <si>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</si>
  <si>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</si>
  <si>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</si>
  <si>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</si>
  <si>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</si>
  <si>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</si>
  <si>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</si>
  <si>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</si>
  <si>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</si>
  <si>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</si>
  <si>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</si>
  <si>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</si>
  <si>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</si>
  <si>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</si>
  <si>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</si>
  <si>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</si>
  <si>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</si>
  <si>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</si>
  <si>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</si>
  <si>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</si>
  <si>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</si>
  <si>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</si>
  <si>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</si>
  <si>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</si>
  <si>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</si>
  <si>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</si>
  <si>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</si>
  <si>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</si>
  <si>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</si>
  <si>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</si>
  <si>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</si>
  <si>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</si>
  <si>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</si>
  <si>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</si>
  <si>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</si>
  <si>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</si>
  <si>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</si>
  <si>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</si>
  <si>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</si>
  <si>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</si>
  <si>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</si>
  <si>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</si>
  <si>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</si>
  <si>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</si>
  <si>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</si>
  <si>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</si>
  <si>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</si>
  <si>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</si>
  <si>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</si>
  <si>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</si>
  <si>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</si>
  <si>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</si>
  <si>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</si>
  <si>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</si>
  <si>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</si>
  <si>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</si>
  <si>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</si>
  <si>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</si>
  <si>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</si>
  <si>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</si>
  <si>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</si>
  <si>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</si>
  <si>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</si>
  <si>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</si>
  <si>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</si>
  <si>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</si>
  <si>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</si>
  <si>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</si>
  <si>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</si>
  <si>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</si>
  <si>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</si>
  <si>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</si>
  <si>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</si>
  <si>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</si>
  <si>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</si>
  <si>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</si>
  <si>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</si>
  <si>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</si>
  <si>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</si>
  <si>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</si>
  <si>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</si>
  <si>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</si>
  <si>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</si>
  <si>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</si>
  <si>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</si>
  <si>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</si>
  <si>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</si>
  <si>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</si>
  <si>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</si>
  <si>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</si>
  <si>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</si>
  <si>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</si>
  <si>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</si>
  <si>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</si>
  <si>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</si>
  <si>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</si>
  <si>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</si>
  <si>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</si>
  <si>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</si>
  <si>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</si>
  <si>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</si>
  <si>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</si>
  <si>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</si>
  <si>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</si>
  <si>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</si>
  <si>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</si>
  <si>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</si>
  <si>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</si>
  <si>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</si>
  <si>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</si>
  <si>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</si>
  <si>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</si>
  <si>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</si>
  <si>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</si>
  <si>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</si>
  <si>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</si>
  <si>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</si>
  <si>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</si>
  <si>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</si>
  <si>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</si>
  <si>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</si>
  <si>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</si>
  <si>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</si>
  <si>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</si>
  <si>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</si>
  <si>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</si>
  <si>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</si>
  <si>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</si>
  <si>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</si>
  <si>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</si>
  <si>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</si>
  <si>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</si>
  <si>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</si>
  <si>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</si>
  <si>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</si>
  <si>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</si>
  <si>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</si>
  <si>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</si>
  <si>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</si>
  <si>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</si>
  <si>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</si>
  <si>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</si>
  <si>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</si>
  <si>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</si>
  <si>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</si>
  <si>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</si>
  <si>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</si>
  <si>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</si>
  <si>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</si>
  <si>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</si>
  <si>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</si>
  <si>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</si>
  <si>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</si>
  <si>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</si>
  <si>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</si>
  <si>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</si>
  <si>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</si>
  <si>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</si>
  <si>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</si>
  <si>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</si>
  <si>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</si>
  <si>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</si>
  <si>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</si>
  <si>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</si>
  <si>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</si>
  <si>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</si>
  <si>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</si>
  <si>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</si>
  <si>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</si>
  <si>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</si>
  <si>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</si>
  <si>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</si>
  <si>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</si>
  <si>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</si>
  <si>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</si>
  <si>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</si>
  <si>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</si>
  <si>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</si>
  <si>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</si>
  <si>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</si>
  <si>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</si>
  <si>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</si>
  <si>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</si>
  <si>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</si>
  <si>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</si>
  <si>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</si>
  <si>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</si>
  <si>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</si>
  <si>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</si>
  <si>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</si>
  <si>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</si>
  <si>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</si>
  <si>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</si>
  <si>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</si>
  <si>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</si>
  <si>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</si>
  <si>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</si>
  <si>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</si>
  <si>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</si>
  <si>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</si>
  <si>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</si>
  <si>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</si>
  <si>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</si>
  <si>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</si>
  <si>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</si>
  <si>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</si>
  <si>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</si>
  <si>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</si>
  <si>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</si>
  <si>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</si>
  <si>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</si>
  <si>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</si>
  <si>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</si>
  <si>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</si>
  <si>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</si>
  <si>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</si>
  <si>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</si>
  <si>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</si>
  <si>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</si>
  <si>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</si>
  <si>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</si>
  <si>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</si>
  <si>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</si>
  <si>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</si>
  <si>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</si>
  <si>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</si>
  <si>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</si>
  <si>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</si>
  <si>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</si>
  <si>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</si>
  <si>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</si>
  <si>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</si>
  <si>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</si>
  <si>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</si>
  <si>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</si>
  <si>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</si>
  <si>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</si>
  <si>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</si>
  <si>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</si>
  <si>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</si>
  <si>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</si>
  <si>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</si>
  <si>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</si>
  <si>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</si>
  <si>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</si>
  <si>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</si>
  <si>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</si>
  <si>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</si>
  <si>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</si>
  <si>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</si>
  <si>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</si>
  <si>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</si>
  <si>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</si>
  <si>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</si>
  <si>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</si>
  <si>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</si>
  <si>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</si>
  <si>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</si>
  <si>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</si>
  <si>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</si>
  <si>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</si>
  <si>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</si>
  <si>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</si>
  <si>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</si>
  <si>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</si>
  <si>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</si>
  <si>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</si>
  <si>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</si>
  <si>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</si>
  <si>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</si>
  <si>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</si>
  <si>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</si>
  <si>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</si>
  <si>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</si>
  <si>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</si>
  <si>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</si>
  <si>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</si>
  <si>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</si>
  <si>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</si>
  <si>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</si>
  <si>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</si>
  <si>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</si>
  <si>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</si>
  <si>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</si>
  <si>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</si>
  <si>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</si>
  <si>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</si>
  <si>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</si>
  <si>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</si>
  <si>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</si>
  <si>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</si>
  <si>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</si>
  <si>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</si>
  <si>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</si>
  <si>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</si>
  <si>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</si>
  <si>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</si>
  <si>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</si>
  <si>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</si>
  <si>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</si>
  <si>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</si>
  <si>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</si>
  <si>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</si>
  <si>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</si>
  <si>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</si>
  <si>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</si>
  <si>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</si>
  <si>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</si>
  <si>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26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</si>
</sst>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17</c:v>
                </c:pt>
                <c:pt idx="22">
                  <c:v>11</c:v>
                </c:pt>
                <c:pt idx="23">
                  <c:v>7</c:v>
                </c:pt>
                <c:pt idx="24">
                  <c:v>6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9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7.4561403508771926E-2</c:v>
                      </c:pt>
                      <c:pt idx="22">
                        <c:v>4.8245614035087717E-2</c:v>
                      </c:pt>
                      <c:pt idx="23">
                        <c:v>3.0701754385964911E-2</c:v>
                      </c:pt>
                      <c:pt idx="24">
                        <c:v>2.6315789473684209E-2</c:v>
                      </c:pt>
                      <c:pt idx="25">
                        <c:v>5.2631578947368418E-2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5.3140096618357488E-2</c:v>
                      </c:pt>
                      <c:pt idx="22">
                        <c:v>4.8309178743961352E-2</c:v>
                      </c:pt>
                      <c:pt idx="23">
                        <c:v>5.3140096618357488E-2</c:v>
                      </c:pt>
                      <c:pt idx="24">
                        <c:v>4.3478260869565216E-2</c:v>
                      </c:pt>
                      <c:pt idx="25">
                        <c:v>0.2318840579710145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7.4561403508771926E-2</c:v>
                </c:pt>
                <c:pt idx="22">
                  <c:v>4.8245614035087717E-2</c:v>
                </c:pt>
                <c:pt idx="23">
                  <c:v>3.0701754385964911E-2</c:v>
                </c:pt>
                <c:pt idx="24">
                  <c:v>2.6315789473684209E-2</c:v>
                </c:pt>
                <c:pt idx="25">
                  <c:v>5.2631578947368418E-2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5.3140096618357488E-2</c:v>
                </c:pt>
                <c:pt idx="22">
                  <c:v>4.8309178743961352E-2</c:v>
                </c:pt>
                <c:pt idx="23">
                  <c:v>5.3140096618357488E-2</c:v>
                </c:pt>
                <c:pt idx="24">
                  <c:v>4.3478260869565216E-2</c:v>
                </c:pt>
                <c:pt idx="25">
                  <c:v>0.2318840579710145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17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6</c:v>
                      </c:pt>
                      <c:pt idx="25">
                        <c:v>12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11</c:v>
                      </c:pt>
                      <c:pt idx="22">
                        <c:v>10</c:v>
                      </c:pt>
                      <c:pt idx="23">
                        <c:v>11</c:v>
                      </c:pt>
                      <c:pt idx="24">
                        <c:v>9</c:v>
                      </c:pt>
                      <c:pt idx="25">
                        <c:v>48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66" zoomScaleNormal="66" workbookViewId="0">
      <pane xSplit="10" ySplit="4" topLeftCell="AJ5" activePane="bottomRight" state="frozen"/>
      <selection pane="topRight" activeCell="M1" sqref="M1"/>
      <selection pane="bottomLeft" activeCell="A5" sqref="A5"/>
      <selection pane="bottomRight" activeCell="I447" sqref="I447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6.4367816091954022E-2</v>
      </c>
      <c r="AG1" s="4">
        <f t="shared" si="0"/>
        <v>4.8275862068965517E-2</v>
      </c>
      <c r="AH1" s="4">
        <f t="shared" si="0"/>
        <v>4.1379310344827586E-2</v>
      </c>
      <c r="AI1" s="4">
        <f t="shared" si="0"/>
        <v>3.6781609195402298E-2</v>
      </c>
      <c r="AJ1" s="4">
        <f t="shared" si="0"/>
        <v>0.14252873563218391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409</v>
      </c>
      <c r="AF2" s="116">
        <f t="shared" si="1"/>
        <v>407</v>
      </c>
      <c r="AG2" s="116">
        <f t="shared" si="1"/>
        <v>414</v>
      </c>
      <c r="AH2" s="116">
        <f t="shared" si="1"/>
        <v>417</v>
      </c>
      <c r="AI2" s="116">
        <f t="shared" si="1"/>
        <v>419</v>
      </c>
      <c r="AJ2" s="116">
        <f t="shared" si="1"/>
        <v>373</v>
      </c>
      <c r="AK2" s="116">
        <f t="shared" si="1"/>
        <v>435</v>
      </c>
      <c r="AL2" s="116">
        <f t="shared" si="1"/>
        <v>435</v>
      </c>
      <c r="AM2" s="116">
        <f t="shared" si="1"/>
        <v>435</v>
      </c>
      <c r="AN2" s="116">
        <f t="shared" si="1"/>
        <v>435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26</v>
      </c>
      <c r="AF3" s="12">
        <f t="shared" si="2"/>
        <v>28</v>
      </c>
      <c r="AG3" s="12">
        <f t="shared" si="2"/>
        <v>21</v>
      </c>
      <c r="AH3" s="12">
        <f t="shared" si="2"/>
        <v>18</v>
      </c>
      <c r="AI3" s="12">
        <f t="shared" si="2"/>
        <v>16</v>
      </c>
      <c r="AJ3" s="12">
        <f t="shared" si="2"/>
        <v>62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30</v>
      </c>
      <c r="I11" s="40">
        <f>COUNTIF(K11:AL11,"APAGADO")</f>
        <v>1</v>
      </c>
      <c r="J11" s="41">
        <f>(H11)/(I11+H11)</f>
        <v>0.967741935483871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 t="s">
        <v>1304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30</v>
      </c>
      <c r="I17" s="40">
        <f>COUNTIF(K17:AL17,"APAGADO")</f>
        <v>1</v>
      </c>
      <c r="J17" s="41">
        <f>(H17)/(I17+H17)</f>
        <v>0.967741935483871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1304</v>
      </c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30</v>
      </c>
      <c r="I18" s="40">
        <f>COUNTIF(K18:AL18,"APAGADO")</f>
        <v>1</v>
      </c>
      <c r="J18" s="41">
        <f>(H18)/(I18+H18)</f>
        <v>0.967741935483871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1304</v>
      </c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30</v>
      </c>
      <c r="I19" s="40">
        <f t="shared" ref="I19:I22" si="6">COUNTIF(K19:AL19,"APAGADO")</f>
        <v>1</v>
      </c>
      <c r="J19" s="41">
        <f t="shared" ref="J19:J22" si="7">(H19)/(I19+H19)</f>
        <v>0.967741935483871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1304</v>
      </c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30</v>
      </c>
      <c r="I20" s="40">
        <f t="shared" si="6"/>
        <v>1</v>
      </c>
      <c r="J20" s="41">
        <f t="shared" si="7"/>
        <v>0.967741935483871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1304</v>
      </c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30</v>
      </c>
      <c r="I21" s="40">
        <f t="shared" si="6"/>
        <v>1</v>
      </c>
      <c r="J21" s="41">
        <f t="shared" si="7"/>
        <v>0.967741935483871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1304</v>
      </c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30</v>
      </c>
      <c r="I22" s="40">
        <f t="shared" si="6"/>
        <v>1</v>
      </c>
      <c r="J22" s="41">
        <f t="shared" si="7"/>
        <v>0.967741935483871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1304</v>
      </c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30</v>
      </c>
      <c r="I64" s="40">
        <f t="shared" si="4"/>
        <v>1</v>
      </c>
      <c r="J64" s="41">
        <f t="shared" si="5"/>
        <v>0.967741935483871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 t="s">
        <v>1304</v>
      </c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29</v>
      </c>
      <c r="I72" s="40">
        <f>COUNTIF(K72:AL72,"APAGADO")</f>
        <v>2</v>
      </c>
      <c r="J72" s="41">
        <f>(H72)/(I72+H72)</f>
        <v>0.93548387096774188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1304</v>
      </c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18</v>
      </c>
      <c r="I87" s="40">
        <f>COUNTIF(K87:AL87,"APAGADO")</f>
        <v>13</v>
      </c>
      <c r="J87" s="41">
        <f>(H87)/(I87+H87)</f>
        <v>0.58064516129032262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 t="s">
        <v>1304</v>
      </c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18</v>
      </c>
      <c r="I88" s="40">
        <f t="shared" si="9"/>
        <v>13</v>
      </c>
      <c r="J88" s="41">
        <f t="shared" si="10"/>
        <v>0.58064516129032262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 t="s">
        <v>1304</v>
      </c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30</v>
      </c>
      <c r="I95" s="40">
        <f t="shared" si="9"/>
        <v>1</v>
      </c>
      <c r="J95" s="41">
        <f t="shared" si="10"/>
        <v>0.967741935483871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 t="s">
        <v>1304</v>
      </c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19</v>
      </c>
      <c r="I99" s="40">
        <f t="shared" si="9"/>
        <v>12</v>
      </c>
      <c r="J99" s="41">
        <f t="shared" si="10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11</v>
      </c>
      <c r="I107" s="40">
        <f t="shared" si="9"/>
        <v>20</v>
      </c>
      <c r="J107" s="41">
        <f t="shared" si="10"/>
        <v>0.35483870967741937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 t="s">
        <v>1304</v>
      </c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29</v>
      </c>
      <c r="I110" s="40">
        <f t="shared" si="9"/>
        <v>2</v>
      </c>
      <c r="J110" s="41">
        <f t="shared" si="10"/>
        <v>0.93548387096774188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 t="s">
        <v>1304</v>
      </c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30</v>
      </c>
      <c r="I113" s="40">
        <f>COUNTIF(K113:AL113,"APAGADO")</f>
        <v>1</v>
      </c>
      <c r="J113" s="41">
        <f>(H113)/(I113+H113)</f>
        <v>0.967741935483871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 t="s">
        <v>1304</v>
      </c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25</v>
      </c>
      <c r="I116" s="40">
        <f t="shared" si="9"/>
        <v>6</v>
      </c>
      <c r="J116" s="41">
        <f t="shared" si="10"/>
        <v>0.80645161290322576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 t="s">
        <v>1304</v>
      </c>
      <c r="AG116" s="20" t="s">
        <v>1304</v>
      </c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25</v>
      </c>
      <c r="I117" s="40">
        <f t="shared" si="9"/>
        <v>6</v>
      </c>
      <c r="J117" s="41">
        <f t="shared" si="10"/>
        <v>0.80645161290322576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 t="s">
        <v>1304</v>
      </c>
      <c r="AG117" s="20" t="s">
        <v>1304</v>
      </c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30</v>
      </c>
      <c r="I142" s="40">
        <f t="shared" si="9"/>
        <v>1</v>
      </c>
      <c r="J142" s="41">
        <f t="shared" si="10"/>
        <v>0.967741935483871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 t="s">
        <v>1304</v>
      </c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27</v>
      </c>
      <c r="I146" s="40">
        <f t="shared" si="18"/>
        <v>4</v>
      </c>
      <c r="J146" s="41">
        <f t="shared" si="19"/>
        <v>0.87096774193548387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 t="s">
        <v>1304</v>
      </c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6</v>
      </c>
      <c r="I178" s="40">
        <f t="shared" si="18"/>
        <v>25</v>
      </c>
      <c r="J178" s="41">
        <f t="shared" si="19"/>
        <v>0.19354838709677419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 t="s">
        <v>1304</v>
      </c>
      <c r="AG178" s="20" t="s">
        <v>1304</v>
      </c>
      <c r="AH178" s="20" t="s">
        <v>1304</v>
      </c>
      <c r="AI178" s="20" t="s">
        <v>1304</v>
      </c>
      <c r="AJ178" s="20" t="s">
        <v>1304</v>
      </c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30</v>
      </c>
      <c r="I181" s="40">
        <f t="shared" si="18"/>
        <v>1</v>
      </c>
      <c r="J181" s="41">
        <f t="shared" si="19"/>
        <v>0.967741935483871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 t="s">
        <v>1304</v>
      </c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26</v>
      </c>
      <c r="I187" s="40">
        <f t="shared" si="18"/>
        <v>5</v>
      </c>
      <c r="J187" s="41">
        <f t="shared" si="19"/>
        <v>0.83870967741935487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 t="s">
        <v>1304</v>
      </c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30</v>
      </c>
      <c r="I189" s="40">
        <f t="shared" si="18"/>
        <v>1</v>
      </c>
      <c r="J189" s="41">
        <f t="shared" si="19"/>
        <v>0.967741935483871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 t="s">
        <v>1304</v>
      </c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30</v>
      </c>
      <c r="I190" s="40">
        <f t="shared" si="18"/>
        <v>1</v>
      </c>
      <c r="J190" s="41">
        <f t="shared" si="19"/>
        <v>0.967741935483871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 t="s">
        <v>1304</v>
      </c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30</v>
      </c>
      <c r="I191" s="40">
        <f t="shared" si="18"/>
        <v>1</v>
      </c>
      <c r="J191" s="41">
        <f t="shared" si="19"/>
        <v>0.967741935483871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 t="s">
        <v>1304</v>
      </c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30</v>
      </c>
      <c r="I197" s="40">
        <f t="shared" si="18"/>
        <v>1</v>
      </c>
      <c r="J197" s="41">
        <f t="shared" si="19"/>
        <v>0.967741935483871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 t="s">
        <v>1304</v>
      </c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30</v>
      </c>
      <c r="I199" s="40">
        <f t="shared" si="18"/>
        <v>1</v>
      </c>
      <c r="J199" s="41">
        <f t="shared" si="19"/>
        <v>0.967741935483871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 t="s">
        <v>1304</v>
      </c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 t="s">
        <v>1313</v>
      </c>
      <c r="H210" s="40">
        <f t="shared" si="22"/>
        <v>15</v>
      </c>
      <c r="I210" s="40">
        <f t="shared" si="18"/>
        <v>16</v>
      </c>
      <c r="J210" s="41">
        <f t="shared" si="19"/>
        <v>0.4838709677419355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 t="s">
        <v>1304</v>
      </c>
      <c r="AG210" s="20" t="s">
        <v>1304</v>
      </c>
      <c r="AH210" s="20"/>
      <c r="AI210" s="20" t="s">
        <v>1304</v>
      </c>
      <c r="AJ210" s="20" t="s">
        <v>1304</v>
      </c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6</v>
      </c>
      <c r="I214" s="40">
        <f t="shared" si="18"/>
        <v>25</v>
      </c>
      <c r="J214" s="41">
        <f t="shared" si="19"/>
        <v>0.19354838709677419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 t="s">
        <v>1304</v>
      </c>
      <c r="AG214" s="20" t="s">
        <v>1304</v>
      </c>
      <c r="AH214" s="20" t="s">
        <v>1304</v>
      </c>
      <c r="AI214" s="20" t="s">
        <v>1304</v>
      </c>
      <c r="AJ214" s="20" t="s">
        <v>1304</v>
      </c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19</v>
      </c>
      <c r="I222" s="40">
        <f t="shared" si="18"/>
        <v>12</v>
      </c>
      <c r="J222" s="41">
        <f t="shared" si="19"/>
        <v>0.61290322580645162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 t="s">
        <v>1304</v>
      </c>
      <c r="AG222" s="20" t="s">
        <v>1304</v>
      </c>
      <c r="AH222" s="20" t="s">
        <v>1304</v>
      </c>
      <c r="AI222" s="20" t="s">
        <v>1304</v>
      </c>
      <c r="AJ222" s="20" t="s">
        <v>1304</v>
      </c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22</v>
      </c>
      <c r="I224" s="40">
        <f t="shared" si="18"/>
        <v>9</v>
      </c>
      <c r="J224" s="41">
        <f t="shared" si="19"/>
        <v>0.70967741935483875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 t="s">
        <v>1304</v>
      </c>
      <c r="AG224" s="20" t="s">
        <v>1304</v>
      </c>
      <c r="AH224" s="20" t="s">
        <v>1304</v>
      </c>
      <c r="AI224" s="20" t="s">
        <v>1304</v>
      </c>
      <c r="AJ224" s="20" t="s">
        <v>1304</v>
      </c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5</v>
      </c>
      <c r="I231" s="40">
        <f t="shared" si="18"/>
        <v>26</v>
      </c>
      <c r="J231" s="41">
        <f t="shared" si="19"/>
        <v>0.16129032258064516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 t="s">
        <v>1304</v>
      </c>
      <c r="AG231" s="20" t="s">
        <v>1304</v>
      </c>
      <c r="AH231" s="20" t="s">
        <v>1304</v>
      </c>
      <c r="AI231" s="20" t="s">
        <v>1304</v>
      </c>
      <c r="AJ231" s="20" t="s">
        <v>1304</v>
      </c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20</v>
      </c>
      <c r="I234" s="40">
        <f t="shared" si="18"/>
        <v>11</v>
      </c>
      <c r="J234" s="41">
        <f t="shared" si="19"/>
        <v>0.64516129032258063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 t="s">
        <v>1304</v>
      </c>
      <c r="AG234" s="20" t="s">
        <v>1304</v>
      </c>
      <c r="AH234" s="20" t="s">
        <v>1304</v>
      </c>
      <c r="AI234" s="20" t="s">
        <v>1304</v>
      </c>
      <c r="AJ234" s="20" t="s">
        <v>1304</v>
      </c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5</v>
      </c>
      <c r="I236" s="40">
        <f t="shared" si="18"/>
        <v>26</v>
      </c>
      <c r="J236" s="41">
        <f t="shared" si="19"/>
        <v>0.16129032258064516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 t="s">
        <v>1304</v>
      </c>
      <c r="AG236" s="20" t="s">
        <v>1304</v>
      </c>
      <c r="AH236" s="20" t="s">
        <v>1304</v>
      </c>
      <c r="AI236" s="20" t="s">
        <v>1304</v>
      </c>
      <c r="AJ236" s="20" t="s">
        <v>1304</v>
      </c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5</v>
      </c>
      <c r="I238" s="40">
        <f t="shared" si="23"/>
        <v>26</v>
      </c>
      <c r="J238" s="41">
        <f t="shared" si="24"/>
        <v>0.16129032258064516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 t="s">
        <v>1304</v>
      </c>
      <c r="AG238" s="20" t="s">
        <v>1304</v>
      </c>
      <c r="AH238" s="20" t="s">
        <v>1304</v>
      </c>
      <c r="AI238" s="20" t="s">
        <v>1304</v>
      </c>
      <c r="AJ238" s="20" t="s">
        <v>1304</v>
      </c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30</v>
      </c>
      <c r="I248" s="40">
        <f t="shared" si="23"/>
        <v>1</v>
      </c>
      <c r="J248" s="41">
        <f t="shared" si="24"/>
        <v>0.967741935483871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 t="s">
        <v>1304</v>
      </c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30</v>
      </c>
      <c r="I249" s="40">
        <f t="shared" si="23"/>
        <v>1</v>
      </c>
      <c r="J249" s="41">
        <f t="shared" si="24"/>
        <v>0.967741935483871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 t="s">
        <v>1304</v>
      </c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 t="s">
        <v>1304</v>
      </c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 t="s">
        <v>1304</v>
      </c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30</v>
      </c>
      <c r="I252" s="40">
        <f t="shared" si="23"/>
        <v>1</v>
      </c>
      <c r="J252" s="41">
        <f t="shared" si="24"/>
        <v>0.967741935483871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 t="s">
        <v>1304</v>
      </c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30</v>
      </c>
      <c r="I253" s="40">
        <f t="shared" si="23"/>
        <v>1</v>
      </c>
      <c r="J253" s="41">
        <f t="shared" si="24"/>
        <v>0.967741935483871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 t="s">
        <v>1304</v>
      </c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30</v>
      </c>
      <c r="I254" s="40">
        <f>COUNTIF(K254:AL254,"APAGADO")</f>
        <v>1</v>
      </c>
      <c r="J254" s="41">
        <f>(H254)/(I254+H254)</f>
        <v>0.967741935483871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 t="s">
        <v>1304</v>
      </c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30</v>
      </c>
      <c r="I255" s="40">
        <f>COUNTIF(K255:AL255,"APAGADO")</f>
        <v>1</v>
      </c>
      <c r="J255" s="41">
        <f>(H255)/(I255+H255)</f>
        <v>0.967741935483871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 t="s">
        <v>1304</v>
      </c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30</v>
      </c>
      <c r="I256" s="40">
        <f>COUNTIF(K256:AL256,"APAGADO")</f>
        <v>1</v>
      </c>
      <c r="J256" s="41">
        <f>(H256)/(I256+H256)</f>
        <v>0.967741935483871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 t="s">
        <v>1304</v>
      </c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30</v>
      </c>
      <c r="I257" s="40">
        <f>COUNTIF(K257:AL257,"APAGADO")</f>
        <v>1</v>
      </c>
      <c r="J257" s="41">
        <f>(H257)/(I257+H257)</f>
        <v>0.967741935483871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 t="s">
        <v>1304</v>
      </c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30</v>
      </c>
      <c r="I258" s="40">
        <f t="shared" si="23"/>
        <v>1</v>
      </c>
      <c r="J258" s="41">
        <f t="shared" si="24"/>
        <v>0.967741935483871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 t="s">
        <v>1304</v>
      </c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30</v>
      </c>
      <c r="I259" s="40">
        <f t="shared" si="23"/>
        <v>1</v>
      </c>
      <c r="J259" s="41">
        <f t="shared" si="24"/>
        <v>0.967741935483871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 t="s">
        <v>1304</v>
      </c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30</v>
      </c>
      <c r="I260" s="40">
        <f t="shared" si="23"/>
        <v>1</v>
      </c>
      <c r="J260" s="41">
        <f t="shared" si="24"/>
        <v>0.967741935483871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 t="s">
        <v>1304</v>
      </c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30</v>
      </c>
      <c r="I261" s="40">
        <f t="shared" si="23"/>
        <v>1</v>
      </c>
      <c r="J261" s="41">
        <f t="shared" si="24"/>
        <v>0.967741935483871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 t="s">
        <v>1304</v>
      </c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30</v>
      </c>
      <c r="I262" s="40">
        <f t="shared" si="23"/>
        <v>1</v>
      </c>
      <c r="J262" s="41">
        <f t="shared" si="24"/>
        <v>0.967741935483871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 t="s">
        <v>1304</v>
      </c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20</v>
      </c>
      <c r="I263" s="40">
        <f>COUNTIF(K263:AL263,"APAGADO")</f>
        <v>11</v>
      </c>
      <c r="J263" s="41">
        <f>(H263)/(I263+H263)</f>
        <v>0.64516129032258063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 t="s">
        <v>1304</v>
      </c>
      <c r="AG263" s="20" t="s">
        <v>1304</v>
      </c>
      <c r="AH263" s="20" t="s">
        <v>1304</v>
      </c>
      <c r="AI263" s="20"/>
      <c r="AJ263" s="20" t="s">
        <v>1304</v>
      </c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20</v>
      </c>
      <c r="I264" s="40">
        <f>COUNTIF(K264:AL264,"APAGADO")</f>
        <v>11</v>
      </c>
      <c r="J264" s="41">
        <f>(H264)/(I264+H264)</f>
        <v>0.64516129032258063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 t="s">
        <v>1304</v>
      </c>
      <c r="AG264" s="20" t="s">
        <v>1304</v>
      </c>
      <c r="AH264" s="20" t="s">
        <v>1304</v>
      </c>
      <c r="AI264" s="20"/>
      <c r="AJ264" s="20" t="s">
        <v>1304</v>
      </c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30</v>
      </c>
      <c r="I265" s="40">
        <f>COUNTIF(K265:AL265,"APAGADO")</f>
        <v>1</v>
      </c>
      <c r="J265" s="41">
        <f>(H265)/(I265+H265)</f>
        <v>0.967741935483871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 t="s">
        <v>1304</v>
      </c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30</v>
      </c>
      <c r="I266" s="40">
        <f t="shared" si="23"/>
        <v>1</v>
      </c>
      <c r="J266" s="41">
        <f t="shared" si="24"/>
        <v>0.967741935483871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 t="s">
        <v>1304</v>
      </c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30</v>
      </c>
      <c r="I267" s="40">
        <f t="shared" si="23"/>
        <v>1</v>
      </c>
      <c r="J267" s="41">
        <f t="shared" si="24"/>
        <v>0.967741935483871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 t="s">
        <v>1304</v>
      </c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5</v>
      </c>
      <c r="I269" s="40">
        <f t="shared" si="23"/>
        <v>26</v>
      </c>
      <c r="J269" s="41">
        <f t="shared" si="24"/>
        <v>0.16129032258064516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 t="s">
        <v>1304</v>
      </c>
      <c r="AG269" s="20" t="s">
        <v>1304</v>
      </c>
      <c r="AH269" s="20" t="s">
        <v>1304</v>
      </c>
      <c r="AI269" s="20" t="s">
        <v>1304</v>
      </c>
      <c r="AJ269" s="20" t="s">
        <v>1304</v>
      </c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5</v>
      </c>
      <c r="I270" s="40">
        <f t="shared" si="23"/>
        <v>26</v>
      </c>
      <c r="J270" s="41">
        <f t="shared" si="24"/>
        <v>0.16129032258064516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 t="s">
        <v>1304</v>
      </c>
      <c r="AG270" s="20" t="s">
        <v>1304</v>
      </c>
      <c r="AH270" s="20" t="s">
        <v>1304</v>
      </c>
      <c r="AI270" s="20" t="s">
        <v>1304</v>
      </c>
      <c r="AJ270" s="20" t="s">
        <v>1304</v>
      </c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23</v>
      </c>
      <c r="I277" s="40">
        <f t="shared" si="23"/>
        <v>8</v>
      </c>
      <c r="J277" s="41">
        <f t="shared" si="24"/>
        <v>0.74193548387096775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 t="s">
        <v>1304</v>
      </c>
      <c r="AG277" s="20" t="s">
        <v>1304</v>
      </c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27</v>
      </c>
      <c r="I285" s="40">
        <f>COUNTIF(K285:AL285,"APAGADO")</f>
        <v>4</v>
      </c>
      <c r="J285" s="41">
        <f>(H285)/(I285+H285)</f>
        <v>0.87096774193548387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30</v>
      </c>
      <c r="I316" s="40">
        <f t="shared" si="26"/>
        <v>1</v>
      </c>
      <c r="J316" s="41">
        <f t="shared" si="27"/>
        <v>0.967741935483871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 t="s">
        <v>1304</v>
      </c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25</v>
      </c>
      <c r="I327" s="40">
        <f t="shared" si="26"/>
        <v>6</v>
      </c>
      <c r="J327" s="41">
        <f t="shared" si="27"/>
        <v>0.80645161290322576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 t="s">
        <v>1304</v>
      </c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27</v>
      </c>
      <c r="I338" s="40">
        <f t="shared" si="26"/>
        <v>4</v>
      </c>
      <c r="J338" s="41">
        <f t="shared" si="27"/>
        <v>0.87096774193548387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 t="s">
        <v>1304</v>
      </c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24</v>
      </c>
      <c r="I342" s="40">
        <f t="shared" si="26"/>
        <v>7</v>
      </c>
      <c r="J342" s="41">
        <f t="shared" si="27"/>
        <v>0.77419354838709675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 t="s">
        <v>1304</v>
      </c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24</v>
      </c>
      <c r="I343" s="40">
        <f t="shared" si="26"/>
        <v>7</v>
      </c>
      <c r="J343" s="41">
        <f t="shared" si="27"/>
        <v>0.77419354838709675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 t="s">
        <v>1304</v>
      </c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25</v>
      </c>
      <c r="I344" s="40">
        <f t="shared" si="26"/>
        <v>6</v>
      </c>
      <c r="J344" s="41">
        <f t="shared" si="27"/>
        <v>0.80645161290322576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 t="s">
        <v>1304</v>
      </c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26</v>
      </c>
      <c r="I356" s="40">
        <f t="shared" si="26"/>
        <v>5</v>
      </c>
      <c r="J356" s="41">
        <f t="shared" si="27"/>
        <v>0.83870967741935487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 t="s">
        <v>1304</v>
      </c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7</v>
      </c>
      <c r="I358" s="40">
        <f t="shared" si="26"/>
        <v>24</v>
      </c>
      <c r="J358" s="41">
        <f t="shared" si="27"/>
        <v>0.22580645161290322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 t="s">
        <v>1304</v>
      </c>
      <c r="AG358" s="20" t="s">
        <v>1304</v>
      </c>
      <c r="AH358" s="20" t="s">
        <v>1304</v>
      </c>
      <c r="AI358" s="20" t="s">
        <v>1304</v>
      </c>
      <c r="AJ358" s="20" t="s">
        <v>1304</v>
      </c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7</v>
      </c>
      <c r="I359" s="40">
        <f t="shared" si="26"/>
        <v>24</v>
      </c>
      <c r="J359" s="41">
        <f t="shared" si="27"/>
        <v>0.22580645161290322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 t="s">
        <v>1304</v>
      </c>
      <c r="AG359" s="20" t="s">
        <v>1304</v>
      </c>
      <c r="AH359" s="20" t="s">
        <v>1304</v>
      </c>
      <c r="AI359" s="20" t="s">
        <v>1304</v>
      </c>
      <c r="AJ359" s="20" t="s">
        <v>1304</v>
      </c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30</v>
      </c>
      <c r="I371" s="40">
        <f t="shared" si="26"/>
        <v>1</v>
      </c>
      <c r="J371" s="41">
        <f t="shared" si="27"/>
        <v>0.967741935483871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 t="s">
        <v>1304</v>
      </c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17</v>
      </c>
      <c r="I376" s="40">
        <f t="shared" si="26"/>
        <v>14</v>
      </c>
      <c r="J376" s="41">
        <f t="shared" si="27"/>
        <v>0.54838709677419351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 t="s">
        <v>1304</v>
      </c>
      <c r="AG376" s="20"/>
      <c r="AH376" s="20"/>
      <c r="AI376" s="20"/>
      <c r="AJ376" s="20" t="s">
        <v>1304</v>
      </c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26</v>
      </c>
      <c r="I381" s="40">
        <f t="shared" si="31"/>
        <v>5</v>
      </c>
      <c r="J381" s="41">
        <f t="shared" si="32"/>
        <v>0.83870967741935487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 t="s">
        <v>1304</v>
      </c>
      <c r="AG381" s="20"/>
      <c r="AH381" s="20"/>
      <c r="AI381" s="20"/>
      <c r="AJ381" s="20" t="s">
        <v>1304</v>
      </c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17</v>
      </c>
      <c r="I392" s="40">
        <f t="shared" si="31"/>
        <v>14</v>
      </c>
      <c r="J392" s="41">
        <f t="shared" si="32"/>
        <v>0.54838709677419351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 t="s">
        <v>1304</v>
      </c>
      <c r="AG392" s="20"/>
      <c r="AH392" s="20"/>
      <c r="AI392" s="20"/>
      <c r="AJ392" s="20" t="s">
        <v>1304</v>
      </c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17</v>
      </c>
      <c r="I393" s="40">
        <f t="shared" si="31"/>
        <v>14</v>
      </c>
      <c r="J393" s="41">
        <f t="shared" si="32"/>
        <v>0.54838709677419351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 t="s">
        <v>1304</v>
      </c>
      <c r="AG393" s="20"/>
      <c r="AH393" s="20"/>
      <c r="AI393" s="20"/>
      <c r="AJ393" s="20" t="s">
        <v>1304</v>
      </c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 t="s">
        <v>1304</v>
      </c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 t="s">
        <v>1304</v>
      </c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 t="s">
        <v>1304</v>
      </c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 t="s">
        <v>1304</v>
      </c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30</v>
      </c>
      <c r="I414" s="40">
        <f t="shared" si="31"/>
        <v>1</v>
      </c>
      <c r="J414" s="41">
        <f t="shared" si="32"/>
        <v>0.967741935483871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 t="s">
        <v>1304</v>
      </c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30</v>
      </c>
      <c r="I416" s="40">
        <f t="shared" si="31"/>
        <v>1</v>
      </c>
      <c r="J416" s="41">
        <f t="shared" si="32"/>
        <v>0.967741935483871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 t="s">
        <v>1304</v>
      </c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 t="s">
        <v>1304</v>
      </c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29</v>
      </c>
      <c r="I431" s="40">
        <f t="shared" si="31"/>
        <v>2</v>
      </c>
      <c r="J431" s="41">
        <f t="shared" si="32"/>
        <v>0.93548387096774188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 t="s">
        <v>1304</v>
      </c>
      <c r="AJ431" s="20" t="s">
        <v>1304</v>
      </c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24 E26:G418 E25 G25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34:AO1048576 K396:AO396 L319:AN355 K356:AN379 K118:AN162 L163:AN206 K266:AN309 R207:AN262 K8:AO105 R380:AN392 R393:S393 U393:AN393 K394:AN396 K412:AN433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24 F26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24 F26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7" workbookViewId="0">
      <selection activeCell="D33" sqref="D33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52</v>
      </c>
      <c r="B11" s="83" t="s">
        <v>1017</v>
      </c>
      <c r="C11" s="83" t="s">
        <v>1155</v>
      </c>
      <c r="D11" s="83" t="s">
        <v>157</v>
      </c>
      <c r="E11" s="132" t="s">
        <v>46</v>
      </c>
      <c r="F11" s="132" t="s">
        <v>28</v>
      </c>
      <c r="G11" s="83" t="s">
        <v>1152</v>
      </c>
    </row>
    <row r="12" spans="1:7" x14ac:dyDescent="0.25">
      <c r="A12" s="83" t="s">
        <v>52</v>
      </c>
      <c r="B12" s="83" t="s">
        <v>158</v>
      </c>
      <c r="C12" s="83" t="s">
        <v>1155</v>
      </c>
      <c r="D12" s="83" t="s">
        <v>157</v>
      </c>
      <c r="E12" s="132" t="s">
        <v>46</v>
      </c>
      <c r="F12" s="132" t="s">
        <v>28</v>
      </c>
      <c r="G12" s="83" t="s">
        <v>698</v>
      </c>
    </row>
    <row r="13" spans="1:7" x14ac:dyDescent="0.25">
      <c r="A13" s="83" t="s">
        <v>171</v>
      </c>
      <c r="B13" s="83" t="s">
        <v>172</v>
      </c>
      <c r="C13" s="83" t="s">
        <v>1155</v>
      </c>
      <c r="D13" s="83" t="s">
        <v>173</v>
      </c>
      <c r="E13" s="132" t="s">
        <v>19</v>
      </c>
      <c r="F13" s="132" t="s">
        <v>20</v>
      </c>
      <c r="G13" s="83" t="s">
        <v>711</v>
      </c>
    </row>
    <row r="14" spans="1:7" x14ac:dyDescent="0.25">
      <c r="A14" s="83" t="s">
        <v>267</v>
      </c>
      <c r="B14" s="83" t="s">
        <v>268</v>
      </c>
      <c r="C14" s="83" t="s">
        <v>1155</v>
      </c>
      <c r="D14" s="83" t="s">
        <v>269</v>
      </c>
      <c r="E14" s="132" t="s">
        <v>19</v>
      </c>
      <c r="F14" s="132" t="s">
        <v>1148</v>
      </c>
      <c r="G14" s="83" t="s">
        <v>763</v>
      </c>
    </row>
    <row r="15" spans="1:7" x14ac:dyDescent="0.25">
      <c r="A15" s="83" t="s">
        <v>323</v>
      </c>
      <c r="B15" s="83" t="s">
        <v>324</v>
      </c>
      <c r="C15" s="83" t="s">
        <v>1155</v>
      </c>
      <c r="D15" s="83" t="s">
        <v>325</v>
      </c>
      <c r="E15" s="132" t="s">
        <v>19</v>
      </c>
      <c r="F15" s="132" t="s">
        <v>20</v>
      </c>
      <c r="G15" s="84" t="s">
        <v>1313</v>
      </c>
    </row>
    <row r="16" spans="1:7" x14ac:dyDescent="0.25">
      <c r="A16" s="83" t="s">
        <v>313</v>
      </c>
      <c r="B16" s="83" t="s">
        <v>330</v>
      </c>
      <c r="C16" s="83" t="s">
        <v>1155</v>
      </c>
      <c r="D16" s="83" t="s">
        <v>331</v>
      </c>
      <c r="E16" s="132" t="s">
        <v>15</v>
      </c>
      <c r="F16" s="132" t="s">
        <v>28</v>
      </c>
      <c r="G16" s="83" t="s">
        <v>798</v>
      </c>
    </row>
    <row r="17" spans="1:7" x14ac:dyDescent="0.25">
      <c r="A17" s="83" t="s">
        <v>187</v>
      </c>
      <c r="B17" s="83" t="s">
        <v>1065</v>
      </c>
      <c r="C17" s="83" t="s">
        <v>1155</v>
      </c>
      <c r="D17" s="83" t="s">
        <v>1066</v>
      </c>
      <c r="E17" s="132" t="s">
        <v>73</v>
      </c>
      <c r="F17" s="132" t="s">
        <v>28</v>
      </c>
      <c r="G17" s="83"/>
    </row>
    <row r="18" spans="1:7" x14ac:dyDescent="0.25">
      <c r="A18" s="83" t="s">
        <v>267</v>
      </c>
      <c r="B18" s="83" t="s">
        <v>1096</v>
      </c>
      <c r="C18" s="83" t="s">
        <v>1155</v>
      </c>
      <c r="D18" s="83" t="s">
        <v>341</v>
      </c>
      <c r="E18" s="132" t="s">
        <v>73</v>
      </c>
      <c r="F18" s="132" t="s">
        <v>28</v>
      </c>
      <c r="G18" s="83" t="s">
        <v>804</v>
      </c>
    </row>
    <row r="19" spans="1:7" x14ac:dyDescent="0.25">
      <c r="A19" s="83" t="s">
        <v>267</v>
      </c>
      <c r="B19" s="83" t="s">
        <v>1097</v>
      </c>
      <c r="C19" s="83" t="s">
        <v>1155</v>
      </c>
      <c r="D19" s="83" t="s">
        <v>341</v>
      </c>
      <c r="E19" s="132" t="s">
        <v>73</v>
      </c>
      <c r="F19" s="132" t="s">
        <v>28</v>
      </c>
      <c r="G19" s="83" t="s">
        <v>805</v>
      </c>
    </row>
    <row r="20" spans="1:7" x14ac:dyDescent="0.25">
      <c r="A20" s="83" t="s">
        <v>521</v>
      </c>
      <c r="B20" s="83" t="s">
        <v>542</v>
      </c>
      <c r="C20" s="83" t="s">
        <v>1155</v>
      </c>
      <c r="D20" s="83" t="s">
        <v>1162</v>
      </c>
      <c r="E20" s="132"/>
      <c r="F20" s="132" t="s">
        <v>1149</v>
      </c>
      <c r="G20" s="83" t="s">
        <v>923</v>
      </c>
    </row>
    <row r="21" spans="1:7" x14ac:dyDescent="0.25">
      <c r="A21" s="83" t="s">
        <v>521</v>
      </c>
      <c r="B21" s="83" t="s">
        <v>552</v>
      </c>
      <c r="C21" s="83" t="s">
        <v>1155</v>
      </c>
      <c r="D21" s="83" t="s">
        <v>553</v>
      </c>
      <c r="E21" s="132" t="s">
        <v>73</v>
      </c>
      <c r="F21" s="132" t="s">
        <v>28</v>
      </c>
      <c r="G21" s="83" t="s">
        <v>699</v>
      </c>
    </row>
    <row r="22" spans="1:7" x14ac:dyDescent="0.25">
      <c r="A22" s="83" t="s">
        <v>521</v>
      </c>
      <c r="B22" s="83" t="s">
        <v>554</v>
      </c>
      <c r="C22" s="83" t="s">
        <v>1155</v>
      </c>
      <c r="D22" s="83" t="s">
        <v>553</v>
      </c>
      <c r="E22" s="132" t="s">
        <v>73</v>
      </c>
      <c r="F22" s="132" t="s">
        <v>28</v>
      </c>
      <c r="G22" s="83" t="s">
        <v>939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595" operator="containsText" text="Radio">
      <formula>NOT(ISERROR(SEARCH("Radio",E10)))</formula>
    </cfRule>
  </conditionalFormatting>
  <conditionalFormatting sqref="E10">
    <cfRule type="containsText" dxfId="186" priority="593" operator="containsText" text="fija">
      <formula>NOT(ISERROR(SEARCH("fija",E10)))</formula>
    </cfRule>
    <cfRule type="containsText" dxfId="185" priority="594" operator="containsText" text="domo">
      <formula>NOT(ISERROR(SEARCH("domo",E10)))</formula>
    </cfRule>
  </conditionalFormatting>
  <conditionalFormatting sqref="F10">
    <cfRule type="cellIs" dxfId="184" priority="592" operator="equal">
      <formula>"PTP A FO"</formula>
    </cfRule>
  </conditionalFormatting>
  <conditionalFormatting sqref="E10">
    <cfRule type="cellIs" dxfId="183" priority="589" operator="equal">
      <formula>$E$16</formula>
    </cfRule>
  </conditionalFormatting>
  <conditionalFormatting sqref="C10">
    <cfRule type="cellIs" dxfId="182" priority="587" operator="equal">
      <formula>$C$224</formula>
    </cfRule>
    <cfRule type="cellIs" dxfId="181" priority="588" operator="equal">
      <formula>$C$212</formula>
    </cfRule>
  </conditionalFormatting>
  <conditionalFormatting sqref="F32:G33">
    <cfRule type="containsText" dxfId="180" priority="334" operator="containsText" text="Radio">
      <formula>NOT(ISERROR(SEARCH("Radio",F32)))</formula>
    </cfRule>
  </conditionalFormatting>
  <conditionalFormatting sqref="F32:F33">
    <cfRule type="cellIs" dxfId="179" priority="331" operator="equal">
      <formula>"PTP A FO"</formula>
    </cfRule>
  </conditionalFormatting>
  <conditionalFormatting sqref="F32:F33">
    <cfRule type="cellIs" dxfId="178" priority="329" operator="equal">
      <formula>$F$10</formula>
    </cfRule>
    <cfRule type="cellIs" dxfId="177" priority="330" operator="equal">
      <formula>"PTP A FO"</formula>
    </cfRule>
  </conditionalFormatting>
  <conditionalFormatting sqref="F29:G29">
    <cfRule type="containsText" dxfId="176" priority="208" operator="containsText" text="Radio">
      <formula>NOT(ISERROR(SEARCH("Radio",F29)))</formula>
    </cfRule>
  </conditionalFormatting>
  <conditionalFormatting sqref="F29">
    <cfRule type="cellIs" dxfId="175" priority="205" operator="equal">
      <formula>"PTP A FO"</formula>
    </cfRule>
  </conditionalFormatting>
  <conditionalFormatting sqref="F29">
    <cfRule type="cellIs" dxfId="174" priority="203" operator="equal">
      <formula>$F$10</formula>
    </cfRule>
    <cfRule type="cellIs" dxfId="173" priority="204" operator="equal">
      <formula>"PTP A FO"</formula>
    </cfRule>
  </conditionalFormatting>
  <conditionalFormatting sqref="F30:G31">
    <cfRule type="containsText" dxfId="172" priority="199" operator="containsText" text="Radio">
      <formula>NOT(ISERROR(SEARCH("Radio",F30)))</formula>
    </cfRule>
  </conditionalFormatting>
  <conditionalFormatting sqref="F30:F31">
    <cfRule type="cellIs" dxfId="171" priority="196" operator="equal">
      <formula>"PTP A FO"</formula>
    </cfRule>
  </conditionalFormatting>
  <conditionalFormatting sqref="F30:F31">
    <cfRule type="cellIs" dxfId="170" priority="194" operator="equal">
      <formula>$F$10</formula>
    </cfRule>
    <cfRule type="cellIs" dxfId="169" priority="195" operator="equal">
      <formula>"PTP A FO"</formula>
    </cfRule>
  </conditionalFormatting>
  <conditionalFormatting sqref="F27:G28">
    <cfRule type="containsText" dxfId="168" priority="177" operator="containsText" text="Radio">
      <formula>NOT(ISERROR(SEARCH("Radio",F27)))</formula>
    </cfRule>
  </conditionalFormatting>
  <conditionalFormatting sqref="F27:F28">
    <cfRule type="cellIs" dxfId="167" priority="174" operator="equal">
      <formula>"PTP A FO"</formula>
    </cfRule>
  </conditionalFormatting>
  <conditionalFormatting sqref="F27:F28">
    <cfRule type="cellIs" dxfId="166" priority="172" operator="equal">
      <formula>$F$10</formula>
    </cfRule>
    <cfRule type="cellIs" dxfId="165" priority="173" operator="equal">
      <formula>"PTP A FO"</formula>
    </cfRule>
  </conditionalFormatting>
  <conditionalFormatting sqref="F10">
    <cfRule type="cellIs" dxfId="164" priority="713" operator="equal">
      <formula>#REF!</formula>
    </cfRule>
    <cfRule type="cellIs" dxfId="163" priority="714" operator="equal">
      <formula>"PTP A FO"</formula>
    </cfRule>
  </conditionalFormatting>
  <conditionalFormatting sqref="E11:G22">
    <cfRule type="containsText" dxfId="162" priority="9" operator="containsText" text="Radio">
      <formula>NOT(ISERROR(SEARCH("Radio",E11)))</formula>
    </cfRule>
  </conditionalFormatting>
  <conditionalFormatting sqref="E11:E22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2">
    <cfRule type="cellIs" dxfId="159" priority="6" operator="equal">
      <formula>"PTP A FO"</formula>
    </cfRule>
  </conditionalFormatting>
  <conditionalFormatting sqref="F11:F22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2">
    <cfRule type="cellIs" dxfId="156" priority="3" operator="equal">
      <formula>$E$7</formula>
    </cfRule>
  </conditionalFormatting>
  <conditionalFormatting sqref="C11:C22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 t="str">
        <f>'RESUMEN TOTAL'!AF11</f>
        <v>APAGADO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 t="str">
        <f>'RESUMEN TOTAL'!AJ17</f>
        <v>APAGADO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 t="str">
        <f>'RESUMEN TOTAL'!AJ18</f>
        <v>APAGADO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 t="str">
        <f>'RESUMEN TOTAL'!AJ19</f>
        <v>APAGADO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 t="str">
        <f>'RESUMEN TOTAL'!AJ20</f>
        <v>APAGADO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 t="str">
        <f>'RESUMEN TOTAL'!AJ21</f>
        <v>APAGADO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 t="str">
        <f>'RESUMEN TOTAL'!AJ22</f>
        <v>APAGADO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 t="str">
        <f>'RESUMEN TOTAL'!AF64</f>
        <v>APAGADO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 t="str">
        <f>'RESUMEN TOTAL'!AH72</f>
        <v>APAGADO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 t="str">
        <f>'RESUMEN TOTAL'!AJ87</f>
        <v>APAGADO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 t="str">
        <f>'RESUMEN TOTAL'!AJ88</f>
        <v>APAGADO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 t="str">
        <f>'RESUMEN TOTAL'!AG95</f>
        <v>APAGADO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 t="str">
        <f>'RESUMEN TOTAL'!AH110</f>
        <v>APAGADO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 t="str">
        <f>'RESUMEN TOTAL'!AG113</f>
        <v>APAGADO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 t="str">
        <f>'RESUMEN TOTAL'!AF116</f>
        <v>APAGADO</v>
      </c>
      <c r="AB113" t="str">
        <f>'RESUMEN TOTAL'!AG116</f>
        <v>APAGADO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 t="str">
        <f>'RESUMEN TOTAL'!AF117</f>
        <v>APAGADO</v>
      </c>
      <c r="AB114" t="str">
        <f>'RESUMEN TOTAL'!AG117</f>
        <v>APAGADO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 t="str">
        <f>'RESUMEN TOTAL'!AJ142</f>
        <v>APAGADO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 t="str">
        <f>'RESUMEN TOTAL'!AF146</f>
        <v>APAGADO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 t="str">
        <f>'RESUMEN TOTAL'!AI178</f>
        <v>APAGADO</v>
      </c>
      <c r="AE175" t="str">
        <f>'RESUMEN TOTAL'!AJ178</f>
        <v>APAGADO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 t="str">
        <f>'RESUMEN TOTAL'!AH181</f>
        <v>APAGADO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 t="str">
        <f>'RESUMEN TOTAL'!AH187</f>
        <v>APAGADO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 t="str">
        <f>'RESUMEN TOTAL'!AJ189</f>
        <v>APAGADO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 t="str">
        <f>'RESUMEN TOTAL'!AJ190</f>
        <v>APAGADO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 t="str">
        <f>'RESUMEN TOTAL'!AJ191</f>
        <v>APAGADO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 t="str">
        <f>'RESUMEN TOTAL'!AF197</f>
        <v>APAGADO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 t="str">
        <f>'RESUMEN TOTAL'!AF199</f>
        <v>APAGADO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>
        <f>'RESUMEN TOTAL'!AH210</f>
        <v>0</v>
      </c>
      <c r="AD207" t="str">
        <f>'RESUMEN TOTAL'!AI210</f>
        <v>APAGADO</v>
      </c>
      <c r="AE207" t="str">
        <f>'RESUMEN TOTAL'!AJ210</f>
        <v>APAGADO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 t="str">
        <f>'RESUMEN TOTAL'!AI214</f>
        <v>APAGADO</v>
      </c>
      <c r="AE211" t="str">
        <f>'RESUMEN TOTAL'!AJ214</f>
        <v>APAGADO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 t="str">
        <f>'RESUMEN TOTAL'!AF222</f>
        <v>APAGADO</v>
      </c>
      <c r="AB219" t="str">
        <f>'RESUMEN TOTAL'!AG222</f>
        <v>APAGADO</v>
      </c>
      <c r="AC219" t="str">
        <f>'RESUMEN TOTAL'!AH222</f>
        <v>APAGADO</v>
      </c>
      <c r="AD219" t="str">
        <f>'RESUMEN TOTAL'!AI222</f>
        <v>APAGADO</v>
      </c>
      <c r="AE219" t="str">
        <f>'RESUMEN TOTAL'!AJ222</f>
        <v>APAGADO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 t="str">
        <f>'RESUMEN TOTAL'!AI224</f>
        <v>APAGADO</v>
      </c>
      <c r="AE221" t="str">
        <f>'RESUMEN TOTAL'!AJ224</f>
        <v>APAGADO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 t="str">
        <f>'RESUMEN TOTAL'!AF231</f>
        <v>APAGADO</v>
      </c>
      <c r="AB228" t="str">
        <f>'RESUMEN TOTAL'!AG231</f>
        <v>APAGADO</v>
      </c>
      <c r="AC228" t="str">
        <f>'RESUMEN TOTAL'!AH231</f>
        <v>APAGADO</v>
      </c>
      <c r="AD228" t="str">
        <f>'RESUMEN TOTAL'!AI231</f>
        <v>APAGADO</v>
      </c>
      <c r="AE228" t="str">
        <f>'RESUMEN TOTAL'!AJ231</f>
        <v>APAGADO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 t="str">
        <f>'RESUMEN TOTAL'!AF234</f>
        <v>APAGADO</v>
      </c>
      <c r="AB231" t="str">
        <f>'RESUMEN TOTAL'!AG234</f>
        <v>APAGADO</v>
      </c>
      <c r="AC231" t="str">
        <f>'RESUMEN TOTAL'!AH234</f>
        <v>APAGADO</v>
      </c>
      <c r="AD231" t="str">
        <f>'RESUMEN TOTAL'!AI234</f>
        <v>APAGADO</v>
      </c>
      <c r="AE231" t="str">
        <f>'RESUMEN TOTAL'!AJ234</f>
        <v>APAGADO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 t="str">
        <f>'RESUMEN TOTAL'!AF236</f>
        <v>APAGADO</v>
      </c>
      <c r="AB233" t="str">
        <f>'RESUMEN TOTAL'!AG236</f>
        <v>APAGADO</v>
      </c>
      <c r="AC233" t="str">
        <f>'RESUMEN TOTAL'!AH236</f>
        <v>APAGADO</v>
      </c>
      <c r="AD233" t="str">
        <f>'RESUMEN TOTAL'!AI236</f>
        <v>APAGADO</v>
      </c>
      <c r="AE233" t="str">
        <f>'RESUMEN TOTAL'!AJ236</f>
        <v>APAGADO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 t="str">
        <f>'RESUMEN TOTAL'!AF238</f>
        <v>APAGADO</v>
      </c>
      <c r="AB235" t="str">
        <f>'RESUMEN TOTAL'!AG238</f>
        <v>APAGADO</v>
      </c>
      <c r="AC235" t="str">
        <f>'RESUMEN TOTAL'!AH238</f>
        <v>APAGADO</v>
      </c>
      <c r="AD235" t="str">
        <f>'RESUMEN TOTAL'!AI238</f>
        <v>APAGADO</v>
      </c>
      <c r="AE235" t="str">
        <f>'RESUMEN TOTAL'!AJ238</f>
        <v>APAGADO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 t="str">
        <f>'RESUMEN TOTAL'!AJ248</f>
        <v>APAGADO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 t="str">
        <f>'RESUMEN TOTAL'!AJ249</f>
        <v>APAGADO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 t="str">
        <f>'RESUMEN TOTAL'!AJ250</f>
        <v>APAGADO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 t="str">
        <f>'RESUMEN TOTAL'!AJ251</f>
        <v>APAGADO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 t="str">
        <f>'RESUMEN TOTAL'!AJ252</f>
        <v>APAGADO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 t="str">
        <f>'RESUMEN TOTAL'!AJ253</f>
        <v>APAGADO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 t="str">
        <f>'RESUMEN TOTAL'!AJ254</f>
        <v>APAGADO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 t="str">
        <f>'RESUMEN TOTAL'!AJ255</f>
        <v>APAGADO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 t="str">
        <f>'RESUMEN TOTAL'!AJ256</f>
        <v>APAGADO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 t="str">
        <f>'RESUMEN TOTAL'!AJ257</f>
        <v>APAGADO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 t="str">
        <f>'RESUMEN TOTAL'!AJ258</f>
        <v>APAGADO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 t="str">
        <f>'RESUMEN TOTAL'!AJ259</f>
        <v>APAGADO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 t="str">
        <f>'RESUMEN TOTAL'!AJ260</f>
        <v>APAGADO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 t="str">
        <f>'RESUMEN TOTAL'!AJ261</f>
        <v>APAGADO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 t="str">
        <f>'RESUMEN TOTAL'!AJ262</f>
        <v>APAGADO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 t="str">
        <f>'RESUMEN TOTAL'!AF263</f>
        <v>APAGADO</v>
      </c>
      <c r="AB260" t="str">
        <f>'RESUMEN TOTAL'!AG263</f>
        <v>APAGADO</v>
      </c>
      <c r="AC260" t="str">
        <f>'RESUMEN TOTAL'!AH263</f>
        <v>APAGADO</v>
      </c>
      <c r="AD260">
        <f>'RESUMEN TOTAL'!AI263</f>
        <v>0</v>
      </c>
      <c r="AE260" t="str">
        <f>'RESUMEN TOTAL'!AJ263</f>
        <v>APAGADO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 t="str">
        <f>'RESUMEN TOTAL'!AF264</f>
        <v>APAGADO</v>
      </c>
      <c r="AB261" t="str">
        <f>'RESUMEN TOTAL'!AG264</f>
        <v>APAGADO</v>
      </c>
      <c r="AC261" t="str">
        <f>'RESUMEN TOTAL'!AH264</f>
        <v>APAGADO</v>
      </c>
      <c r="AD261">
        <f>'RESUMEN TOTAL'!AI264</f>
        <v>0</v>
      </c>
      <c r="AE261" t="str">
        <f>'RESUMEN TOTAL'!AJ264</f>
        <v>APAGADO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 t="str">
        <f>'RESUMEN TOTAL'!AJ265</f>
        <v>APAGADO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 t="str">
        <f>'RESUMEN TOTAL'!AJ266</f>
        <v>APAGADO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 t="str">
        <f>'RESUMEN TOTAL'!AJ267</f>
        <v>APAGADO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 t="str">
        <f>'RESUMEN TOTAL'!AF277</f>
        <v>APAGADO</v>
      </c>
      <c r="AB274" t="str">
        <f>'RESUMEN TOTAL'!AG277</f>
        <v>APAGADO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 t="str">
        <f>'RESUMEN TOTAL'!AJ316</f>
        <v>APAGADO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 t="str">
        <f>'RESUMEN TOTAL'!AI327</f>
        <v>APAGADO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 t="str">
        <f>'RESUMEN TOTAL'!AG338</f>
        <v>APAGADO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 t="str">
        <f>'RESUMEN TOTAL'!AJ342</f>
        <v>APAGADO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 t="str">
        <f>'RESUMEN TOTAL'!AJ343</f>
        <v>APAGADO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 t="str">
        <f>'RESUMEN TOTAL'!AJ344</f>
        <v>APAGADO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 t="str">
        <f>'RESUMEN TOTAL'!AF356</f>
        <v>APAGADO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 t="str">
        <f>'RESUMEN TOTAL'!AF358</f>
        <v>APAGADO</v>
      </c>
      <c r="AB355" t="str">
        <f>'RESUMEN TOTAL'!AG358</f>
        <v>APAGADO</v>
      </c>
      <c r="AC355" t="str">
        <f>'RESUMEN TOTAL'!AH358</f>
        <v>APAGADO</v>
      </c>
      <c r="AD355" t="str">
        <f>'RESUMEN TOTAL'!AI358</f>
        <v>APAGADO</v>
      </c>
      <c r="AE355" t="str">
        <f>'RESUMEN TOTAL'!AJ358</f>
        <v>APAGADO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 t="str">
        <f>'RESUMEN TOTAL'!AF359</f>
        <v>APAGADO</v>
      </c>
      <c r="AB356" t="str">
        <f>'RESUMEN TOTAL'!AG359</f>
        <v>APAGADO</v>
      </c>
      <c r="AC356" t="str">
        <f>'RESUMEN TOTAL'!AH359</f>
        <v>APAGADO</v>
      </c>
      <c r="AD356" t="str">
        <f>'RESUMEN TOTAL'!AI359</f>
        <v>APAGADO</v>
      </c>
      <c r="AE356" t="str">
        <f>'RESUMEN TOTAL'!AJ359</f>
        <v>APAGADO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 t="str">
        <f>'RESUMEN TOTAL'!AI371</f>
        <v>APAGADO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 t="str">
        <f>'RESUMEN TOTAL'!AF376</f>
        <v>APAGADO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 t="str">
        <f>'RESUMEN TOTAL'!AF381</f>
        <v>APAGADO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 t="str">
        <f>'RESUMEN TOTAL'!AJ381</f>
        <v>APAGADO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 t="str">
        <f>'RESUMEN TOTAL'!AF392</f>
        <v>APAGADO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 t="str">
        <f>'RESUMEN TOTAL'!AF393</f>
        <v>APAGADO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 t="str">
        <f>'RESUMEN TOTAL'!AJ410</f>
        <v>APAGADO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 t="str">
        <f>'RESUMEN TOTAL'!AJ411</f>
        <v>APAGADO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 t="str">
        <f>'RESUMEN TOTAL'!AJ412</f>
        <v>APAGADO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 t="str">
        <f>'RESUMEN TOTAL'!AJ413</f>
        <v>APAGADO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 t="str">
        <f>'RESUMEN TOTAL'!AJ414</f>
        <v>APAGADO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 t="str">
        <f>'RESUMEN TOTAL'!AJ416</f>
        <v>APAGADO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 t="str">
        <f>'RESUMEN TOTAL'!AJ428</f>
        <v>APAGADO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 t="str">
        <f>'RESUMEN TOTAL'!AI431</f>
        <v>APAGADO</v>
      </c>
      <c r="AE428" t="str">
        <f>'RESUMEN TOTAL'!AJ431</f>
        <v>APAGADO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28</v>
      </c>
      <c r="AB1" s="19">
        <f t="shared" si="0"/>
        <v>21</v>
      </c>
      <c r="AC1" s="19">
        <f t="shared" si="0"/>
        <v>18</v>
      </c>
      <c r="AD1" s="19">
        <f t="shared" si="0"/>
        <v>15</v>
      </c>
      <c r="AE1" s="19">
        <f>COUNTIF(AE3:AE500, "APAGADO")</f>
        <v>62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 t="str">
        <f>ESTADISTICA!AE14</f>
        <v>APAGADO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 t="str">
        <f>ESTADISTICA!AE84</f>
        <v>APAGADO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 t="str">
        <f>ESTADISTICA!AB110</f>
        <v>APAGADO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 t="str">
        <f>ESTADISTICA!AE139</f>
        <v>APAGADO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 t="str">
        <f>ESTADISTICA!AE186</f>
        <v>APAGADO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 t="str">
        <f>ESTADISTICA!AE187</f>
        <v>APAGADO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 t="str">
        <f>ESTADISTICA!AD207</f>
        <v>APAGADO</v>
      </c>
      <c r="AE208" t="str">
        <f>ESTADISTICA!AE207</f>
        <v>APAGADO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 t="str">
        <f>ESTADISTICA!AD211</f>
        <v>APAGADO</v>
      </c>
      <c r="AE212" t="str">
        <f>ESTADISTICA!AE211</f>
        <v>APAGADO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 t="str">
        <f>ESTADISTICA!AA219</f>
        <v>APAGADO</v>
      </c>
      <c r="AB220" t="str">
        <f>ESTADISTICA!AB219</f>
        <v>APAGADO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 t="str">
        <f>ESTADISTICA!AD231</f>
        <v>APAGADO</v>
      </c>
      <c r="AE232" t="str">
        <f>ESTADISTICA!AE231</f>
        <v>APAGADO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 t="str">
        <f>ESTADISTICA!AD233</f>
        <v>APAGADO</v>
      </c>
      <c r="AE234" t="str">
        <f>ESTADISTICA!AE233</f>
        <v>APAGADO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 t="str">
        <f>ESTADISTICA!AE245</f>
        <v>APAGADO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 t="str">
        <f>ESTADISTICA!AE246</f>
        <v>APAGADO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 t="str">
        <f>ESTADISTICA!AE247</f>
        <v>APAGADO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 t="str">
        <f>ESTADISTICA!AE251</f>
        <v>APAGADO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 t="str">
        <f>ESTADISTICA!AE252</f>
        <v>APAGADO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 t="str">
        <f>ESTADISTICA!AE254</f>
        <v>APAGADO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 t="str">
        <f>ESTADISTICA!AE255</f>
        <v>APAGADO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 t="str">
        <f>ESTADISTICA!AE256</f>
        <v>APAGADO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 t="str">
        <f>ESTADISTICA!AE257</f>
        <v>APAGADO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 t="str">
        <f>ESTADISTICA!AE258</f>
        <v>APAGADO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 t="str">
        <f>ESTADISTICA!AE259</f>
        <v>APAGADO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>
        <f>ESTADISTICA!AD260</f>
        <v>0</v>
      </c>
      <c r="AE261" t="str">
        <f>ESTADISTICA!AE260</f>
        <v>APAGADO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>
        <f>ESTADISTICA!AD261</f>
        <v>0</v>
      </c>
      <c r="AE262" t="str">
        <f>ESTADISTICA!AE261</f>
        <v>APAGADO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 t="str">
        <f>ESTADISTICA!AE262</f>
        <v>APAGADO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 t="str">
        <f>ESTADISTICA!AE263</f>
        <v>APAGADO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 t="str">
        <f>ESTADISTICA!AE264</f>
        <v>APAGADO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 t="str">
        <f>ESTADISTICA!AE341</f>
        <v>APAGADO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 t="str">
        <f>ESTADISTICA!AA373</f>
        <v>APAGADO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 t="str">
        <f>ESTADISTICA!AA378</f>
        <v>APAGADO</v>
      </c>
      <c r="AB379">
        <f>ESTADISTICA!AB378</f>
        <v>0</v>
      </c>
      <c r="AC379">
        <f>ESTADISTICA!AC378</f>
        <v>0</v>
      </c>
      <c r="AD379">
        <f>ESTADISTICA!AD378</f>
        <v>0</v>
      </c>
      <c r="AE379" t="str">
        <f>ESTADISTICA!AE378</f>
        <v>APAGADO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 t="str">
        <f>ESTADISTICA!AE413</f>
        <v>APAGADO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 t="str">
        <f>ESTADISTICA!AE425</f>
        <v>APAGADO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 t="str">
        <f>ESTADISTICA!AD428</f>
        <v>APAGADO</v>
      </c>
      <c r="AE429" t="str">
        <f>ESTADISTICA!AE428</f>
        <v>APAGADO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18</v>
      </c>
      <c r="AB2" s="19">
        <f>COUNTIFS(AB4:AB500, "=APAGADO",E4:E500,"=Fibra Optica")</f>
        <v>14</v>
      </c>
      <c r="AC2" s="19">
        <f>COUNTIFS(AC4:AC500, "=APAGADO",E4:E500,"=Fibra Optica")</f>
        <v>14</v>
      </c>
      <c r="AD2" s="19">
        <f>COUNTIFS(AD4:AD500, "=APAGADO",E4:E500,"=Fibra Optica")</f>
        <v>11</v>
      </c>
      <c r="AE2" s="19">
        <f>COUNTIFS(AE4:AE500, "=APAGADO",E4:E500,"=Fibra Optica")</f>
        <v>49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3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7</v>
      </c>
      <c r="AB2" s="19">
        <f>COUNTIFS(AB4:AB500, "=APAGADO",E4:E500,"=radio")</f>
        <v>7</v>
      </c>
      <c r="AC2" s="19">
        <f>COUNTIFS(AC4:AC500, "=APAGADO",E4:E500,"=radio")</f>
        <v>4</v>
      </c>
      <c r="AD2" s="19">
        <f>COUNTIFS(AD4:AD500, "=APAGADO",E4:E500,"=radio")</f>
        <v>5</v>
      </c>
      <c r="AE2" s="19">
        <f>COUNTIFS(AE4:AE500, "=APAGADO",E4:E500,"=radio")</f>
        <v>11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7"/>
  <sheetViews>
    <sheetView tabSelected="1" topLeftCell="A79" workbookViewId="0">
      <selection activeCell="A92" sqref="A92:E9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40"/>
      <c r="F2" s="144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41"/>
      <c r="F3" s="145"/>
      <c r="G3" s="78"/>
      <c r="H3" s="79"/>
      <c r="I3" s="79"/>
      <c r="J3" s="79"/>
      <c r="K3" s="80"/>
      <c r="L3" s="81"/>
      <c r="M3" s="137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41"/>
      <c r="F4" s="145"/>
      <c r="G4" s="82"/>
      <c r="H4" s="83"/>
      <c r="I4" s="83"/>
      <c r="J4" s="83"/>
      <c r="K4" s="84"/>
      <c r="L4" s="85"/>
      <c r="M4" s="138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41"/>
      <c r="F5" s="145"/>
      <c r="G5" s="82"/>
      <c r="H5" s="83"/>
      <c r="I5" s="83"/>
      <c r="J5" s="83"/>
      <c r="K5" s="84"/>
      <c r="L5" s="85"/>
      <c r="M5" s="138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42"/>
      <c r="F6" s="146"/>
      <c r="G6" s="82"/>
      <c r="H6" s="83"/>
      <c r="I6" s="83"/>
      <c r="J6" s="83"/>
      <c r="K6" s="84"/>
      <c r="L6" s="85"/>
      <c r="M6" s="138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40">
        <v>44929</v>
      </c>
      <c r="F7" s="47"/>
      <c r="G7" s="82"/>
      <c r="H7" s="83"/>
      <c r="I7" s="83"/>
      <c r="J7" s="83"/>
      <c r="K7" s="84"/>
      <c r="L7" s="85"/>
      <c r="M7" s="138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41"/>
      <c r="G8" s="89"/>
      <c r="H8" s="90"/>
      <c r="I8" s="90"/>
      <c r="J8" s="90"/>
      <c r="K8" s="91"/>
      <c r="L8" s="92"/>
      <c r="M8" s="143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41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41"/>
      <c r="G10" s="95"/>
      <c r="H10" s="96"/>
      <c r="I10" s="96"/>
      <c r="J10" s="96"/>
      <c r="K10" s="97"/>
      <c r="L10" s="98"/>
      <c r="M10" s="137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42"/>
      <c r="G11" s="99"/>
      <c r="K11" s="93"/>
      <c r="L11" s="100"/>
      <c r="M11" s="138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40">
        <v>44930</v>
      </c>
      <c r="G12" s="99"/>
      <c r="K12" s="93"/>
      <c r="L12" s="100"/>
      <c r="M12" s="138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41"/>
      <c r="G13" s="99"/>
      <c r="K13" s="93"/>
      <c r="L13" s="100"/>
      <c r="M13" s="138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41"/>
      <c r="G14" s="99"/>
      <c r="K14" s="93"/>
      <c r="L14" s="100"/>
      <c r="M14" s="138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41"/>
      <c r="G15" s="101"/>
      <c r="H15" s="102"/>
      <c r="I15" s="102"/>
      <c r="J15" s="102"/>
      <c r="K15" s="102"/>
      <c r="L15" s="103"/>
      <c r="M15" s="139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42"/>
      <c r="G16" s="104"/>
      <c r="H16" s="105"/>
      <c r="I16" s="105"/>
      <c r="J16" s="105"/>
      <c r="K16" s="106"/>
      <c r="L16" s="107"/>
      <c r="M16" s="137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40">
        <v>44931</v>
      </c>
      <c r="G17" s="108"/>
      <c r="K17" s="93"/>
      <c r="L17" s="109"/>
      <c r="M17" s="138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41"/>
      <c r="G18" s="108"/>
      <c r="K18" s="93"/>
      <c r="L18" s="109"/>
      <c r="M18" s="138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41"/>
      <c r="G19" s="108"/>
      <c r="K19" s="93"/>
      <c r="L19" s="109"/>
      <c r="M19" s="138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41"/>
      <c r="G20" s="108"/>
      <c r="K20" s="93"/>
      <c r="L20" s="109"/>
      <c r="M20" s="138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42"/>
      <c r="G21" s="101"/>
      <c r="H21" s="102"/>
      <c r="I21" s="102"/>
      <c r="J21" s="102"/>
      <c r="K21" s="102"/>
      <c r="L21" s="103"/>
      <c r="M21" s="139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40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41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41"/>
      <c r="G24" s="95"/>
      <c r="H24" s="96"/>
      <c r="I24" s="96"/>
      <c r="J24" s="96"/>
      <c r="K24" s="97"/>
      <c r="L24" s="98"/>
      <c r="M24" s="137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41"/>
      <c r="G25" s="99"/>
      <c r="K25" s="93"/>
      <c r="L25" s="100"/>
      <c r="M25" s="138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42"/>
      <c r="G26" s="99"/>
      <c r="K26" s="93"/>
      <c r="L26" s="100"/>
      <c r="M26" s="138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40">
        <v>44935</v>
      </c>
      <c r="G27" s="99"/>
      <c r="K27" s="93"/>
      <c r="L27" s="100"/>
      <c r="M27" s="138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41"/>
      <c r="G28" s="99"/>
      <c r="K28" s="93"/>
      <c r="L28" s="100"/>
      <c r="M28" s="138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41"/>
      <c r="G29" s="101"/>
      <c r="H29" s="102"/>
      <c r="I29" s="102"/>
      <c r="J29" s="102"/>
      <c r="K29" s="102"/>
      <c r="L29" s="103"/>
      <c r="M29" s="139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41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42"/>
      <c r="G31" s="104"/>
      <c r="H31" s="110"/>
      <c r="I31" s="105"/>
      <c r="J31" s="105"/>
      <c r="K31" s="105"/>
      <c r="L31" s="106"/>
      <c r="M31" s="107"/>
      <c r="N31" s="135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40">
        <v>44936</v>
      </c>
      <c r="G32" s="108"/>
      <c r="H32" s="39"/>
      <c r="L32" s="93"/>
      <c r="M32" s="109"/>
      <c r="N32" s="136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41"/>
      <c r="G33" s="111"/>
      <c r="H33" s="112"/>
      <c r="I33" s="102"/>
      <c r="J33" s="102"/>
      <c r="K33" s="102"/>
      <c r="L33" s="113"/>
      <c r="M33" s="103"/>
      <c r="N33" s="136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41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41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42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40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41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41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41"/>
      <c r="G40" s="95"/>
      <c r="H40" s="96"/>
      <c r="I40" s="96"/>
      <c r="J40" s="96"/>
      <c r="K40" s="97"/>
      <c r="L40" s="98"/>
      <c r="M40" s="137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42"/>
      <c r="G41" s="99"/>
      <c r="K41" s="93"/>
      <c r="L41" s="100"/>
      <c r="M41" s="138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40">
        <v>44938</v>
      </c>
      <c r="G42" s="99"/>
      <c r="K42" s="93"/>
      <c r="L42" s="100"/>
      <c r="M42" s="138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41"/>
      <c r="G43" s="99"/>
      <c r="K43" s="93"/>
      <c r="L43" s="100"/>
      <c r="M43" s="138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41"/>
      <c r="G44" s="99"/>
      <c r="K44" s="93"/>
      <c r="L44" s="100"/>
      <c r="M44" s="138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41"/>
      <c r="G45" s="101"/>
      <c r="H45" s="102"/>
      <c r="I45" s="102"/>
      <c r="J45" s="102"/>
      <c r="K45" s="102"/>
      <c r="L45" s="103"/>
      <c r="M45" s="139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42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40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41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41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41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42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40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41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41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41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42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40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41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41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41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42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40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41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41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41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42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40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41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41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41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42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40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41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41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41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42"/>
    </row>
    <row r="77" spans="1:5" ht="15.75" thickTop="1" x14ac:dyDescent="0.25">
      <c r="A77" s="70" t="s">
        <v>996</v>
      </c>
      <c r="B77" s="71">
        <v>436</v>
      </c>
      <c r="C77" s="72"/>
      <c r="D77" s="73"/>
      <c r="E77" s="140">
        <v>44949</v>
      </c>
    </row>
    <row r="78" spans="1:5" x14ac:dyDescent="0.25">
      <c r="A78" s="74" t="s">
        <v>6</v>
      </c>
      <c r="B78" s="133">
        <v>21</v>
      </c>
      <c r="C78" s="76">
        <f>B78</f>
        <v>21</v>
      </c>
      <c r="D78" s="77">
        <f>C78/B77</f>
        <v>4.8165137614678902E-2</v>
      </c>
      <c r="E78" s="141"/>
    </row>
    <row r="79" spans="1:5" x14ac:dyDescent="0.25">
      <c r="A79" s="74" t="s">
        <v>998</v>
      </c>
      <c r="B79" s="134">
        <v>5</v>
      </c>
      <c r="C79" s="76">
        <f>C78-B79</f>
        <v>16</v>
      </c>
      <c r="D79" s="77">
        <f>C79/B77</f>
        <v>3.669724770642202E-2</v>
      </c>
      <c r="E79" s="141"/>
    </row>
    <row r="80" spans="1:5" x14ac:dyDescent="0.25">
      <c r="A80" s="74" t="s">
        <v>997</v>
      </c>
      <c r="B80" s="134">
        <v>1</v>
      </c>
      <c r="C80" s="76">
        <f>C79-B80</f>
        <v>15</v>
      </c>
      <c r="D80" s="77">
        <f>C80/B77</f>
        <v>3.4403669724770644E-2</v>
      </c>
      <c r="E80" s="141"/>
    </row>
    <row r="81" spans="1:5" ht="15.75" thickBot="1" x14ac:dyDescent="0.3">
      <c r="A81" s="86" t="s">
        <v>16</v>
      </c>
      <c r="B81" s="87">
        <v>7</v>
      </c>
      <c r="C81" s="88">
        <f>C80-B81</f>
        <v>8</v>
      </c>
      <c r="D81" s="77">
        <f>C81/B77</f>
        <v>1.834862385321101E-2</v>
      </c>
      <c r="E81" s="142"/>
    </row>
    <row r="82" spans="1:5" ht="15.75" thickTop="1" x14ac:dyDescent="0.25">
      <c r="A82" s="70" t="s">
        <v>996</v>
      </c>
      <c r="B82" s="71">
        <v>436</v>
      </c>
      <c r="C82" s="72"/>
      <c r="D82" s="73"/>
      <c r="E82" s="140">
        <v>44950</v>
      </c>
    </row>
    <row r="83" spans="1:5" x14ac:dyDescent="0.25">
      <c r="A83" s="74" t="s">
        <v>6</v>
      </c>
      <c r="B83" s="133">
        <v>18</v>
      </c>
      <c r="C83" s="76">
        <f>B83</f>
        <v>18</v>
      </c>
      <c r="D83" s="77">
        <f>C83/B82</f>
        <v>4.1284403669724773E-2</v>
      </c>
      <c r="E83" s="141"/>
    </row>
    <row r="84" spans="1:5" x14ac:dyDescent="0.25">
      <c r="A84" s="74" t="s">
        <v>998</v>
      </c>
      <c r="B84" s="134">
        <v>5</v>
      </c>
      <c r="C84" s="76">
        <f>C83-B84</f>
        <v>13</v>
      </c>
      <c r="D84" s="77">
        <f>C84/B82</f>
        <v>2.9816513761467892E-2</v>
      </c>
      <c r="E84" s="141"/>
    </row>
    <row r="85" spans="1:5" x14ac:dyDescent="0.25">
      <c r="A85" s="74" t="s">
        <v>997</v>
      </c>
      <c r="B85" s="134">
        <v>1</v>
      </c>
      <c r="C85" s="76">
        <f>C84-B85</f>
        <v>12</v>
      </c>
      <c r="D85" s="77">
        <f>C85/B82</f>
        <v>2.7522935779816515E-2</v>
      </c>
      <c r="E85" s="141"/>
    </row>
    <row r="86" spans="1:5" ht="15.75" thickBot="1" x14ac:dyDescent="0.3">
      <c r="A86" s="86" t="s">
        <v>16</v>
      </c>
      <c r="B86" s="87">
        <v>4</v>
      </c>
      <c r="C86" s="88">
        <f>C85-B86</f>
        <v>8</v>
      </c>
      <c r="D86" s="77">
        <f>C86/B82</f>
        <v>1.834862385321101E-2</v>
      </c>
      <c r="E86" s="142"/>
    </row>
    <row r="87" spans="1:5" ht="15.75" thickTop="1" x14ac:dyDescent="0.25">
      <c r="A87" s="70" t="s">
        <v>996</v>
      </c>
      <c r="B87" s="71">
        <v>436</v>
      </c>
      <c r="C87" s="72"/>
      <c r="D87" s="73"/>
      <c r="E87" s="140">
        <v>44951</v>
      </c>
    </row>
    <row r="88" spans="1:5" x14ac:dyDescent="0.25">
      <c r="A88" s="74" t="s">
        <v>6</v>
      </c>
      <c r="B88" s="133">
        <v>16</v>
      </c>
      <c r="C88" s="76">
        <f>B88</f>
        <v>16</v>
      </c>
      <c r="D88" s="77">
        <f>C88/B87</f>
        <v>3.669724770642202E-2</v>
      </c>
      <c r="E88" s="141"/>
    </row>
    <row r="89" spans="1:5" x14ac:dyDescent="0.25">
      <c r="A89" s="74" t="s">
        <v>998</v>
      </c>
      <c r="B89" s="134">
        <v>2</v>
      </c>
      <c r="C89" s="76">
        <f>C88-B89</f>
        <v>14</v>
      </c>
      <c r="D89" s="77">
        <f>C89/B87</f>
        <v>3.2110091743119268E-2</v>
      </c>
      <c r="E89" s="141"/>
    </row>
    <row r="90" spans="1:5" x14ac:dyDescent="0.25">
      <c r="A90" s="74" t="s">
        <v>997</v>
      </c>
      <c r="B90" s="134">
        <v>1</v>
      </c>
      <c r="C90" s="76">
        <f>C89-B90</f>
        <v>13</v>
      </c>
      <c r="D90" s="77">
        <f>C90/B87</f>
        <v>2.9816513761467892E-2</v>
      </c>
      <c r="E90" s="141"/>
    </row>
    <row r="91" spans="1:5" ht="15.75" thickBot="1" x14ac:dyDescent="0.3">
      <c r="A91" s="86" t="s">
        <v>16</v>
      </c>
      <c r="B91" s="87">
        <v>5</v>
      </c>
      <c r="C91" s="88">
        <f>C90-B91</f>
        <v>8</v>
      </c>
      <c r="D91" s="77">
        <f>C91/B87</f>
        <v>1.834862385321101E-2</v>
      </c>
      <c r="E91" s="142"/>
    </row>
    <row r="92" spans="1:5" ht="15.75" thickTop="1" x14ac:dyDescent="0.25">
      <c r="A92" s="70" t="s">
        <v>996</v>
      </c>
      <c r="B92" s="71">
        <v>436</v>
      </c>
      <c r="C92" s="72"/>
      <c r="D92" s="73"/>
      <c r="E92" s="140">
        <v>44952</v>
      </c>
    </row>
    <row r="93" spans="1:5" x14ac:dyDescent="0.25">
      <c r="A93" s="74" t="s">
        <v>6</v>
      </c>
      <c r="B93" s="133">
        <v>62</v>
      </c>
      <c r="C93" s="76">
        <f>B93</f>
        <v>62</v>
      </c>
      <c r="D93" s="77">
        <f>C93/B92</f>
        <v>0.14220183486238533</v>
      </c>
      <c r="E93" s="141"/>
    </row>
    <row r="94" spans="1:5" x14ac:dyDescent="0.25">
      <c r="A94" s="74" t="s">
        <v>998</v>
      </c>
      <c r="B94" s="134">
        <v>2</v>
      </c>
      <c r="C94" s="76">
        <f>C93-B94</f>
        <v>60</v>
      </c>
      <c r="D94" s="77">
        <f>C94/B92</f>
        <v>0.13761467889908258</v>
      </c>
      <c r="E94" s="141"/>
    </row>
    <row r="95" spans="1:5" x14ac:dyDescent="0.25">
      <c r="A95" s="74" t="s">
        <v>997</v>
      </c>
      <c r="B95" s="134">
        <v>1</v>
      </c>
      <c r="C95" s="76">
        <f>C94-B95</f>
        <v>59</v>
      </c>
      <c r="D95" s="77">
        <f>C95/B92</f>
        <v>0.13532110091743119</v>
      </c>
      <c r="E95" s="141"/>
    </row>
    <row r="96" spans="1:5" ht="15.75" thickBot="1" x14ac:dyDescent="0.3">
      <c r="A96" s="86" t="s">
        <v>16</v>
      </c>
      <c r="B96" s="87">
        <v>11</v>
      </c>
      <c r="C96" s="88">
        <f>C95-B96</f>
        <v>48</v>
      </c>
      <c r="D96" s="77">
        <f>C96/B92</f>
        <v>0.11009174311926606</v>
      </c>
      <c r="E96" s="142"/>
    </row>
    <row r="97" ht="15.75" thickTop="1" x14ac:dyDescent="0.25"/>
  </sheetData>
  <mergeCells count="26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17</v>
      </c>
      <c r="AB3" s="61">
        <f>COUNTIFS('RESUMEN TOTAL'!C7:C504, "=BONOMO",'RESUMEN TOTAL'!AG7:AG504,"=APAGADO")</f>
        <v>11</v>
      </c>
      <c r="AC3" s="61">
        <f>COUNTIFS('RESUMEN TOTAL'!C7:C504, "=BONOMO",'RESUMEN TOTAL'!AH7:AH504,"=APAGADO")</f>
        <v>7</v>
      </c>
      <c r="AD3" s="61">
        <f>COUNTIFS('RESUMEN TOTAL'!C7:C504, "=BONOMO",'RESUMEN TOTAL'!AI7:AI504,"=APAGADO")</f>
        <v>6</v>
      </c>
      <c r="AE3" s="61">
        <f>COUNTIFS('RESUMEN TOTAL'!C7:C504, "=BONOMO",'RESUMEN TOTAL'!AJ7:AJ504,"=APAGADO")</f>
        <v>12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7.4561403508771926E-2</v>
      </c>
      <c r="AB4" s="68">
        <f t="shared" si="0"/>
        <v>4.8245614035087717E-2</v>
      </c>
      <c r="AC4" s="68">
        <f t="shared" si="0"/>
        <v>3.0701754385964911E-2</v>
      </c>
      <c r="AD4" s="68">
        <f t="shared" si="0"/>
        <v>2.6315789473684209E-2</v>
      </c>
      <c r="AE4" s="68">
        <f t="shared" si="0"/>
        <v>5.2631578947368418E-2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11</v>
      </c>
      <c r="AB5" s="63">
        <f>COUNTIFS('RESUMEN TOTAL'!C10:C424, "=COSEIDI",'RESUMEN TOTAL'!AG10:AG424,"=APAGADO")</f>
        <v>10</v>
      </c>
      <c r="AC5" s="63">
        <f>COUNTIFS('RESUMEN TOTAL'!C10:C424, "=COSEIDI",'RESUMEN TOTAL'!AH10:AH424,"=APAGADO")</f>
        <v>11</v>
      </c>
      <c r="AD5" s="63">
        <f>COUNTIFS('RESUMEN TOTAL'!C10:C424, "=COSEIDI",'RESUMEN TOTAL'!AI10:AI424,"=APAGADO")</f>
        <v>9</v>
      </c>
      <c r="AE5" s="63">
        <f>COUNTIFS('RESUMEN TOTAL'!C10:C424, "=COSEIDI",'RESUMEN TOTAL'!AJ10:AJ424,"=APAGADO")</f>
        <v>48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5.3140096618357488E-2</v>
      </c>
      <c r="AB6" s="67">
        <f t="shared" si="5"/>
        <v>4.8309178743961352E-2</v>
      </c>
      <c r="AC6" s="67">
        <f t="shared" si="5"/>
        <v>5.3140096618357488E-2</v>
      </c>
      <c r="AD6" s="67">
        <f t="shared" si="5"/>
        <v>4.3478260869565216E-2</v>
      </c>
      <c r="AE6" s="67">
        <f t="shared" si="5"/>
        <v>0.2318840579710145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2023-01-25T10:07:02Z</cp:lastPrinted>
  <dcterms:created xsi:type="dcterms:W3CDTF">2022-01-21T13:32:57Z</dcterms:created>
  <dcterms:modified xsi:type="dcterms:W3CDTF">2023-01-26T11:07:30Z</dcterms:modified>
</cp:coreProperties>
</file>