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ENERO\"/>
    </mc:Choice>
  </mc:AlternateContent>
  <xr:revisionPtr revIDLastSave="0" documentId="13_ncr:1_{558C7DB9-A7A3-4CAA-B6B2-368C2F888549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3" i="24" l="1"/>
  <c r="C104" i="24" s="1"/>
  <c r="AO3" i="2"/>
  <c r="AO2" i="2" s="1"/>
  <c r="C98" i="24"/>
  <c r="C99" i="24" s="1"/>
  <c r="C93" i="24"/>
  <c r="D93" i="24" s="1"/>
  <c r="C88" i="24"/>
  <c r="C89" i="24" s="1"/>
  <c r="C83" i="24"/>
  <c r="C84" i="24" s="1"/>
  <c r="C78" i="24"/>
  <c r="C79" i="24" s="1"/>
  <c r="C73" i="24"/>
  <c r="C74" i="24" s="1"/>
  <c r="C68" i="24"/>
  <c r="D68" i="24" s="1"/>
  <c r="C63" i="24"/>
  <c r="D63" i="24" s="1"/>
  <c r="C58" i="24"/>
  <c r="C59" i="24" s="1"/>
  <c r="D104" i="24" l="1"/>
  <c r="C105" i="24"/>
  <c r="D103" i="24"/>
  <c r="AO1" i="2"/>
  <c r="D99" i="24"/>
  <c r="C100" i="24"/>
  <c r="D98" i="24"/>
  <c r="C94" i="24"/>
  <c r="D94" i="24" s="1"/>
  <c r="C95" i="24"/>
  <c r="D89" i="24"/>
  <c r="C90" i="24"/>
  <c r="D88" i="24"/>
  <c r="D84" i="24"/>
  <c r="C85" i="24"/>
  <c r="D83" i="24"/>
  <c r="D79" i="24"/>
  <c r="C80" i="24"/>
  <c r="D78" i="24"/>
  <c r="D74" i="24"/>
  <c r="C75" i="24"/>
  <c r="D73" i="24"/>
  <c r="C69" i="24"/>
  <c r="C70" i="24" s="1"/>
  <c r="C71" i="24" s="1"/>
  <c r="D71" i="24" s="1"/>
  <c r="C64" i="24"/>
  <c r="C60" i="24"/>
  <c r="D59" i="24"/>
  <c r="D58" i="24"/>
  <c r="C106" i="24" l="1"/>
  <c r="D106" i="24" s="1"/>
  <c r="D105" i="24"/>
  <c r="C101" i="24"/>
  <c r="D101" i="24" s="1"/>
  <c r="D100" i="24"/>
  <c r="C96" i="24"/>
  <c r="D96" i="24" s="1"/>
  <c r="D95" i="24"/>
  <c r="C91" i="24"/>
  <c r="D91" i="24" s="1"/>
  <c r="D90" i="24"/>
  <c r="C86" i="24"/>
  <c r="D86" i="24" s="1"/>
  <c r="D85" i="24"/>
  <c r="D80" i="24"/>
  <c r="C81" i="24"/>
  <c r="D81" i="24" s="1"/>
  <c r="C76" i="24"/>
  <c r="D76" i="24" s="1"/>
  <c r="D75" i="24"/>
  <c r="D69" i="24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<sst xmlns="http://schemas.openxmlformats.org/spreadsheetml/2006/main" count="4044" uniqueCount="1315">
  <si>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</si>
  <si>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</si>
  <si>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</si>
  <si>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</si>
  <si>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</si>
  <si>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</si>
  <si>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</si>
  <si>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</si>
  <si>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</si>
  <si>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</si>
  <si>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</si>
  <si>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</si>
  <si>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</si>
  <si>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</si>
  <si>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</si>
  <si>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</si>
  <si>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</si>
  <si>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</si>
  <si>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</si>
  <si>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</si>
  <si>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</si>
  <si>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</si>
  <si>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</si>
  <si>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</si>
  <si>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</si>
  <si>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</si>
  <si>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</si>
  <si>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</si>
  <si>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</si>
  <si>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</si>
  <si>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</si>
  <si>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</si>
  <si>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</si>
  <si>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</si>
  <si>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</si>
  <si>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</si>
  <si>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</si>
  <si>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</si>
  <si>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</si>
  <si>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</si>
  <si>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</si>
  <si>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</si>
  <si>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</si>
  <si>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</si>
  <si>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</si>
  <si>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</si>
  <si>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</si>
  <si>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</si>
  <si>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</si>
  <si>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</si>
  <si>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</si>
  <si>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</si>
  <si>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</si>
  <si>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</si>
  <si>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</si>
  <si>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</si>
  <si>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</si>
  <si>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</si>
  <si>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</si>
  <si>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</si>
  <si>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</si>
  <si>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</si>
  <si>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</si>
  <si>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</si>
  <si>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</si>
  <si>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</si>
  <si>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</si>
  <si>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</si>
  <si>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</si>
  <si>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</si>
  <si>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</si>
  <si>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</si>
  <si>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</si>
  <si>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</si>
  <si>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</si>
  <si>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</si>
  <si>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</si>
  <si>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</si>
  <si>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</si>
  <si>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</si>
  <si>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</si>
  <si>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</si>
  <si>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</si>
  <si>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</si>
  <si>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</si>
  <si>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</si>
  <si>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</si>
  <si>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</si>
  <si>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</si>
  <si>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</si>
  <si>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</si>
  <si>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</si>
  <si>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</si>
  <si>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</si>
  <si>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</si>
  <si>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</si>
  <si>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</si>
  <si>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</si>
  <si>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</si>
  <si>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</si>
  <si>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</si>
  <si>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</si>
  <si>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</si>
  <si>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</si>
  <si>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</si>
  <si>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</si>
  <si>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</si>
  <si>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</si>
  <si>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</si>
  <si>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</si>
  <si>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</si>
  <si>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</si>
  <si>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</si>
  <si>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</si>
  <si>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</si>
  <si>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</si>
  <si>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</si>
  <si>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</si>
  <si>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</si>
  <si>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</si>
  <si>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</si>
  <si>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</si>
  <si>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</si>
  <si>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</si>
  <si>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</si>
  <si>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</si>
  <si>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</si>
  <si>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</si>
  <si>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</si>
  <si>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</si>
  <si>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</si>
  <si>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</si>
  <si>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</si>
  <si>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</si>
  <si>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</si>
  <si>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</si>
  <si>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</si>
  <si>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</si>
  <si>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</si>
  <si>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</si>
  <si>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</si>
  <si>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</si>
  <si>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</si>
  <si>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</si>
  <si>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</si>
  <si>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</si>
  <si>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</si>
  <si>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</si>
  <si>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</si>
  <si>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</si>
  <si>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</si>
  <si>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</si>
  <si>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</si>
  <si>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</si>
  <si>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</si>
  <si>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</si>
  <si>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</si>
  <si>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</si>
  <si>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</si>
  <si>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</si>
  <si>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</si>
  <si>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</si>
  <si>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</si>
  <si>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</si>
  <si>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</si>
  <si>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</si>
  <si>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</si>
  <si>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</si>
  <si>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</si>
  <si>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</si>
  <si>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</si>
  <si>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</si>
  <si>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</si>
  <si>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</si>
  <si>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</si>
  <si>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</si>
  <si>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</si>
  <si>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</si>
  <si>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</si>
  <si>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</si>
  <si>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</si>
  <si>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</si>
  <si>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</si>
  <si>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</si>
  <si>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</si>
  <si>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</si>
  <si>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</si>
  <si>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</si>
  <si>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</si>
  <si>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</si>
  <si>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</si>
  <si>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</si>
  <si>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</si>
  <si>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</si>
  <si>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</si>
  <si>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</si>
  <si>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</si>
  <si>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</si>
  <si>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</si>
  <si>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</si>
  <si>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</si>
  <si>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</si>
  <si>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</si>
  <si>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</si>
  <si>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</si>
  <si>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</si>
  <si>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</si>
  <si>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</si>
  <si>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</si>
  <si>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</si>
  <si>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</si>
  <si>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</si>
  <si>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</si>
  <si>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</si>
  <si>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</si>
  <si>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</si>
  <si>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</si>
  <si>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</si>
  <si>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</si>
  <si>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</si>
  <si>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</si>
  <si>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</si>
  <si>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</si>
  <si>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</si>
  <si>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</si>
  <si>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</si>
  <si>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</si>
  <si>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</si>
  <si>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</si>
  <si>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</si>
  <si>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</si>
  <si>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</si>
  <si>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</si>
  <si>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</si>
  <si>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</si>
  <si>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</si>
  <si>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</si>
  <si>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</si>
  <si>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</si>
  <si>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</si>
  <si>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</si>
  <si>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</si>
  <si>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</si>
  <si>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</si>
  <si>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</si>
  <si>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</si>
  <si>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</si>
  <si>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</si>
  <si>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</si>
  <si>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</si>
  <si>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</si>
  <si>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</si>
  <si>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</si>
  <si>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</si>
  <si>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</si>
  <si>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</si>
  <si>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</si>
  <si>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</si>
  <si>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</si>
  <si>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</si>
  <si>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</si>
  <si>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</si>
  <si>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</si>
  <si>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</si>
  <si>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</si>
  <si>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</si>
  <si>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</si>
  <si>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</si>
  <si>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</si>
  <si>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</si>
  <si>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</si>
  <si>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</si>
  <si>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</si>
  <si>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</si>
  <si>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</si>
  <si>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</si>
  <si>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</si>
  <si>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</si>
  <si>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</si>
  <si>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</si>
  <si>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</si>
  <si>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</si>
  <si>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</si>
  <si>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</si>
  <si>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</si>
  <si>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</si>
  <si>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</si>
  <si>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</si>
  <si>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</si>
  <si>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</si>
  <si>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</si>
  <si>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</si>
  <si>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</si>
  <si>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</si>
  <si>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</si>
  <si>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</si>
  <si>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</si>
  <si>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</si>
  <si>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</si>
  <si>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</si>
  <si>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</si>
  <si>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</si>
  <si>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</si>
  <si>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</si>
  <si>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</si>
  <si>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</si>
  <si>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</si>
  <si>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</si>
  <si>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</si>
  <si>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</si>
  <si>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</si>
  <si>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</si>
  <si>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</si>
  <si>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</si>
  <si>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</si>
  <si>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</si>
  <si>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</si>
  <si>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</si>
  <si>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</si>
  <si>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</si>
  <si>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</si>
  <si>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</si>
  <si>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</si>
  <si>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</si>
  <si>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</si>
  <si>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</si>
  <si>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</si>
  <si>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</si>
  <si>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</si>
  <si>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</si>
  <si>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</si>
  <si>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</si>
  <si>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</si>
  <si>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</si>
  <si>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</si>
  <si>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</si>
  <si>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</si>
  <si>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</si>
  <si>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</si>
  <si>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</si>
  <si>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</si>
  <si>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</si>
  <si>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</si>
  <si>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</si>
  <si>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</si>
  <si>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</si>
  <si>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</si>
  <si>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</si>
  <si>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</si>
  <si>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</si>
  <si>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</si>
  <si>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</si>
  <si>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</si>
  <si>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</si>
  <si>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</si>
  <si>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</si>
  <si>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</si>
  <si>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</si>
  <si>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</si>
  <si>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</si>
  <si>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</si>
  <si>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</si>
  <si>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</si>
  <si>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</si>
  <si>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</si>
  <si>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</si>
  <si>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</si>
  <si>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</si>
  <si>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</si>
  <si>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</si>
  <si>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</si>
  <si>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</si>
  <si>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</si>
  <si>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</si>
  <si>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</si>
  <si>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</si>
  <si>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</si>
  <si>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</si>
  <si>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</si>
  <si>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</si>
  <si>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</si>
  <si>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</si>
  <si>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</si>
  <si>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</si>
  <si>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</si>
  <si>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</si>
  <si>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</si>
  <si>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</si>
  <si>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</si>
  <si>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</si>
  <si>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</si>
  <si>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</si>
  <si>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</si>
  <si>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</si>
  <si>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</si>
  <si>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</si>
  <si>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</si>
  <si>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</si>
  <si>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</si>
  <si>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</si>
  <si>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</si>
  <si>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</si>
  <si>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</si>
  <si>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</si>
  <si>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</si>
  <si>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</si>
  <si>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</si>
  <si>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</si>
  <si>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</si>
  <si>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</si>
  <si>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</si>
  <si>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</si>
  <si>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</si>
  <si>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</si>
  <si>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</si>
  <si>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</si>
  <si>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</si>
  <si>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</si>
  <si>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</si>
  <si>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</si>
  <si>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</si>
  <si>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</si>
  <si>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</si>
  <si>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</si>
  <si>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</si>
  <si>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</si>
  <si>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</si>
  <si>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</si>
  <si>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</si>
  <si>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</si>
  <si>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</si>
  <si>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</si>
  <si>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</si>
  <si>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</si>
  <si>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</si>
  <si>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</si>
  <si>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</si>
  <si>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</si>
  <si>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</si>
  <si>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</si>
  <si>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</si>
  <si>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</si>
  <si>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</si>
  <si>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</si>
  <si>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</si>
  <si>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</si>
  <si>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</si>
  <si>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</si>
  <si>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</si>
  <si>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</si>
  <si>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</si>
  <si>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</si>
  <si>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</si>
  <si>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</si>
  <si>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</si>
  <si>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</si>
  <si>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</si>
  <si>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</si>
  <si>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</si>
  <si>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</si>
  <si>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</si>
  <si>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</si>
  <si>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</si>
  <si>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</si>
  <si>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</si>
  <si>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</si>
  <si>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</si>
  <si>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</si>
  <si>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</si>
  <si>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</si>
  <si>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</si>
  <si>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</si>
  <si>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</si>
  <si>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</si>
  <si>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</si>
  <si>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</si>
  <si>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</si>
  <si>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</si>
  <si>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</si>
  <si>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</si>
  <si>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</si>
  <si>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</si>
  <si>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</si>
  <si>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</si>
  <si>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</si>
  <si>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</si>
  <si>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</si>
  <si>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</si>
  <si>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</si>
  <si>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</si>
  <si>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</si>
  <si>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</si>
  <si>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</si>
  <si>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</si>
  <si>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</si>
  <si>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</si>
  <si>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</si>
  <si>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</si>
  <si>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</si>
  <si>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</si>
  <si>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</si>
  <si>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</si>
  <si>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</si>
  <si>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</si>
  <si>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</si>
  <si>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</si>
  <si>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</si>
  <si>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</si>
  <si>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</si>
  <si>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</si>
  <si>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</si>
  <si>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</si>
  <si>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</si>
  <si>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</si>
  <si>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</si>
  <si>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</si>
  <si>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</si>
  <si>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</si>
  <si>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</si>
  <si>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</si>
  <si>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</si>
  <si>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</si>
  <si>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</si>
  <si>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</si>
  <si>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</si>
  <si>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</si>
  <si>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</si>
  <si>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</si>
  <si>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</si>
  <si>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</si>
  <si>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</si>
  <si>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</si>
  <si>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</si>
  <si>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</si>
  <si>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</si>
  <si>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</si>
  <si>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</si>
  <si>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</si>
  <si>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</si>
  <si>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</si>
  <si>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</si>
  <si>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</si>
  <si>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</si>
  <si>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</si>
  <si>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</si>
  <si>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</si>
  <si>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</si>
  <si>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</si>
  <si>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</si>
  <si>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</si>
  <si>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</si>
  <si>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</si>
  <si>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</si>
  <si>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</si>
  <si>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</si>
  <si>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</si>
  <si>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</si>
  <si>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</si>
  <si>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</si>
  <si>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</si>
  <si>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</si>
  <si>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</si>
  <si>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</si>
  <si>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</si>
  <si>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</si>
  <si>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</si>
  <si>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</si>
  <si>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</si>
  <si>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</si>
  <si>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</si>
  <si>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</si>
  <si>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</si>
  <si>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</si>
  <si>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</si>
  <si>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</si>
  <si>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</si>
  <si>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</si>
  <si>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</si>
  <si>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</si>
  <si>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</si>
  <si>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</si>
  <si>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</si>
  <si>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</si>
  <si>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</si>
  <si>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</si>
  <si>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</si>
  <si>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</si>
  <si>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</si>
  <si>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</si>
  <si>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</si>
  <si>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</si>
  <si>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</si>
  <si>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</si>
  <si>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</si>
  <si>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</si>
  <si>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</si>
  <si>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</si>
  <si>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</si>
  <si>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</si>
  <si>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</si>
  <si>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</si>
  <si>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</si>
  <si>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</si>
  <si>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</si>
  <si>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</si>
  <si>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</si>
  <si>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</si>
  <si>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</si>
  <si>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</si>
  <si>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</si>
  <si>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</si>
  <si>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</si>
  <si>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</si>
  <si>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</si>
  <si>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</si>
  <si>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</si>
  <si>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</si>
  <si>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</si>
  <si>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</si>
  <si>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</si>
  <si>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</si>
  <si>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</si>
  <si>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</si>
  <si>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</si>
  <si>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</si>
  <si>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</si>
  <si>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</si>
  <si>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</si>
  <si>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</si>
  <si>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</si>
  <si>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</si>
  <si>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</si>
  <si>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</si>
  <si>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</si>
  <si>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</si>
  <si>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</si>
  <si>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</si>
  <si>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</si>
  <si>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</si>
  <si>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</si>
  <si>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</si>
  <si>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</si>
  <si>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</si>
  <si>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</si>
  <si>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</si>
  <si>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</si>
  <si>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</si>
  <si>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</si>
  <si>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</si>
  <si>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</si>
  <si>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</si>
  <si>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</si>
  <si>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</si>
  <si>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</si>
  <si>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</si>
  <si>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</si>
  <si>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</si>
  <si>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</si>
  <si>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</si>
  <si>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</si>
  <si>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</si>
  <si>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</si>
  <si>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</si>
  <si>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</si>
  <si>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</si>
  <si>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</si>
  <si>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</si>
  <si>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</si>
  <si>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</si>
  <si>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</si>
  <si>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</si>
  <si>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</si>
  <si>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</si>
  <si>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</si>
  <si>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</si>
  <si>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</si>
  <si>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</si>
  <si>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</si>
  <si>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</si>
  <si>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</si>
  <si>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</si>
  <si>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</si>
  <si>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</si>
  <si>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</si>
  <si>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</si>
  <si>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</si>
  <si>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</si>
  <si>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</si>
  <si>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</si>
  <si>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</si>
  <si>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</si>
  <si>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</si>
  <si>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</si>
  <si>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</si>
  <si>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</si>
  <si>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</si>
  <si>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</si>
  <si>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</si>
  <si>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</si>
  <si>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</si>
  <si>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</si>
  <si>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</si>
  <si>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</si>
  <si>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</si>
  <si>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</si>
  <si>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</si>
  <si>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</si>
  <si>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</si>
  <si>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</si>
  <si>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</si>
  <si>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</si>
  <si>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</si>
  <si>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</si>
  <si>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</si>
  <si>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</si>
  <si>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</si>
  <si>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</si>
  <si>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</si>
  <si>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</si>
  <si>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</si>
  <si>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</si>
  <si>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</si>
  <si>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</si>
  <si>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</si>
  <si>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</si>
  <si>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</si>
  <si>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</si>
  <si>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</si>
  <si>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</si>
  <si>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</si>
  <si>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</si>
  <si>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</si>
  <si>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</si>
  <si>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</si>
  <si>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</si>
  <si>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</si>
  <si>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</si>
  <si>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</si>
  <si>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</si>
  <si>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</si>
  <si>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</si>
  <si>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</si>
  <si>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</si>
  <si>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</si>
  <si>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</si>
  <si>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</si>
  <si>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</si>
  <si>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</si>
  <si>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</si>
  <si>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</si>
  <si>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</si>
  <si>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</si>
  <si>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</si>
  <si>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</si>
  <si>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</si>
  <si>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</si>
  <si>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</si>
  <si>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</si>
  <si>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</si>
  <si>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</si>
  <si>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</si>
  <si>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</si>
  <si>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</si>
  <si>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</si>
  <si>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</si>
  <si>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</si>
  <si>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</si>
  <si>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</si>
  <si>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</si>
  <si>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</si>
  <si>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</si>
  <si>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</si>
  <si>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</si>
  <si>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</si>
  <si>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</si>
  <si>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</si>
  <si>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</si>
  <si>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</si>
  <si>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</si>
  <si>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</si>
  <si>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</si>
  <si>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</si>
  <si>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</si>
  <si>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</si>
  <si>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</si>
  <si>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</si>
  <si>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</si>
  <si>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</si>
  <si>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</si>
  <si>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</si>
  <si>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</si>
  <si>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</si>
  <si>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</si>
  <si>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</si>
  <si>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</si>
  <si>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</si>
  <si>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</si>
  <si>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</si>
  <si>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</si>
  <si>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</si>
  <si>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</si>
  <si>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</si>
  <si>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</si>
  <si>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</si>
  <si>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</si>
  <si>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</si>
  <si>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</si>
  <si>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</si>
  <si>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</si>
  <si>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</si>
  <si>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</si>
  <si>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</si>
  <si>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</si>
  <si>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</si>
  <si>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</si>
  <si>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</si>
  <si>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</si>
  <si>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</si>
  <si>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</si>
  <si>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</si>
  <si>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</si>
  <si>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</si>
  <si>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</si>
  <si>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</si>
  <si>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</si>
  <si>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</si>
  <si>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</si>
  <si>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</si>
  <si>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</si>
  <si>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</si>
  <si>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</si>
  <si>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</si>
  <si>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</si>
  <si>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</si>
  <si>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</si>
  <si>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</si>
  <si>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</si>
  <si>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</si>
  <si>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</si>
  <si>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</si>
  <si>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</si>
  <si>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</si>
  <si>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</si>
  <si>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</si>
  <si>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</si>
  <si>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</si>
  <si>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</si>
  <si>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</si>
  <si>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</si>
  <si>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</si>
  <si>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</si>
  <si>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</si>
  <si>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</si>
  <si>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</si>
  <si>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</si>
  <si>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</si>
  <si>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</si>
  <si>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</si>
  <si>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</si>
  <si>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</si>
  <si>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</si>
  <si>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</si>
  <si>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</si>
  <si>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</si>
  <si>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</si>
  <si>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</si>
  <si>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</si>
  <si>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</si>
  <si>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</si>
  <si>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</si>
  <si>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</si>
  <si>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</si>
  <si>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</si>
  <si>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</si>
  <si>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</si>
  <si>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</si>
  <si>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</si>
  <si>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</si>
  <si>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</si>
  <si>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</si>
  <si>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</si>
  <si>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</si>
  <si>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</si>
  <si>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</si>
  <si>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</si>
  <si>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</si>
  <si>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</si>
  <si>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</si>
  <si>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</si>
  <si>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</si>
  <si>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</si>
  <si>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</si>
  <si>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</si>
  <si>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</si>
  <si>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</si>
  <si>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</si>
  <si>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</si>
  <si>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</si>
  <si>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</si>
  <si>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</si>
  <si>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</si>
  <si>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</si>
  <si>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</si>
  <si>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</si>
  <si>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</si>
  <si>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</si>
  <si>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</si>
  <si>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</si>
  <si>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</si>
  <si>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</si>
  <si>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</si>
  <si>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</si>
  <si>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</si>
  <si>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</si>
  <si>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</si>
  <si>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</si>
  <si>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</si>
  <si>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</si>
  <si>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</si>
  <si>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</si>
  <si>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</si>
  <si>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</si>
  <si>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</si>
  <si>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</si>
  <si>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</si>
  <si>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</si>
  <si>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</si>
  <si>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</si>
  <si>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</si>
  <si>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</si>
  <si>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</si>
  <si>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</si>
  <si>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</si>
  <si>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</si>
  <si>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</si>
  <si>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</si>
  <si>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</si>
  <si>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</si>
  <si>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</si>
  <si>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</si>
  <si>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</si>
  <si>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</si>
  <si>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</si>
  <si>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</si>
  <si>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</si>
  <si>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</si>
  <si>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</si>
  <si>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</si>
  <si>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</si>
  <si>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</si>
  <si>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</si>
  <si>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</si>
  <si>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</si>
  <si>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</si>
  <si>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</si>
  <si>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</si>
  <si>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</si>
  <si>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</si>
  <si>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</si>
  <si>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</si>
  <si>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</si>
  <si>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</si>
  <si>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</si>
  <si>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</si>
  <si>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</si>
  <si>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</si>
  <si>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</si>
  <si>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</si>
  <si>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</si>
  <si>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</si>
  <si>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</si>
  <si>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</si>
  <si>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</si>
  <si>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</si>
  <si>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</si>
  <si>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</si>
  <si>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</si>
  <si>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</si>
  <si>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</si>
  <si>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</si>
  <si>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</si>
  <si>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</si>
  <si>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</si>
  <si>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</si>
  <si>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</si>
  <si>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</si>
  <si>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</si>
  <si>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</si>
  <si>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</si>
  <si>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</si>
  <si>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</si>
  <si>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</si>
  <si>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</si>
  <si>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</si>
  <si>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</si>
  <si>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</si>
  <si>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</si>
  <si>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</si>
  <si>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</si>
  <si>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</si>
  <si>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</si>
  <si>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</si>
  <si>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</si>
  <si>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</si>
  <si>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</si>
  <si>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</si>
  <si>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</si>
  <si>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</si>
  <si>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</si>
  <si>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</si>
  <si>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</si>
  <si>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</si>
  <si>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</si>
  <si>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</si>
  <si>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</si>
  <si>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</si>
  <si>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</si>
  <si>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</si>
  <si>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</si>
  <si>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</si>
  <si>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</si>
  <si>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</si>
  <si>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</si>
  <si>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</si>
  <si>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</si>
  <si>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</si>
  <si>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</si>
  <si>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</si>
  <si>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</si>
  <si>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</si>
  <si>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</si>
  <si>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</si>
  <si>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</si>
  <si>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</si>
  <si>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</si>
  <si>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</si>
  <si>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</si>
  <si>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</si>
  <si>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</si>
  <si>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</si>
  <si>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</si>
  <si>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</si>
  <si>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</si>
  <si>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</si>
  <si>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</si>
  <si>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</si>
  <si>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</si>
  <si>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</si>
  <si>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</si>
  <si>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</si>
  <si>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</si>
  <si>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</si>
  <si>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</si>
  <si>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</si>
  <si>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</si>
  <si>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</si>
  <si>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</si>
  <si>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</si>
  <si>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</si>
  <si>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</si>
  <si>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</si>
  <si>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</si>
  <si>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</si>
  <si>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</si>
  <si>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</si>
  <si>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</si>
  <si>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</si>
  <si>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</si>
  <si>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</si>
  <si>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</si>
  <si>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</si>
  <si>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</si>
  <si>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</si>
  <si>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</si>
  <si>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</si>
  <si>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</si>
  <si>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</si>
  <si>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</si>
  <si>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</si>
  <si>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</si>
  <si>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</si>
  <si>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</si>
  <si>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</si>
  <si>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</si>
  <si>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</si>
  <si>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</si>
  <si>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</si>
  <si>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</si>
  <si>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</si>
  <si>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</si>
  <si>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</si>
  <si>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</si>
  <si>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</si>
  <si>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</si>
  <si>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</si>
  <si>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</si>
  <si>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</si>
  <si>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</si>
  <si>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</si>
  <si>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</si>
  <si>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</si>
  <si>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</si>
  <si>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</si>
  <si>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</si>
  <si>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</si>
  <si>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</si>
  <si>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</si>
  <si>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</si>
  <si>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</si>
  <si>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</si>
  <si>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</si>
  <si>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</si>
  <si>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</si>
  <si>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</si>
  <si>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</si>
  <si>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</si>
  <si>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</si>
  <si>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</si>
  <si>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</si>
  <si>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</si>
  <si>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</si>
  <si>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</si>
  <si>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</si>
  <si>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</si>
  <si>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</si>
  <si>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</si>
  <si>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</si>
  <si>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</si>
  <si>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</si>
  <si>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</si>
  <si>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</si>
  <si>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</si>
  <si>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</si>
  <si>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</si>
  <si>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</si>
  <si>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</si>
  <si>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</si>
  <si>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</si>
  <si>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</si>
  <si>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</si>
  <si>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</si>
  <si>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</si>
  <si>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</si>
  <si>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</si>
  <si>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</si>
  <si>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</si>
  <si>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</si>
  <si>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</si>
  <si>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</si>
  <si>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</si>
  <si>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</si>
  <si>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</si>
  <si>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</si>
  <si>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</si>
  <si>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</si>
  <si>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</si>
  <si>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</si>
  <si>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</si>
  <si>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</si>
  <si>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</si>
  <si>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</si>
  <si>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</si>
  <si>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</si>
  <si>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</si>
  <si>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</si>
  <si>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</si>
  <si>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</si>
  <si>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</si>
  <si>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</si>
  <si>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</si>
  <si>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</si>
  <si>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</si>
  <si>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</si>
  <si>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</si>
  <si>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</si>
  <si>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</si>
  <si>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</si>
  <si>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</si>
  <si>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</si>
  <si>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</si>
  <si>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</si>
  <si>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</si>
  <si>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</si>
  <si>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</si>
  <si>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</si>
  <si>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</si>
  <si>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</si>
  <si>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</si>
  <si>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</si>
  <si>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</si>
  <si>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</si>
  <si>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</si>
  <si>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</si>
  <si>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</si>
  <si>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</si>
  <si>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</si>
  <si>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</si>
  <si>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</si>
  <si>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</si>
  <si>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</si>
  <si>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</si>
  <si>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</si>
  <si>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</si>
  <si>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</si>
  <si>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</si>
  <si>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</si>
  <si>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</si>
  <si>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</si>
  <si>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</si>
  <si>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</si>
  <si>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</si>
  <si>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</si>
  <si>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</si>
  <si>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</si>
  <si>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</si>
  <si>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</si>
  <si>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</si>
  <si>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</si>
  <si>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</si>
  <si>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</si>
  <si>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</si>
  <si>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</si>
  <si>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</si>
  <si>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</si>
  <si>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</si>
  <si>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</si>
  <si>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</si>
  <si>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</si>
  <si>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</si>
  <si>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</si>
  <si>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</si>
  <si>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</si>
  <si>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</si>
  <si>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</si>
  <si>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</si>
  <si>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</si>
  <si>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</si>
  <si>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</si>
  <si>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</si>
  <si>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</si>
  <si>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</si>
  <si>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</si>
  <si>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</si>
  <si>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</si>
  <si>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</si>
  <si>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</si>
  <si>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</si>
  <si>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</si>
  <si>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</si>
  <si>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</si>
  <si>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</si>
  <si>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</si>
  <si>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</si>
  <si>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</si>
  <si>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</si>
  <si>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</si>
  <si>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</si>
  <si>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</si>
  <si>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</si>
  <si>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</si>
  <si>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</si>
  <si>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</si>
  <si>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</si>
  <si>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</si>
  <si>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</si>
  <si>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</si>
  <si>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</si>
  <si>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</si>
  <si>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</si>
  <si>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</si>
  <si>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</si>
  <si>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</si>
  <si>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</si>
  <si>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</si>
  <si>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</si>
  <si>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</si>
  <si>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</si>
  <si>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</si>
  <si>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</si>
  <si>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</si>
  <si>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</si>
  <si>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</si>
  <si>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</si>
  <si>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</si>
  <si>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</si>
  <si>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</si>
  <si>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</si>
  <si>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</si>
  <si>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</si>
  <si>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</si>
  <si>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</si>
  <si>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</si>
  <si>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</si>
  <si>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</si>
  <si>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</si>
  <si>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</si>
  <si>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</si>
  <si>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</si>
  <si>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</si>
  <si>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</si>
  <si>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</si>
  <si>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</si>
  <si>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</si>
  <si>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</si>
  <si>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</si>
  <si>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</si>
  <si>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</si>
  <si>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</si>
  <si>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</si>
  <si>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</si>
  <si>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</si>
  <si>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</si>
  <si>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</si>
  <si>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</si>
  <si>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31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</si>
</sst>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8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14</c:v>
                </c:pt>
                <c:pt idx="20">
                  <c:v>12</c:v>
                </c:pt>
                <c:pt idx="21">
                  <c:v>17</c:v>
                </c:pt>
                <c:pt idx="22">
                  <c:v>11</c:v>
                </c:pt>
                <c:pt idx="23">
                  <c:v>7</c:v>
                </c:pt>
                <c:pt idx="24">
                  <c:v>6</c:v>
                </c:pt>
                <c:pt idx="25">
                  <c:v>12</c:v>
                </c:pt>
                <c:pt idx="26">
                  <c:v>15</c:v>
                </c:pt>
                <c:pt idx="27">
                  <c:v>5</c:v>
                </c:pt>
                <c:pt idx="28">
                  <c:v>9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9</c:v>
                </c:pt>
                <c:pt idx="25">
                  <c:v>48</c:v>
                </c:pt>
                <c:pt idx="26">
                  <c:v>11</c:v>
                </c:pt>
                <c:pt idx="27">
                  <c:v>15</c:v>
                </c:pt>
                <c:pt idx="28">
                  <c:v>15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6.1403508771929821E-2</c:v>
                      </c:pt>
                      <c:pt idx="20">
                        <c:v>5.2631578947368418E-2</c:v>
                      </c:pt>
                      <c:pt idx="21">
                        <c:v>7.4561403508771926E-2</c:v>
                      </c:pt>
                      <c:pt idx="22">
                        <c:v>4.8245614035087717E-2</c:v>
                      </c:pt>
                      <c:pt idx="23">
                        <c:v>3.0701754385964911E-2</c:v>
                      </c:pt>
                      <c:pt idx="24">
                        <c:v>2.6315789473684209E-2</c:v>
                      </c:pt>
                      <c:pt idx="25">
                        <c:v>5.2631578947368418E-2</c:v>
                      </c:pt>
                      <c:pt idx="26">
                        <c:v>6.5789473684210523E-2</c:v>
                      </c:pt>
                      <c:pt idx="27">
                        <c:v>2.1929824561403508E-2</c:v>
                      </c:pt>
                      <c:pt idx="28">
                        <c:v>3.9473684210526314E-2</c:v>
                      </c:pt>
                      <c:pt idx="29">
                        <c:v>4.8245614035087717E-2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6.280193236714976E-2</c:v>
                      </c:pt>
                      <c:pt idx="20">
                        <c:v>6.7632850241545889E-2</c:v>
                      </c:pt>
                      <c:pt idx="21">
                        <c:v>5.3140096618357488E-2</c:v>
                      </c:pt>
                      <c:pt idx="22">
                        <c:v>4.8309178743961352E-2</c:v>
                      </c:pt>
                      <c:pt idx="23">
                        <c:v>5.3140096618357488E-2</c:v>
                      </c:pt>
                      <c:pt idx="24">
                        <c:v>4.3478260869565216E-2</c:v>
                      </c:pt>
                      <c:pt idx="25">
                        <c:v>0.2318840579710145</c:v>
                      </c:pt>
                      <c:pt idx="26" formatCode="0.00%">
                        <c:v>5.3140096618357488E-2</c:v>
                      </c:pt>
                      <c:pt idx="27" formatCode="0.00%">
                        <c:v>7.2463768115942032E-2</c:v>
                      </c:pt>
                      <c:pt idx="28" formatCode="0.00%">
                        <c:v>7.2463768115942032E-2</c:v>
                      </c:pt>
                      <c:pt idx="29" formatCode="0.00%">
                        <c:v>6.7632850241545889E-2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6.1403508771929821E-2</c:v>
                </c:pt>
                <c:pt idx="20">
                  <c:v>5.2631578947368418E-2</c:v>
                </c:pt>
                <c:pt idx="21">
                  <c:v>7.4561403508771926E-2</c:v>
                </c:pt>
                <c:pt idx="22">
                  <c:v>4.8245614035087717E-2</c:v>
                </c:pt>
                <c:pt idx="23">
                  <c:v>3.0701754385964911E-2</c:v>
                </c:pt>
                <c:pt idx="24">
                  <c:v>2.6315789473684209E-2</c:v>
                </c:pt>
                <c:pt idx="25">
                  <c:v>5.2631578947368418E-2</c:v>
                </c:pt>
                <c:pt idx="26">
                  <c:v>6.5789473684210523E-2</c:v>
                </c:pt>
                <c:pt idx="27">
                  <c:v>2.1929824561403508E-2</c:v>
                </c:pt>
                <c:pt idx="28">
                  <c:v>3.9473684210526314E-2</c:v>
                </c:pt>
                <c:pt idx="29">
                  <c:v>4.8245614035087717E-2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6.280193236714976E-2</c:v>
                </c:pt>
                <c:pt idx="20">
                  <c:v>6.7632850241545889E-2</c:v>
                </c:pt>
                <c:pt idx="21">
                  <c:v>5.3140096618357488E-2</c:v>
                </c:pt>
                <c:pt idx="22">
                  <c:v>4.8309178743961352E-2</c:v>
                </c:pt>
                <c:pt idx="23">
                  <c:v>5.3140096618357488E-2</c:v>
                </c:pt>
                <c:pt idx="24">
                  <c:v>4.3478260869565216E-2</c:v>
                </c:pt>
                <c:pt idx="25">
                  <c:v>0.2318840579710145</c:v>
                </c:pt>
                <c:pt idx="26" formatCode="0.00%">
                  <c:v>5.3140096618357488E-2</c:v>
                </c:pt>
                <c:pt idx="27" formatCode="0.00%">
                  <c:v>7.2463768115942032E-2</c:v>
                </c:pt>
                <c:pt idx="28" formatCode="0.00%">
                  <c:v>7.2463768115942032E-2</c:v>
                </c:pt>
                <c:pt idx="29" formatCode="0.00%">
                  <c:v>6.7632850241545889E-2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14</c:v>
                      </c:pt>
                      <c:pt idx="20">
                        <c:v>12</c:v>
                      </c:pt>
                      <c:pt idx="21">
                        <c:v>17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6</c:v>
                      </c:pt>
                      <c:pt idx="25">
                        <c:v>12</c:v>
                      </c:pt>
                      <c:pt idx="26">
                        <c:v>15</c:v>
                      </c:pt>
                      <c:pt idx="27">
                        <c:v>5</c:v>
                      </c:pt>
                      <c:pt idx="28">
                        <c:v>9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14</c:v>
                      </c:pt>
                      <c:pt idx="21">
                        <c:v>11</c:v>
                      </c:pt>
                      <c:pt idx="22">
                        <c:v>10</c:v>
                      </c:pt>
                      <c:pt idx="23">
                        <c:v>11</c:v>
                      </c:pt>
                      <c:pt idx="24">
                        <c:v>9</c:v>
                      </c:pt>
                      <c:pt idx="25">
                        <c:v>48</c:v>
                      </c:pt>
                      <c:pt idx="26">
                        <c:v>11</c:v>
                      </c:pt>
                      <c:pt idx="27">
                        <c:v>15</c:v>
                      </c:pt>
                      <c:pt idx="28">
                        <c:v>15</c:v>
                      </c:pt>
                      <c:pt idx="29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66" zoomScaleNormal="66" workbookViewId="0">
      <pane xSplit="10" ySplit="4" topLeftCell="AM224" activePane="bottomRight" state="frozen"/>
      <selection pane="topRight" activeCell="M1" sqref="M1"/>
      <selection pane="bottomLeft" activeCell="A5" sqref="A5"/>
      <selection pane="bottomRight" activeCell="A246" sqref="A246:G246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6.2068965517241378E-2</v>
      </c>
      <c r="AE1" s="4">
        <f t="shared" si="0"/>
        <v>5.9770114942528735E-2</v>
      </c>
      <c r="AF1" s="4">
        <f t="shared" si="0"/>
        <v>6.4367816091954022E-2</v>
      </c>
      <c r="AG1" s="4">
        <f t="shared" si="0"/>
        <v>4.8275862068965517E-2</v>
      </c>
      <c r="AH1" s="4">
        <f t="shared" si="0"/>
        <v>4.1379310344827586E-2</v>
      </c>
      <c r="AI1" s="4">
        <f t="shared" si="0"/>
        <v>3.6781609195402298E-2</v>
      </c>
      <c r="AJ1" s="4">
        <f t="shared" si="0"/>
        <v>0.14252873563218391</v>
      </c>
      <c r="AK1" s="4">
        <f t="shared" si="0"/>
        <v>6.2068965517241378E-2</v>
      </c>
      <c r="AL1" s="4">
        <f t="shared" si="0"/>
        <v>4.5977011494252873E-2</v>
      </c>
      <c r="AM1" s="4">
        <f t="shared" si="0"/>
        <v>5.5172413793103448E-2</v>
      </c>
      <c r="AN1" s="4">
        <f t="shared" si="0"/>
        <v>5.7471264367816091E-2</v>
      </c>
      <c r="AO1" s="4">
        <f t="shared" ref="AO1" si="1">(AO3)/(AO2+AO3)</f>
        <v>4.5977011494252873E-2</v>
      </c>
    </row>
    <row r="2" spans="1:41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399</v>
      </c>
      <c r="L2" s="116">
        <f t="shared" ref="L2:AO2" si="2">CANTIDAD_DE_CAMARAS-L3</f>
        <v>412</v>
      </c>
      <c r="M2" s="116">
        <f t="shared" si="2"/>
        <v>397</v>
      </c>
      <c r="N2" s="116">
        <f t="shared" si="2"/>
        <v>388</v>
      </c>
      <c r="O2" s="116">
        <f t="shared" si="2"/>
        <v>410</v>
      </c>
      <c r="P2" s="116">
        <f t="shared" si="2"/>
        <v>399</v>
      </c>
      <c r="Q2" s="116">
        <f t="shared" si="2"/>
        <v>413</v>
      </c>
      <c r="R2" s="116">
        <f t="shared" si="2"/>
        <v>407</v>
      </c>
      <c r="S2" s="116">
        <f t="shared" si="2"/>
        <v>414</v>
      </c>
      <c r="T2" s="116">
        <f t="shared" si="2"/>
        <v>413</v>
      </c>
      <c r="U2" s="116">
        <f t="shared" si="2"/>
        <v>416</v>
      </c>
      <c r="V2" s="116">
        <f t="shared" si="2"/>
        <v>421</v>
      </c>
      <c r="W2" s="116">
        <f t="shared" si="2"/>
        <v>421</v>
      </c>
      <c r="X2" s="116">
        <f t="shared" si="2"/>
        <v>419</v>
      </c>
      <c r="Y2" s="116">
        <f t="shared" si="2"/>
        <v>406</v>
      </c>
      <c r="Z2" s="116">
        <f t="shared" si="2"/>
        <v>404</v>
      </c>
      <c r="AA2" s="116">
        <f t="shared" si="2"/>
        <v>408</v>
      </c>
      <c r="AB2" s="116">
        <f t="shared" si="2"/>
        <v>410</v>
      </c>
      <c r="AC2" s="116">
        <f t="shared" si="2"/>
        <v>406</v>
      </c>
      <c r="AD2" s="116">
        <f t="shared" si="2"/>
        <v>408</v>
      </c>
      <c r="AE2" s="116">
        <f t="shared" si="2"/>
        <v>409</v>
      </c>
      <c r="AF2" s="116">
        <f t="shared" si="2"/>
        <v>407</v>
      </c>
      <c r="AG2" s="116">
        <f t="shared" si="2"/>
        <v>414</v>
      </c>
      <c r="AH2" s="116">
        <f t="shared" si="2"/>
        <v>417</v>
      </c>
      <c r="AI2" s="116">
        <f t="shared" si="2"/>
        <v>419</v>
      </c>
      <c r="AJ2" s="116">
        <f t="shared" si="2"/>
        <v>373</v>
      </c>
      <c r="AK2" s="116">
        <f t="shared" si="2"/>
        <v>408</v>
      </c>
      <c r="AL2" s="116">
        <f t="shared" si="2"/>
        <v>415</v>
      </c>
      <c r="AM2" s="116">
        <f t="shared" si="2"/>
        <v>411</v>
      </c>
      <c r="AN2" s="116">
        <f t="shared" si="2"/>
        <v>410</v>
      </c>
      <c r="AO2" s="116">
        <f t="shared" si="2"/>
        <v>415</v>
      </c>
    </row>
    <row r="3" spans="1:41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N3" si="3">COUNTIF(K4:K453, "apagado")</f>
        <v>36</v>
      </c>
      <c r="L3" s="12">
        <f t="shared" si="3"/>
        <v>23</v>
      </c>
      <c r="M3" s="12">
        <f t="shared" si="3"/>
        <v>38</v>
      </c>
      <c r="N3" s="12">
        <f t="shared" si="3"/>
        <v>47</v>
      </c>
      <c r="O3" s="12">
        <f t="shared" si="3"/>
        <v>25</v>
      </c>
      <c r="P3" s="12">
        <f t="shared" si="3"/>
        <v>36</v>
      </c>
      <c r="Q3" s="12">
        <f t="shared" si="3"/>
        <v>22</v>
      </c>
      <c r="R3" s="12">
        <f t="shared" si="3"/>
        <v>28</v>
      </c>
      <c r="S3" s="12">
        <f t="shared" si="3"/>
        <v>21</v>
      </c>
      <c r="T3" s="12">
        <f t="shared" si="3"/>
        <v>22</v>
      </c>
      <c r="U3" s="12">
        <f t="shared" si="3"/>
        <v>19</v>
      </c>
      <c r="V3" s="12">
        <f t="shared" si="3"/>
        <v>14</v>
      </c>
      <c r="W3" s="12">
        <f t="shared" si="3"/>
        <v>14</v>
      </c>
      <c r="X3" s="12">
        <f t="shared" si="3"/>
        <v>16</v>
      </c>
      <c r="Y3" s="12">
        <f t="shared" si="3"/>
        <v>29</v>
      </c>
      <c r="Z3" s="12">
        <f t="shared" si="3"/>
        <v>31</v>
      </c>
      <c r="AA3" s="12">
        <f t="shared" si="3"/>
        <v>27</v>
      </c>
      <c r="AB3" s="12">
        <f t="shared" si="3"/>
        <v>25</v>
      </c>
      <c r="AC3" s="12">
        <f t="shared" si="3"/>
        <v>29</v>
      </c>
      <c r="AD3" s="12">
        <f t="shared" si="3"/>
        <v>27</v>
      </c>
      <c r="AE3" s="12">
        <f t="shared" si="3"/>
        <v>26</v>
      </c>
      <c r="AF3" s="12">
        <f t="shared" si="3"/>
        <v>28</v>
      </c>
      <c r="AG3" s="12">
        <f t="shared" si="3"/>
        <v>21</v>
      </c>
      <c r="AH3" s="12">
        <f t="shared" si="3"/>
        <v>18</v>
      </c>
      <c r="AI3" s="12">
        <f t="shared" si="3"/>
        <v>16</v>
      </c>
      <c r="AJ3" s="12">
        <f t="shared" si="3"/>
        <v>62</v>
      </c>
      <c r="AK3" s="12">
        <f t="shared" si="3"/>
        <v>27</v>
      </c>
      <c r="AL3" s="12">
        <f t="shared" si="3"/>
        <v>20</v>
      </c>
      <c r="AM3" s="12">
        <f t="shared" si="3"/>
        <v>24</v>
      </c>
      <c r="AN3" s="12">
        <f t="shared" si="3"/>
        <v>25</v>
      </c>
      <c r="AO3" s="12">
        <f t="shared" ref="AO3" si="4">COUNTIF(AO4:AO453, "apagado")</f>
        <v>20</v>
      </c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5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5"/>
        <v>31</v>
      </c>
      <c r="I7" s="40">
        <f t="shared" ref="I7:I76" si="6">COUNTIF(K7:AL7,"APAGADO")</f>
        <v>0</v>
      </c>
      <c r="J7" s="41">
        <f t="shared" ref="J7:J76" si="7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5"/>
        <v>30</v>
      </c>
      <c r="I8" s="40">
        <f t="shared" si="6"/>
        <v>1</v>
      </c>
      <c r="J8" s="41">
        <f t="shared" si="7"/>
        <v>0.967741935483871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 t="s">
        <v>1304</v>
      </c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5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5"/>
        <v>31</v>
      </c>
      <c r="I10" s="40">
        <f t="shared" si="6"/>
        <v>0</v>
      </c>
      <c r="J10" s="41">
        <f t="shared" si="7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5"/>
        <v>30</v>
      </c>
      <c r="I11" s="40">
        <f>COUNTIF(K11:AL11,"APAGADO")</f>
        <v>1</v>
      </c>
      <c r="J11" s="41">
        <f>(H11)/(I11+H11)</f>
        <v>0.967741935483871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 t="s">
        <v>1304</v>
      </c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5"/>
        <v>31</v>
      </c>
      <c r="I12" s="40">
        <f t="shared" si="6"/>
        <v>0</v>
      </c>
      <c r="J12" s="41">
        <f t="shared" si="7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5"/>
        <v>31</v>
      </c>
      <c r="I13" s="40">
        <f t="shared" si="6"/>
        <v>0</v>
      </c>
      <c r="J13" s="41">
        <f t="shared" si="7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5"/>
        <v>31</v>
      </c>
      <c r="I14" s="40">
        <f t="shared" si="6"/>
        <v>0</v>
      </c>
      <c r="J14" s="41">
        <f t="shared" si="7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5"/>
        <v>31</v>
      </c>
      <c r="I15" s="40">
        <f t="shared" si="6"/>
        <v>0</v>
      </c>
      <c r="J15" s="41">
        <f t="shared" si="7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5"/>
        <v>25</v>
      </c>
      <c r="I16" s="40">
        <f t="shared" si="6"/>
        <v>6</v>
      </c>
      <c r="J16" s="41">
        <f t="shared" si="7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5"/>
        <v>30</v>
      </c>
      <c r="I17" s="40">
        <f>COUNTIF(K17:AL17,"APAGADO")</f>
        <v>1</v>
      </c>
      <c r="J17" s="41">
        <f>(H17)/(I17+H17)</f>
        <v>0.967741935483871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1304</v>
      </c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5"/>
        <v>30</v>
      </c>
      <c r="I18" s="40">
        <f>COUNTIF(K18:AL18,"APAGADO")</f>
        <v>1</v>
      </c>
      <c r="J18" s="41">
        <f>(H18)/(I18+H18)</f>
        <v>0.967741935483871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1304</v>
      </c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5"/>
        <v>30</v>
      </c>
      <c r="I19" s="40">
        <f t="shared" ref="I19:I22" si="8">COUNTIF(K19:AL19,"APAGADO")</f>
        <v>1</v>
      </c>
      <c r="J19" s="41">
        <f t="shared" ref="J19:J22" si="9">(H19)/(I19+H19)</f>
        <v>0.967741935483871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1304</v>
      </c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5"/>
        <v>30</v>
      </c>
      <c r="I20" s="40">
        <f t="shared" si="8"/>
        <v>1</v>
      </c>
      <c r="J20" s="41">
        <f t="shared" si="9"/>
        <v>0.967741935483871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1304</v>
      </c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5"/>
        <v>30</v>
      </c>
      <c r="I21" s="40">
        <f t="shared" si="8"/>
        <v>1</v>
      </c>
      <c r="J21" s="41">
        <f t="shared" si="9"/>
        <v>0.967741935483871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1304</v>
      </c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5"/>
        <v>30</v>
      </c>
      <c r="I22" s="40">
        <f t="shared" si="8"/>
        <v>1</v>
      </c>
      <c r="J22" s="41">
        <f t="shared" si="9"/>
        <v>0.967741935483871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1304</v>
      </c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5"/>
        <v>31</v>
      </c>
      <c r="I23" s="40">
        <f t="shared" si="6"/>
        <v>0</v>
      </c>
      <c r="J23" s="41">
        <f t="shared" si="7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5"/>
        <v>31</v>
      </c>
      <c r="I24" s="40">
        <f t="shared" si="6"/>
        <v>0</v>
      </c>
      <c r="J24" s="41">
        <f t="shared" si="7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5"/>
        <v>31</v>
      </c>
      <c r="I25" s="40">
        <f t="shared" si="6"/>
        <v>0</v>
      </c>
      <c r="J25" s="41">
        <f t="shared" si="7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5"/>
        <v>29</v>
      </c>
      <c r="I26" s="40">
        <f t="shared" si="6"/>
        <v>0</v>
      </c>
      <c r="J26" s="41">
        <f t="shared" si="7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 t="s">
        <v>1304</v>
      </c>
      <c r="AN26" s="20" t="s">
        <v>1304</v>
      </c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5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5"/>
        <v>31</v>
      </c>
      <c r="I28" s="40">
        <f t="shared" si="6"/>
        <v>0</v>
      </c>
      <c r="J28" s="41">
        <f t="shared" si="7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5"/>
        <v>31</v>
      </c>
      <c r="I29" s="40">
        <f t="shared" si="6"/>
        <v>0</v>
      </c>
      <c r="J29" s="41">
        <f t="shared" si="7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5"/>
        <v>31</v>
      </c>
      <c r="I30" s="40">
        <f t="shared" si="6"/>
        <v>0</v>
      </c>
      <c r="J30" s="41">
        <f t="shared" si="7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5"/>
        <v>31</v>
      </c>
      <c r="I31" s="40">
        <f t="shared" si="6"/>
        <v>0</v>
      </c>
      <c r="J31" s="41">
        <f t="shared" si="7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5"/>
        <v>31</v>
      </c>
      <c r="I32" s="40">
        <f t="shared" si="6"/>
        <v>0</v>
      </c>
      <c r="J32" s="41">
        <f t="shared" si="7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5"/>
        <v>31</v>
      </c>
      <c r="I33" s="40">
        <f t="shared" si="6"/>
        <v>0</v>
      </c>
      <c r="J33" s="41">
        <f t="shared" si="7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5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5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5"/>
        <v>31</v>
      </c>
      <c r="I36" s="40">
        <f t="shared" si="6"/>
        <v>0</v>
      </c>
      <c r="J36" s="41">
        <f t="shared" si="7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5"/>
        <v>31</v>
      </c>
      <c r="I37" s="40">
        <f t="shared" si="6"/>
        <v>0</v>
      </c>
      <c r="J37" s="41">
        <f t="shared" si="7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5"/>
        <v>31</v>
      </c>
      <c r="I38" s="40">
        <f t="shared" si="6"/>
        <v>0</v>
      </c>
      <c r="J38" s="41">
        <f t="shared" si="7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5"/>
        <v>31</v>
      </c>
      <c r="I39" s="40">
        <f t="shared" si="6"/>
        <v>0</v>
      </c>
      <c r="J39" s="41">
        <f t="shared" si="7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5"/>
        <v>27</v>
      </c>
      <c r="I40" s="40">
        <f t="shared" si="6"/>
        <v>4</v>
      </c>
      <c r="J40" s="41">
        <f t="shared" si="7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5"/>
        <v>31</v>
      </c>
      <c r="I41" s="40">
        <f t="shared" si="6"/>
        <v>0</v>
      </c>
      <c r="J41" s="41">
        <f t="shared" si="7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5"/>
        <v>31</v>
      </c>
      <c r="I42" s="40">
        <f t="shared" si="6"/>
        <v>0</v>
      </c>
      <c r="J42" s="41">
        <f t="shared" si="7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5"/>
        <v>30</v>
      </c>
      <c r="I43" s="40">
        <f t="shared" si="6"/>
        <v>1</v>
      </c>
      <c r="J43" s="41">
        <f t="shared" si="7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5"/>
        <v>31</v>
      </c>
      <c r="I44" s="40">
        <f t="shared" si="6"/>
        <v>0</v>
      </c>
      <c r="J44" s="41">
        <f t="shared" si="7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5"/>
        <v>31</v>
      </c>
      <c r="I45" s="40">
        <f t="shared" si="6"/>
        <v>0</v>
      </c>
      <c r="J45" s="41">
        <f t="shared" si="7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5"/>
        <v>31</v>
      </c>
      <c r="I46" s="40">
        <f t="shared" si="6"/>
        <v>0</v>
      </c>
      <c r="J46" s="41">
        <f t="shared" si="7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5"/>
        <v>31</v>
      </c>
      <c r="I47" s="40">
        <f t="shared" si="6"/>
        <v>0</v>
      </c>
      <c r="J47" s="41">
        <f t="shared" si="7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5"/>
        <v>25</v>
      </c>
      <c r="I48" s="40">
        <f t="shared" si="6"/>
        <v>6</v>
      </c>
      <c r="J48" s="41">
        <f t="shared" si="7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5"/>
        <v>31</v>
      </c>
      <c r="I49" s="40">
        <f t="shared" si="6"/>
        <v>0</v>
      </c>
      <c r="J49" s="41">
        <f t="shared" si="7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5"/>
        <v>31</v>
      </c>
      <c r="I50" s="40">
        <f t="shared" si="6"/>
        <v>0</v>
      </c>
      <c r="J50" s="41">
        <f t="shared" si="7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5"/>
        <v>31</v>
      </c>
      <c r="I51" s="40">
        <f t="shared" si="6"/>
        <v>0</v>
      </c>
      <c r="J51" s="41">
        <f t="shared" si="7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5"/>
        <v>31</v>
      </c>
      <c r="I52" s="40">
        <f t="shared" si="6"/>
        <v>0</v>
      </c>
      <c r="J52" s="41">
        <f t="shared" si="7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5"/>
        <v>31</v>
      </c>
      <c r="I53" s="40">
        <f t="shared" si="6"/>
        <v>0</v>
      </c>
      <c r="J53" s="41">
        <f t="shared" si="7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5"/>
        <v>31</v>
      </c>
      <c r="I54" s="40">
        <f t="shared" si="6"/>
        <v>0</v>
      </c>
      <c r="J54" s="41">
        <f t="shared" si="7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5"/>
        <v>31</v>
      </c>
      <c r="I55" s="40">
        <f t="shared" si="6"/>
        <v>0</v>
      </c>
      <c r="J55" s="41">
        <f t="shared" si="7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5"/>
        <v>28</v>
      </c>
      <c r="I56" s="40">
        <f t="shared" si="6"/>
        <v>3</v>
      </c>
      <c r="J56" s="41">
        <f t="shared" si="7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5"/>
        <v>31</v>
      </c>
      <c r="I57" s="40">
        <f t="shared" si="6"/>
        <v>0</v>
      </c>
      <c r="J57" s="41">
        <f t="shared" si="7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5"/>
        <v>31</v>
      </c>
      <c r="I58" s="40">
        <f t="shared" si="6"/>
        <v>0</v>
      </c>
      <c r="J58" s="41">
        <f t="shared" si="7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5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5"/>
        <v>30</v>
      </c>
      <c r="I60" s="40">
        <f t="shared" si="6"/>
        <v>1</v>
      </c>
      <c r="J60" s="41">
        <f t="shared" si="7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5"/>
        <v>29</v>
      </c>
      <c r="I61" s="40">
        <f t="shared" si="6"/>
        <v>0</v>
      </c>
      <c r="J61" s="41">
        <f t="shared" si="7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 t="s">
        <v>1304</v>
      </c>
      <c r="AN61" s="20" t="s">
        <v>1304</v>
      </c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5"/>
        <v>29</v>
      </c>
      <c r="I62" s="40">
        <f t="shared" si="6"/>
        <v>0</v>
      </c>
      <c r="J62" s="41">
        <f t="shared" si="7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 t="s">
        <v>1304</v>
      </c>
      <c r="AN62" s="20" t="s">
        <v>1304</v>
      </c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5"/>
        <v>29</v>
      </c>
      <c r="I63" s="40">
        <f t="shared" si="6"/>
        <v>0</v>
      </c>
      <c r="J63" s="41">
        <f t="shared" si="7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 t="s">
        <v>1304</v>
      </c>
      <c r="AN63" s="20" t="s">
        <v>1304</v>
      </c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5"/>
        <v>30</v>
      </c>
      <c r="I64" s="40">
        <f t="shared" si="6"/>
        <v>1</v>
      </c>
      <c r="J64" s="41">
        <f t="shared" si="7"/>
        <v>0.967741935483871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 t="s">
        <v>1304</v>
      </c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5"/>
        <v>31</v>
      </c>
      <c r="I65" s="40">
        <f t="shared" si="6"/>
        <v>0</v>
      </c>
      <c r="J65" s="41">
        <f t="shared" si="7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5"/>
        <v>30</v>
      </c>
      <c r="I66" s="40">
        <f t="shared" si="6"/>
        <v>1</v>
      </c>
      <c r="J66" s="41">
        <f t="shared" si="7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5"/>
        <v>31</v>
      </c>
      <c r="I67" s="40">
        <f t="shared" si="6"/>
        <v>0</v>
      </c>
      <c r="J67" s="41">
        <f t="shared" si="7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5"/>
        <v>31</v>
      </c>
      <c r="I68" s="40">
        <f t="shared" si="6"/>
        <v>0</v>
      </c>
      <c r="J68" s="41">
        <f t="shared" si="7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5"/>
        <v>30</v>
      </c>
      <c r="I69" s="40">
        <f t="shared" si="6"/>
        <v>1</v>
      </c>
      <c r="J69" s="41">
        <f t="shared" si="7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10">COUNTIF(K70:AO70,"")</f>
        <v>31</v>
      </c>
      <c r="I70" s="40">
        <f t="shared" si="6"/>
        <v>0</v>
      </c>
      <c r="J70" s="41">
        <f t="shared" si="7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10"/>
        <v>31</v>
      </c>
      <c r="I71" s="40">
        <f t="shared" si="6"/>
        <v>0</v>
      </c>
      <c r="J71" s="41">
        <f t="shared" si="7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10"/>
        <v>29</v>
      </c>
      <c r="I72" s="40">
        <f>COUNTIF(K72:AL72,"APAGADO")</f>
        <v>2</v>
      </c>
      <c r="J72" s="41">
        <f>(H72)/(I72+H72)</f>
        <v>0.93548387096774188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1304</v>
      </c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10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10"/>
        <v>31</v>
      </c>
      <c r="I74" s="40">
        <f t="shared" si="6"/>
        <v>0</v>
      </c>
      <c r="J74" s="41">
        <f t="shared" si="7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10"/>
        <v>14</v>
      </c>
      <c r="I75" s="40">
        <f t="shared" si="6"/>
        <v>17</v>
      </c>
      <c r="J75" s="41">
        <f t="shared" si="7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10"/>
        <v>30</v>
      </c>
      <c r="I76" s="40">
        <f t="shared" si="6"/>
        <v>1</v>
      </c>
      <c r="J76" s="41">
        <f t="shared" si="7"/>
        <v>0.967741935483871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 t="s">
        <v>1304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10"/>
        <v>31</v>
      </c>
      <c r="I77" s="40">
        <f t="shared" ref="I77:I142" si="11">COUNTIF(K77:AL77,"APAGADO")</f>
        <v>0</v>
      </c>
      <c r="J77" s="41">
        <f t="shared" ref="J77:J142" si="12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10"/>
        <v>31</v>
      </c>
      <c r="I78" s="40">
        <f t="shared" si="11"/>
        <v>0</v>
      </c>
      <c r="J78" s="41">
        <f t="shared" si="12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10"/>
        <v>30</v>
      </c>
      <c r="I79" s="40">
        <f t="shared" si="11"/>
        <v>1</v>
      </c>
      <c r="J79" s="41">
        <f t="shared" si="12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10"/>
        <v>31</v>
      </c>
      <c r="I80" s="40">
        <f t="shared" si="11"/>
        <v>0</v>
      </c>
      <c r="J80" s="41">
        <f t="shared" si="12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10"/>
        <v>31</v>
      </c>
      <c r="I81" s="40">
        <f t="shared" si="11"/>
        <v>0</v>
      </c>
      <c r="J81" s="41">
        <f t="shared" si="12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10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10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10"/>
        <v>29</v>
      </c>
      <c r="I84" s="40">
        <f t="shared" si="11"/>
        <v>0</v>
      </c>
      <c r="J84" s="41">
        <f t="shared" si="12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 t="s">
        <v>1304</v>
      </c>
      <c r="AN84" s="20" t="s">
        <v>1304</v>
      </c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10"/>
        <v>31</v>
      </c>
      <c r="I85" s="40">
        <f t="shared" si="11"/>
        <v>0</v>
      </c>
      <c r="J85" s="41">
        <f t="shared" si="12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10"/>
        <v>31</v>
      </c>
      <c r="I86" s="40">
        <f t="shared" si="11"/>
        <v>0</v>
      </c>
      <c r="J86" s="41">
        <f t="shared" si="12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10"/>
        <v>17</v>
      </c>
      <c r="I87" s="40">
        <f>COUNTIF(K87:AL87,"APAGADO")</f>
        <v>14</v>
      </c>
      <c r="J87" s="41">
        <f>(H87)/(I87+H87)</f>
        <v>0.54838709677419351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 t="s">
        <v>1304</v>
      </c>
      <c r="AE87" s="20"/>
      <c r="AF87" s="20"/>
      <c r="AG87" s="20"/>
      <c r="AH87" s="20"/>
      <c r="AI87" s="20"/>
      <c r="AJ87" s="20" t="s">
        <v>1304</v>
      </c>
      <c r="AK87" s="20" t="s">
        <v>1304</v>
      </c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10"/>
        <v>17</v>
      </c>
      <c r="I88" s="40">
        <f t="shared" si="11"/>
        <v>14</v>
      </c>
      <c r="J88" s="41">
        <f t="shared" si="12"/>
        <v>0.54838709677419351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 t="s">
        <v>1304</v>
      </c>
      <c r="AE88" s="20"/>
      <c r="AF88" s="20"/>
      <c r="AG88" s="20"/>
      <c r="AH88" s="20"/>
      <c r="AI88" s="20"/>
      <c r="AJ88" s="20" t="s">
        <v>1304</v>
      </c>
      <c r="AK88" s="20" t="s">
        <v>1304</v>
      </c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10"/>
        <v>31</v>
      </c>
      <c r="I89" s="40">
        <f t="shared" si="11"/>
        <v>0</v>
      </c>
      <c r="J89" s="41">
        <f t="shared" si="12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10"/>
        <v>31</v>
      </c>
      <c r="I90" s="40">
        <f t="shared" si="11"/>
        <v>0</v>
      </c>
      <c r="J90" s="41">
        <f t="shared" si="12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10"/>
        <v>31</v>
      </c>
      <c r="I91" s="40">
        <f t="shared" si="11"/>
        <v>0</v>
      </c>
      <c r="J91" s="41">
        <f t="shared" si="12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10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10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10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10"/>
        <v>30</v>
      </c>
      <c r="I95" s="40">
        <f t="shared" si="11"/>
        <v>1</v>
      </c>
      <c r="J95" s="41">
        <f t="shared" si="12"/>
        <v>0.967741935483871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 t="s">
        <v>1304</v>
      </c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10"/>
        <v>31</v>
      </c>
      <c r="I96" s="40">
        <f t="shared" si="11"/>
        <v>0</v>
      </c>
      <c r="J96" s="41">
        <f t="shared" si="12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10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10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10"/>
        <v>19</v>
      </c>
      <c r="I99" s="40">
        <f t="shared" si="11"/>
        <v>12</v>
      </c>
      <c r="J99" s="41">
        <f t="shared" si="12"/>
        <v>0.61290322580645162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 t="s">
        <v>1304</v>
      </c>
      <c r="AE99" s="20" t="s">
        <v>1304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10"/>
        <v>31</v>
      </c>
      <c r="I100" s="40">
        <f t="shared" si="11"/>
        <v>0</v>
      </c>
      <c r="J100" s="41">
        <f t="shared" si="12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10"/>
        <v>30</v>
      </c>
      <c r="I101" s="40">
        <f t="shared" si="11"/>
        <v>1</v>
      </c>
      <c r="J101" s="41">
        <f t="shared" si="12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10"/>
        <v>30</v>
      </c>
      <c r="I102" s="40">
        <f t="shared" si="11"/>
        <v>1</v>
      </c>
      <c r="J102" s="41">
        <f t="shared" si="12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10"/>
        <v>31</v>
      </c>
      <c r="I103" s="40">
        <f t="shared" si="11"/>
        <v>0</v>
      </c>
      <c r="J103" s="41">
        <f t="shared" si="12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3">COUNTIF(K104:AO104,"")</f>
        <v>31</v>
      </c>
      <c r="I104" s="40">
        <f t="shared" ref="I104" si="14">COUNTIF(K104:AL104,"APAGADO")</f>
        <v>0</v>
      </c>
      <c r="J104" s="41">
        <f t="shared" ref="J104" si="15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6">COUNTIF(K105:AO105,"")</f>
        <v>31</v>
      </c>
      <c r="I105" s="40">
        <f t="shared" ref="I105" si="17">COUNTIF(K105:AL105,"APAGADO")</f>
        <v>0</v>
      </c>
      <c r="J105" s="41">
        <f t="shared" ref="J105" si="18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10"/>
        <v>31</v>
      </c>
      <c r="I106" s="40">
        <f t="shared" si="11"/>
        <v>0</v>
      </c>
      <c r="J106" s="41">
        <f t="shared" si="12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10"/>
        <v>11</v>
      </c>
      <c r="I107" s="40">
        <f t="shared" si="11"/>
        <v>20</v>
      </c>
      <c r="J107" s="41">
        <f t="shared" si="12"/>
        <v>0.35483870967741937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 t="s">
        <v>1304</v>
      </c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10"/>
        <v>31</v>
      </c>
      <c r="I108" s="40">
        <f t="shared" si="11"/>
        <v>0</v>
      </c>
      <c r="J108" s="41">
        <f t="shared" si="12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10"/>
        <v>31</v>
      </c>
      <c r="I109" s="40">
        <f t="shared" si="11"/>
        <v>0</v>
      </c>
      <c r="J109" s="41">
        <f t="shared" si="12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10"/>
        <v>29</v>
      </c>
      <c r="I110" s="40">
        <f t="shared" si="11"/>
        <v>2</v>
      </c>
      <c r="J110" s="41">
        <f t="shared" si="12"/>
        <v>0.93548387096774188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 t="s">
        <v>1304</v>
      </c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10"/>
        <v>31</v>
      </c>
      <c r="I111" s="40">
        <f t="shared" si="11"/>
        <v>0</v>
      </c>
      <c r="J111" s="41">
        <f t="shared" si="12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10"/>
        <v>31</v>
      </c>
      <c r="I112" s="40">
        <f t="shared" si="11"/>
        <v>0</v>
      </c>
      <c r="J112" s="41">
        <f t="shared" si="12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10"/>
        <v>30</v>
      </c>
      <c r="I113" s="40">
        <f>COUNTIF(K113:AL113,"APAGADO")</f>
        <v>1</v>
      </c>
      <c r="J113" s="41">
        <f>(H113)/(I113+H113)</f>
        <v>0.967741935483871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 t="s">
        <v>1304</v>
      </c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10"/>
        <v>31</v>
      </c>
      <c r="I114" s="40">
        <f t="shared" si="11"/>
        <v>0</v>
      </c>
      <c r="J114" s="41">
        <f t="shared" si="12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10"/>
        <v>31</v>
      </c>
      <c r="I115" s="40">
        <f t="shared" si="11"/>
        <v>0</v>
      </c>
      <c r="J115" s="41">
        <f t="shared" si="12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10"/>
        <v>25</v>
      </c>
      <c r="I116" s="40">
        <f t="shared" si="11"/>
        <v>6</v>
      </c>
      <c r="J116" s="41">
        <f t="shared" si="12"/>
        <v>0.80645161290322576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 t="s">
        <v>1304</v>
      </c>
      <c r="AE116" s="20" t="s">
        <v>1304</v>
      </c>
      <c r="AF116" s="20" t="s">
        <v>1304</v>
      </c>
      <c r="AG116" s="20" t="s">
        <v>1304</v>
      </c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10"/>
        <v>25</v>
      </c>
      <c r="I117" s="40">
        <f t="shared" si="11"/>
        <v>6</v>
      </c>
      <c r="J117" s="41">
        <f t="shared" si="12"/>
        <v>0.80645161290322576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 t="s">
        <v>1304</v>
      </c>
      <c r="AE117" s="20" t="s">
        <v>1304</v>
      </c>
      <c r="AF117" s="20" t="s">
        <v>1304</v>
      </c>
      <c r="AG117" s="20" t="s">
        <v>1304</v>
      </c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10"/>
        <v>31</v>
      </c>
      <c r="I118" s="40">
        <f t="shared" si="11"/>
        <v>0</v>
      </c>
      <c r="J118" s="41">
        <f t="shared" si="12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10"/>
        <v>31</v>
      </c>
      <c r="I119" s="40">
        <f t="shared" si="11"/>
        <v>0</v>
      </c>
      <c r="J119" s="41">
        <f t="shared" si="12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10"/>
        <v>29</v>
      </c>
      <c r="I120" s="40">
        <f t="shared" si="11"/>
        <v>2</v>
      </c>
      <c r="J120" s="41">
        <f t="shared" si="12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10"/>
        <v>28</v>
      </c>
      <c r="I121" s="40">
        <f t="shared" si="11"/>
        <v>3</v>
      </c>
      <c r="J121" s="41">
        <f t="shared" si="12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10"/>
        <v>28</v>
      </c>
      <c r="I122" s="40">
        <f t="shared" si="11"/>
        <v>3</v>
      </c>
      <c r="J122" s="41">
        <f t="shared" si="12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10"/>
        <v>29</v>
      </c>
      <c r="I123" s="40">
        <f t="shared" si="11"/>
        <v>2</v>
      </c>
      <c r="J123" s="41">
        <f t="shared" si="12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10"/>
        <v>31</v>
      </c>
      <c r="I124" s="40">
        <f t="shared" si="11"/>
        <v>0</v>
      </c>
      <c r="J124" s="41">
        <f t="shared" si="12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10"/>
        <v>31</v>
      </c>
      <c r="I125" s="40">
        <f t="shared" si="11"/>
        <v>0</v>
      </c>
      <c r="J125" s="41">
        <f t="shared" si="12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10"/>
        <v>31</v>
      </c>
      <c r="I126" s="40">
        <f t="shared" si="11"/>
        <v>0</v>
      </c>
      <c r="J126" s="41">
        <f t="shared" si="12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10"/>
        <v>31</v>
      </c>
      <c r="I127" s="40">
        <f t="shared" si="11"/>
        <v>0</v>
      </c>
      <c r="J127" s="41">
        <f t="shared" si="12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10"/>
        <v>31</v>
      </c>
      <c r="I128" s="40">
        <f t="shared" si="11"/>
        <v>0</v>
      </c>
      <c r="J128" s="41">
        <f t="shared" si="12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10"/>
        <v>31</v>
      </c>
      <c r="I129" s="40">
        <f t="shared" si="11"/>
        <v>0</v>
      </c>
      <c r="J129" s="41">
        <f t="shared" si="12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10"/>
        <v>30</v>
      </c>
      <c r="I130" s="40">
        <f t="shared" si="11"/>
        <v>1</v>
      </c>
      <c r="J130" s="41">
        <f t="shared" si="12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10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10"/>
        <v>31</v>
      </c>
      <c r="I132" s="40">
        <f t="shared" si="11"/>
        <v>0</v>
      </c>
      <c r="J132" s="41">
        <f t="shared" si="12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10"/>
        <v>31</v>
      </c>
      <c r="I133" s="40">
        <f t="shared" si="11"/>
        <v>0</v>
      </c>
      <c r="J133" s="41">
        <f t="shared" si="12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0"/>
        <v>27</v>
      </c>
      <c r="I134" s="40">
        <f t="shared" si="11"/>
        <v>4</v>
      </c>
      <c r="J134" s="41">
        <f t="shared" si="12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0"/>
        <v>27</v>
      </c>
      <c r="I135" s="40">
        <f t="shared" si="11"/>
        <v>4</v>
      </c>
      <c r="J135" s="41">
        <f t="shared" si="12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9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9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9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9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9"/>
        <v>28</v>
      </c>
      <c r="I140" s="40">
        <f t="shared" si="11"/>
        <v>3</v>
      </c>
      <c r="J140" s="41">
        <f t="shared" si="12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9"/>
        <v>28</v>
      </c>
      <c r="I141" s="40">
        <f t="shared" si="11"/>
        <v>3</v>
      </c>
      <c r="J141" s="41">
        <f t="shared" si="12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9"/>
        <v>30</v>
      </c>
      <c r="I142" s="40">
        <f t="shared" si="11"/>
        <v>1</v>
      </c>
      <c r="J142" s="41">
        <f t="shared" si="12"/>
        <v>0.967741935483871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 t="s">
        <v>1304</v>
      </c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9"/>
        <v>27</v>
      </c>
      <c r="I143" s="40">
        <f t="shared" ref="I143:I236" si="20">COUNTIF(K143:AL143,"APAGADO")</f>
        <v>4</v>
      </c>
      <c r="J143" s="41">
        <f t="shared" ref="J143:J236" si="21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9"/>
        <v>31</v>
      </c>
      <c r="I144" s="40">
        <f t="shared" si="20"/>
        <v>0</v>
      </c>
      <c r="J144" s="41">
        <f t="shared" si="21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9"/>
        <v>31</v>
      </c>
      <c r="I145" s="40">
        <f t="shared" si="20"/>
        <v>0</v>
      </c>
      <c r="J145" s="41">
        <f t="shared" si="21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9"/>
        <v>26</v>
      </c>
      <c r="I146" s="40">
        <f t="shared" si="20"/>
        <v>5</v>
      </c>
      <c r="J146" s="41">
        <f t="shared" si="21"/>
        <v>0.83870967741935487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 t="s">
        <v>1304</v>
      </c>
      <c r="AF146" s="20" t="s">
        <v>1304</v>
      </c>
      <c r="AG146" s="20"/>
      <c r="AH146" s="20"/>
      <c r="AI146" s="20"/>
      <c r="AJ146" s="20"/>
      <c r="AK146" s="20"/>
      <c r="AL146" s="20" t="s">
        <v>1304</v>
      </c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9"/>
        <v>30</v>
      </c>
      <c r="I147" s="40">
        <f t="shared" si="20"/>
        <v>1</v>
      </c>
      <c r="J147" s="41">
        <f t="shared" si="21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9"/>
        <v>30</v>
      </c>
      <c r="I148" s="40">
        <f t="shared" si="20"/>
        <v>1</v>
      </c>
      <c r="J148" s="41">
        <f t="shared" si="21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9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9"/>
        <v>31</v>
      </c>
      <c r="I150" s="40">
        <f t="shared" si="20"/>
        <v>0</v>
      </c>
      <c r="J150" s="41">
        <f t="shared" si="21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9"/>
        <v>31</v>
      </c>
      <c r="I151" s="40">
        <f t="shared" si="20"/>
        <v>0</v>
      </c>
      <c r="J151" s="41">
        <f t="shared" si="21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9"/>
        <v>31</v>
      </c>
      <c r="I152" s="40">
        <f t="shared" ref="I152:I159" si="22">COUNTIF(K152:AL152,"APAGADO")</f>
        <v>0</v>
      </c>
      <c r="J152" s="41">
        <f t="shared" ref="J152:J159" si="23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9"/>
        <v>31</v>
      </c>
      <c r="I153" s="40">
        <f t="shared" si="22"/>
        <v>0</v>
      </c>
      <c r="J153" s="41">
        <f t="shared" si="23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9"/>
        <v>31</v>
      </c>
      <c r="I154" s="40">
        <f t="shared" si="22"/>
        <v>0</v>
      </c>
      <c r="J154" s="41">
        <f t="shared" si="23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9"/>
        <v>31</v>
      </c>
      <c r="I155" s="40">
        <f t="shared" si="22"/>
        <v>0</v>
      </c>
      <c r="J155" s="41">
        <f t="shared" si="23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9"/>
        <v>31</v>
      </c>
      <c r="I156" s="40">
        <f t="shared" si="22"/>
        <v>0</v>
      </c>
      <c r="J156" s="41">
        <f t="shared" si="23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9"/>
        <v>31</v>
      </c>
      <c r="I157" s="40">
        <f t="shared" si="22"/>
        <v>0</v>
      </c>
      <c r="J157" s="41">
        <f t="shared" si="23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9"/>
        <v>31</v>
      </c>
      <c r="I158" s="40">
        <f t="shared" si="22"/>
        <v>0</v>
      </c>
      <c r="J158" s="41">
        <f t="shared" si="23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9"/>
        <v>31</v>
      </c>
      <c r="I159" s="40">
        <f t="shared" si="22"/>
        <v>0</v>
      </c>
      <c r="J159" s="41">
        <f t="shared" si="23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9"/>
        <v>31</v>
      </c>
      <c r="I160" s="40">
        <f t="shared" si="20"/>
        <v>0</v>
      </c>
      <c r="J160" s="41">
        <f t="shared" si="21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9"/>
        <v>31</v>
      </c>
      <c r="I161" s="40">
        <f t="shared" si="20"/>
        <v>0</v>
      </c>
      <c r="J161" s="41">
        <f t="shared" si="21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9"/>
        <v>30</v>
      </c>
      <c r="I162" s="40">
        <f t="shared" si="20"/>
        <v>1</v>
      </c>
      <c r="J162" s="41">
        <f t="shared" si="21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9"/>
        <v>31</v>
      </c>
      <c r="I163" s="40">
        <f t="shared" si="20"/>
        <v>0</v>
      </c>
      <c r="J163" s="41">
        <f t="shared" si="21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9"/>
        <v>31</v>
      </c>
      <c r="I164" s="40">
        <f t="shared" si="20"/>
        <v>0</v>
      </c>
      <c r="J164" s="41">
        <f t="shared" si="21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9"/>
        <v>31</v>
      </c>
      <c r="I165" s="40">
        <f t="shared" si="20"/>
        <v>0</v>
      </c>
      <c r="J165" s="41">
        <f t="shared" si="21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9"/>
        <v>31</v>
      </c>
      <c r="I166" s="40">
        <f t="shared" si="20"/>
        <v>0</v>
      </c>
      <c r="J166" s="41">
        <f t="shared" si="21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9"/>
        <v>31</v>
      </c>
      <c r="I167" s="40">
        <f t="shared" si="20"/>
        <v>0</v>
      </c>
      <c r="J167" s="41">
        <f t="shared" si="21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9"/>
        <v>31</v>
      </c>
      <c r="I168" s="40">
        <f t="shared" si="20"/>
        <v>0</v>
      </c>
      <c r="J168" s="41">
        <f t="shared" si="21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9"/>
        <v>31</v>
      </c>
      <c r="I169" s="40">
        <f t="shared" si="20"/>
        <v>0</v>
      </c>
      <c r="J169" s="41">
        <f t="shared" si="21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9"/>
        <v>28</v>
      </c>
      <c r="I170" s="40">
        <f t="shared" si="20"/>
        <v>2</v>
      </c>
      <c r="J170" s="41">
        <f t="shared" si="21"/>
        <v>0.93333333333333335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 t="s">
        <v>1304</v>
      </c>
      <c r="AM170" s="20" t="s">
        <v>1304</v>
      </c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9"/>
        <v>31</v>
      </c>
      <c r="I171" s="40">
        <f t="shared" si="20"/>
        <v>0</v>
      </c>
      <c r="J171" s="41">
        <f t="shared" si="21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9"/>
        <v>31</v>
      </c>
      <c r="I172" s="40">
        <f t="shared" si="20"/>
        <v>0</v>
      </c>
      <c r="J172" s="41">
        <f t="shared" si="21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9"/>
        <v>31</v>
      </c>
      <c r="I173" s="40">
        <f t="shared" si="20"/>
        <v>0</v>
      </c>
      <c r="J173" s="41">
        <f t="shared" si="21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9"/>
        <v>31</v>
      </c>
      <c r="I174" s="40">
        <f t="shared" si="20"/>
        <v>0</v>
      </c>
      <c r="J174" s="41">
        <f t="shared" si="21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9"/>
        <v>31</v>
      </c>
      <c r="I175" s="40">
        <f t="shared" si="20"/>
        <v>0</v>
      </c>
      <c r="J175" s="41">
        <f t="shared" si="21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9"/>
        <v>31</v>
      </c>
      <c r="I176" s="40">
        <f t="shared" si="20"/>
        <v>0</v>
      </c>
      <c r="J176" s="41">
        <f t="shared" si="21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9"/>
        <v>27</v>
      </c>
      <c r="I177" s="40">
        <f t="shared" si="20"/>
        <v>4</v>
      </c>
      <c r="J177" s="41">
        <f t="shared" si="21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9"/>
        <v>3</v>
      </c>
      <c r="I178" s="40">
        <f t="shared" si="20"/>
        <v>26</v>
      </c>
      <c r="J178" s="41">
        <f t="shared" si="21"/>
        <v>0.10344827586206896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 t="s">
        <v>1304</v>
      </c>
      <c r="AE178" s="20" t="s">
        <v>1304</v>
      </c>
      <c r="AF178" s="20" t="s">
        <v>1304</v>
      </c>
      <c r="AG178" s="20" t="s">
        <v>1304</v>
      </c>
      <c r="AH178" s="20" t="s">
        <v>1304</v>
      </c>
      <c r="AI178" s="20" t="s">
        <v>1304</v>
      </c>
      <c r="AJ178" s="20" t="s">
        <v>1304</v>
      </c>
      <c r="AK178" s="20" t="s">
        <v>1304</v>
      </c>
      <c r="AL178" s="20"/>
      <c r="AM178" s="20"/>
      <c r="AN178" s="20" t="s">
        <v>1304</v>
      </c>
      <c r="AO178" s="20" t="s">
        <v>1304</v>
      </c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9"/>
        <v>27</v>
      </c>
      <c r="I179" s="40">
        <f t="shared" si="20"/>
        <v>4</v>
      </c>
      <c r="J179" s="41">
        <f t="shared" si="21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9"/>
        <v>31</v>
      </c>
      <c r="I180" s="40">
        <f t="shared" si="20"/>
        <v>0</v>
      </c>
      <c r="J180" s="41">
        <f t="shared" si="21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9"/>
        <v>29</v>
      </c>
      <c r="I181" s="40">
        <f t="shared" si="20"/>
        <v>1</v>
      </c>
      <c r="J181" s="41">
        <f t="shared" si="21"/>
        <v>0.96666666666666667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 t="s">
        <v>1304</v>
      </c>
      <c r="AI181" s="20"/>
      <c r="AJ181" s="20"/>
      <c r="AK181" s="20"/>
      <c r="AL181" s="20"/>
      <c r="AM181" s="20"/>
      <c r="AN181" s="20"/>
      <c r="AO181" s="20" t="s">
        <v>1304</v>
      </c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9"/>
        <v>31</v>
      </c>
      <c r="I182" s="40">
        <f t="shared" si="20"/>
        <v>0</v>
      </c>
      <c r="J182" s="41">
        <f t="shared" si="21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9"/>
        <v>31</v>
      </c>
      <c r="I183" s="40">
        <f t="shared" si="20"/>
        <v>0</v>
      </c>
      <c r="J183" s="41">
        <f t="shared" si="21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9"/>
        <v>27</v>
      </c>
      <c r="I184" s="40">
        <f t="shared" si="20"/>
        <v>4</v>
      </c>
      <c r="J184" s="41">
        <f t="shared" si="21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9"/>
        <v>31</v>
      </c>
      <c r="I185" s="40">
        <f t="shared" si="20"/>
        <v>0</v>
      </c>
      <c r="J185" s="41">
        <f t="shared" si="21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9"/>
        <v>30</v>
      </c>
      <c r="I186" s="40">
        <f t="shared" si="20"/>
        <v>1</v>
      </c>
      <c r="J186" s="41">
        <f t="shared" si="21"/>
        <v>0.967741935483871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 t="s">
        <v>1304</v>
      </c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9"/>
        <v>26</v>
      </c>
      <c r="I187" s="40">
        <f t="shared" si="20"/>
        <v>5</v>
      </c>
      <c r="J187" s="41">
        <f t="shared" si="21"/>
        <v>0.83870967741935487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 t="s">
        <v>1304</v>
      </c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9"/>
        <v>31</v>
      </c>
      <c r="I188" s="40">
        <f t="shared" si="20"/>
        <v>0</v>
      </c>
      <c r="J188" s="41">
        <f t="shared" si="21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9"/>
        <v>30</v>
      </c>
      <c r="I189" s="40">
        <f t="shared" si="20"/>
        <v>1</v>
      </c>
      <c r="J189" s="41">
        <f t="shared" si="21"/>
        <v>0.967741935483871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 t="s">
        <v>1304</v>
      </c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9"/>
        <v>30</v>
      </c>
      <c r="I190" s="40">
        <f t="shared" si="20"/>
        <v>1</v>
      </c>
      <c r="J190" s="41">
        <f t="shared" si="21"/>
        <v>0.967741935483871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 t="s">
        <v>1304</v>
      </c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9"/>
        <v>30</v>
      </c>
      <c r="I191" s="40">
        <f t="shared" si="20"/>
        <v>1</v>
      </c>
      <c r="J191" s="41">
        <f t="shared" si="21"/>
        <v>0.967741935483871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 t="s">
        <v>1304</v>
      </c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9"/>
        <v>31</v>
      </c>
      <c r="I192" s="40">
        <f t="shared" si="20"/>
        <v>0</v>
      </c>
      <c r="J192" s="41">
        <f t="shared" si="21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9"/>
        <v>31</v>
      </c>
      <c r="I193" s="40">
        <f t="shared" si="20"/>
        <v>0</v>
      </c>
      <c r="J193" s="41">
        <f t="shared" si="21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9"/>
        <v>31</v>
      </c>
      <c r="I194" s="40">
        <f t="shared" si="20"/>
        <v>0</v>
      </c>
      <c r="J194" s="41">
        <f t="shared" si="21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9"/>
        <v>31</v>
      </c>
      <c r="I195" s="40">
        <f t="shared" si="20"/>
        <v>0</v>
      </c>
      <c r="J195" s="41">
        <f t="shared" si="21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9"/>
        <v>31</v>
      </c>
      <c r="I196" s="40">
        <f t="shared" si="20"/>
        <v>0</v>
      </c>
      <c r="J196" s="41">
        <f t="shared" si="21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9"/>
        <v>30</v>
      </c>
      <c r="I197" s="40">
        <f t="shared" si="20"/>
        <v>1</v>
      </c>
      <c r="J197" s="41">
        <f t="shared" si="21"/>
        <v>0.967741935483871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 t="s">
        <v>1304</v>
      </c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9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9"/>
        <v>30</v>
      </c>
      <c r="I199" s="40">
        <f t="shared" si="20"/>
        <v>1</v>
      </c>
      <c r="J199" s="41">
        <f t="shared" si="21"/>
        <v>0.967741935483871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 t="s">
        <v>1304</v>
      </c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4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4"/>
        <v>31</v>
      </c>
      <c r="I201" s="40">
        <f t="shared" si="20"/>
        <v>0</v>
      </c>
      <c r="J201" s="41">
        <f t="shared" si="21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4"/>
        <v>31</v>
      </c>
      <c r="I202" s="40">
        <f t="shared" si="20"/>
        <v>0</v>
      </c>
      <c r="J202" s="41">
        <f t="shared" si="21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4"/>
        <v>31</v>
      </c>
      <c r="I203" s="40">
        <f t="shared" si="20"/>
        <v>0</v>
      </c>
      <c r="J203" s="41">
        <f t="shared" si="21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4"/>
        <v>31</v>
      </c>
      <c r="I204" s="40">
        <f t="shared" si="20"/>
        <v>0</v>
      </c>
      <c r="J204" s="41">
        <f t="shared" si="21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4"/>
        <v>31</v>
      </c>
      <c r="I205" s="40">
        <f t="shared" si="20"/>
        <v>0</v>
      </c>
      <c r="J205" s="41">
        <f t="shared" si="21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4"/>
        <v>31</v>
      </c>
      <c r="I206" s="40">
        <f t="shared" si="20"/>
        <v>0</v>
      </c>
      <c r="J206" s="41">
        <f t="shared" si="21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4"/>
        <v>31</v>
      </c>
      <c r="I207" s="40">
        <f t="shared" si="20"/>
        <v>0</v>
      </c>
      <c r="J207" s="41">
        <f t="shared" si="21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4"/>
        <v>31</v>
      </c>
      <c r="I208" s="40">
        <f t="shared" si="20"/>
        <v>0</v>
      </c>
      <c r="J208" s="41">
        <f t="shared" si="21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4"/>
        <v>27</v>
      </c>
      <c r="I209" s="40">
        <f t="shared" si="20"/>
        <v>4</v>
      </c>
      <c r="J209" s="41">
        <f t="shared" si="21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3" t="s">
        <v>1313</v>
      </c>
      <c r="H210" s="40">
        <f t="shared" si="24"/>
        <v>11</v>
      </c>
      <c r="I210" s="40">
        <f t="shared" si="20"/>
        <v>18</v>
      </c>
      <c r="J210" s="41">
        <f t="shared" si="21"/>
        <v>0.37931034482758619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 t="s">
        <v>1304</v>
      </c>
      <c r="AF210" s="20" t="s">
        <v>1304</v>
      </c>
      <c r="AG210" s="20" t="s">
        <v>1304</v>
      </c>
      <c r="AH210" s="20"/>
      <c r="AI210" s="20" t="s">
        <v>1304</v>
      </c>
      <c r="AJ210" s="20" t="s">
        <v>1304</v>
      </c>
      <c r="AK210" s="20" t="s">
        <v>1304</v>
      </c>
      <c r="AL210" s="20" t="s">
        <v>1304</v>
      </c>
      <c r="AM210" s="20"/>
      <c r="AN210" s="20" t="s">
        <v>1304</v>
      </c>
      <c r="AO210" s="20" t="s">
        <v>1304</v>
      </c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4"/>
        <v>30</v>
      </c>
      <c r="I211" s="40">
        <f t="shared" si="20"/>
        <v>1</v>
      </c>
      <c r="J211" s="41">
        <f t="shared" si="21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4"/>
        <v>31</v>
      </c>
      <c r="I212" s="40">
        <f t="shared" si="20"/>
        <v>0</v>
      </c>
      <c r="J212" s="41">
        <f t="shared" si="21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4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4"/>
        <v>1</v>
      </c>
      <c r="I214" s="40">
        <f t="shared" si="20"/>
        <v>27</v>
      </c>
      <c r="J214" s="41">
        <f t="shared" si="21"/>
        <v>3.5714285714285712E-2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 t="s">
        <v>1304</v>
      </c>
      <c r="AE214" s="20" t="s">
        <v>1304</v>
      </c>
      <c r="AF214" s="20" t="s">
        <v>1304</v>
      </c>
      <c r="AG214" s="20" t="s">
        <v>1304</v>
      </c>
      <c r="AH214" s="20" t="s">
        <v>1304</v>
      </c>
      <c r="AI214" s="20" t="s">
        <v>1304</v>
      </c>
      <c r="AJ214" s="20" t="s">
        <v>1304</v>
      </c>
      <c r="AK214" s="20" t="s">
        <v>1304</v>
      </c>
      <c r="AL214" s="20" t="s">
        <v>1304</v>
      </c>
      <c r="AM214" s="20" t="s">
        <v>1304</v>
      </c>
      <c r="AN214" s="20" t="s">
        <v>1304</v>
      </c>
      <c r="AO214" s="20" t="s">
        <v>1304</v>
      </c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4"/>
        <v>31</v>
      </c>
      <c r="I215" s="40">
        <f t="shared" si="20"/>
        <v>0</v>
      </c>
      <c r="J215" s="41">
        <f t="shared" si="21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4"/>
        <v>31</v>
      </c>
      <c r="I216" s="40">
        <f t="shared" si="20"/>
        <v>0</v>
      </c>
      <c r="J216" s="41">
        <f t="shared" si="21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4"/>
        <v>31</v>
      </c>
      <c r="I217" s="40">
        <f t="shared" si="20"/>
        <v>0</v>
      </c>
      <c r="J217" s="41">
        <f t="shared" si="21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4"/>
        <v>31</v>
      </c>
      <c r="I218" s="40">
        <f t="shared" si="20"/>
        <v>0</v>
      </c>
      <c r="J218" s="41">
        <f t="shared" si="21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4"/>
        <v>31</v>
      </c>
      <c r="I219" s="40">
        <f t="shared" si="20"/>
        <v>0</v>
      </c>
      <c r="J219" s="41">
        <f t="shared" si="21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4"/>
        <v>31</v>
      </c>
      <c r="I220" s="40">
        <f t="shared" si="20"/>
        <v>0</v>
      </c>
      <c r="J220" s="41">
        <f t="shared" si="21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4"/>
        <v>31</v>
      </c>
      <c r="I221" s="40">
        <f t="shared" si="20"/>
        <v>0</v>
      </c>
      <c r="J221" s="41">
        <f t="shared" si="21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4"/>
        <v>19</v>
      </c>
      <c r="I222" s="40">
        <f t="shared" si="20"/>
        <v>12</v>
      </c>
      <c r="J222" s="41">
        <f t="shared" si="21"/>
        <v>0.61290322580645162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 t="s">
        <v>1304</v>
      </c>
      <c r="AE222" s="20" t="s">
        <v>1304</v>
      </c>
      <c r="AF222" s="20" t="s">
        <v>1304</v>
      </c>
      <c r="AG222" s="20" t="s">
        <v>1304</v>
      </c>
      <c r="AH222" s="20" t="s">
        <v>1304</v>
      </c>
      <c r="AI222" s="20" t="s">
        <v>1304</v>
      </c>
      <c r="AJ222" s="20" t="s">
        <v>1304</v>
      </c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4"/>
        <v>29</v>
      </c>
      <c r="I223" s="40">
        <f t="shared" si="20"/>
        <v>2</v>
      </c>
      <c r="J223" s="41">
        <f t="shared" si="21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4"/>
        <v>21</v>
      </c>
      <c r="I224" s="40">
        <f t="shared" si="20"/>
        <v>10</v>
      </c>
      <c r="J224" s="41">
        <f t="shared" si="21"/>
        <v>0.67741935483870963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 t="s">
        <v>1304</v>
      </c>
      <c r="AE224" s="20" t="s">
        <v>1304</v>
      </c>
      <c r="AF224" s="20" t="s">
        <v>1304</v>
      </c>
      <c r="AG224" s="20" t="s">
        <v>1304</v>
      </c>
      <c r="AH224" s="20" t="s">
        <v>1304</v>
      </c>
      <c r="AI224" s="20" t="s">
        <v>1304</v>
      </c>
      <c r="AJ224" s="20" t="s">
        <v>1304</v>
      </c>
      <c r="AK224" s="20" t="s">
        <v>1304</v>
      </c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4"/>
        <v>30</v>
      </c>
      <c r="I225" s="40">
        <f t="shared" si="20"/>
        <v>1</v>
      </c>
      <c r="J225" s="41">
        <f t="shared" si="21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4"/>
        <v>27</v>
      </c>
      <c r="I226" s="40">
        <f t="shared" si="20"/>
        <v>4</v>
      </c>
      <c r="J226" s="41">
        <f t="shared" si="21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4"/>
        <v>27</v>
      </c>
      <c r="I227" s="40">
        <f t="shared" si="20"/>
        <v>4</v>
      </c>
      <c r="J227" s="41">
        <f t="shared" si="21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4"/>
        <v>31</v>
      </c>
      <c r="I228" s="40">
        <f t="shared" si="20"/>
        <v>0</v>
      </c>
      <c r="J228" s="41">
        <f t="shared" si="21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4"/>
        <v>28</v>
      </c>
      <c r="I229" s="40">
        <f t="shared" si="20"/>
        <v>3</v>
      </c>
      <c r="J229" s="41">
        <f t="shared" si="21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4"/>
        <v>31</v>
      </c>
      <c r="I230" s="40">
        <f t="shared" si="20"/>
        <v>0</v>
      </c>
      <c r="J230" s="41">
        <f t="shared" si="21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4"/>
        <v>0</v>
      </c>
      <c r="I231" s="40">
        <f t="shared" si="20"/>
        <v>28</v>
      </c>
      <c r="J231" s="41">
        <f t="shared" si="21"/>
        <v>0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 t="s">
        <v>1304</v>
      </c>
      <c r="AE231" s="20" t="s">
        <v>1304</v>
      </c>
      <c r="AF231" s="20" t="s">
        <v>1304</v>
      </c>
      <c r="AG231" s="20" t="s">
        <v>1304</v>
      </c>
      <c r="AH231" s="20" t="s">
        <v>1304</v>
      </c>
      <c r="AI231" s="20" t="s">
        <v>1304</v>
      </c>
      <c r="AJ231" s="20" t="s">
        <v>1304</v>
      </c>
      <c r="AK231" s="20" t="s">
        <v>1304</v>
      </c>
      <c r="AL231" s="20" t="s">
        <v>1304</v>
      </c>
      <c r="AM231" s="20" t="s">
        <v>1304</v>
      </c>
      <c r="AN231" s="20" t="s">
        <v>1304</v>
      </c>
      <c r="AO231" s="20" t="s">
        <v>1304</v>
      </c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4"/>
        <v>31</v>
      </c>
      <c r="I232" s="40">
        <f t="shared" si="20"/>
        <v>0</v>
      </c>
      <c r="J232" s="41">
        <f t="shared" si="21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4"/>
        <v>30</v>
      </c>
      <c r="I233" s="40">
        <f t="shared" si="20"/>
        <v>1</v>
      </c>
      <c r="J233" s="41">
        <f t="shared" si="21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4"/>
        <v>15</v>
      </c>
      <c r="I234" s="40">
        <f t="shared" si="20"/>
        <v>13</v>
      </c>
      <c r="J234" s="41">
        <f t="shared" si="21"/>
        <v>0.5357142857142857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 t="s">
        <v>1304</v>
      </c>
      <c r="AE234" s="20" t="s">
        <v>1304</v>
      </c>
      <c r="AF234" s="20" t="s">
        <v>1304</v>
      </c>
      <c r="AG234" s="20" t="s">
        <v>1304</v>
      </c>
      <c r="AH234" s="20" t="s">
        <v>1304</v>
      </c>
      <c r="AI234" s="20" t="s">
        <v>1304</v>
      </c>
      <c r="AJ234" s="20" t="s">
        <v>1304</v>
      </c>
      <c r="AK234" s="20" t="s">
        <v>1304</v>
      </c>
      <c r="AL234" s="20" t="s">
        <v>1304</v>
      </c>
      <c r="AM234" s="20" t="s">
        <v>1304</v>
      </c>
      <c r="AN234" s="20" t="s">
        <v>1304</v>
      </c>
      <c r="AO234" s="20" t="s">
        <v>1304</v>
      </c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4"/>
        <v>28</v>
      </c>
      <c r="I235" s="40">
        <f t="shared" si="20"/>
        <v>3</v>
      </c>
      <c r="J235" s="41">
        <f t="shared" si="21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4"/>
        <v>0</v>
      </c>
      <c r="I236" s="40">
        <f t="shared" si="20"/>
        <v>28</v>
      </c>
      <c r="J236" s="41">
        <f t="shared" si="21"/>
        <v>0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 t="s">
        <v>1304</v>
      </c>
      <c r="AE236" s="20" t="s">
        <v>1304</v>
      </c>
      <c r="AF236" s="20" t="s">
        <v>1304</v>
      </c>
      <c r="AG236" s="20" t="s">
        <v>1304</v>
      </c>
      <c r="AH236" s="20" t="s">
        <v>1304</v>
      </c>
      <c r="AI236" s="20" t="s">
        <v>1304</v>
      </c>
      <c r="AJ236" s="20" t="s">
        <v>1304</v>
      </c>
      <c r="AK236" s="20" t="s">
        <v>1304</v>
      </c>
      <c r="AL236" s="20" t="s">
        <v>1304</v>
      </c>
      <c r="AM236" s="20" t="s">
        <v>1304</v>
      </c>
      <c r="AN236" s="20" t="s">
        <v>1304</v>
      </c>
      <c r="AO236" s="20" t="s">
        <v>1304</v>
      </c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4"/>
        <v>28</v>
      </c>
      <c r="I237" s="40">
        <f t="shared" ref="I237:I302" si="25">COUNTIF(K237:AL237,"APAGADO")</f>
        <v>1</v>
      </c>
      <c r="J237" s="41">
        <f t="shared" ref="J237:J302" si="26">(H237)/(I237+H237)</f>
        <v>0.96551724137931039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 t="s">
        <v>1304</v>
      </c>
      <c r="AM237" s="20"/>
      <c r="AN237" s="20" t="s">
        <v>1304</v>
      </c>
      <c r="AO237" s="20" t="s">
        <v>1304</v>
      </c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4"/>
        <v>1</v>
      </c>
      <c r="I238" s="40">
        <f t="shared" si="25"/>
        <v>27</v>
      </c>
      <c r="J238" s="41">
        <f t="shared" si="26"/>
        <v>3.5714285714285712E-2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 t="s">
        <v>1304</v>
      </c>
      <c r="AE238" s="20" t="s">
        <v>1304</v>
      </c>
      <c r="AF238" s="20" t="s">
        <v>1304</v>
      </c>
      <c r="AG238" s="20" t="s">
        <v>1304</v>
      </c>
      <c r="AH238" s="20" t="s">
        <v>1304</v>
      </c>
      <c r="AI238" s="20" t="s">
        <v>1304</v>
      </c>
      <c r="AJ238" s="20" t="s">
        <v>1304</v>
      </c>
      <c r="AK238" s="20" t="s">
        <v>1304</v>
      </c>
      <c r="AL238" s="20"/>
      <c r="AM238" s="20" t="s">
        <v>1304</v>
      </c>
      <c r="AN238" s="20" t="s">
        <v>1304</v>
      </c>
      <c r="AO238" s="20" t="s">
        <v>1304</v>
      </c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4"/>
        <v>29</v>
      </c>
      <c r="I239" s="40">
        <f t="shared" si="25"/>
        <v>2</v>
      </c>
      <c r="J239" s="41">
        <f t="shared" si="26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4"/>
        <v>30</v>
      </c>
      <c r="I240" s="40">
        <f t="shared" si="25"/>
        <v>1</v>
      </c>
      <c r="J240" s="41">
        <f t="shared" si="26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4"/>
        <v>31</v>
      </c>
      <c r="I241" s="40">
        <f t="shared" si="25"/>
        <v>0</v>
      </c>
      <c r="J241" s="41">
        <f t="shared" si="26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4"/>
        <v>31</v>
      </c>
      <c r="I242" s="40">
        <f t="shared" si="25"/>
        <v>0</v>
      </c>
      <c r="J242" s="41">
        <f t="shared" si="26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4"/>
        <v>25</v>
      </c>
      <c r="I243" s="40">
        <f t="shared" si="25"/>
        <v>3</v>
      </c>
      <c r="J243" s="41">
        <f t="shared" si="26"/>
        <v>0.8928571428571429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 t="s">
        <v>1304</v>
      </c>
      <c r="AN243" s="20" t="s">
        <v>1304</v>
      </c>
      <c r="AO243" s="20" t="s">
        <v>1304</v>
      </c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4"/>
        <v>31</v>
      </c>
      <c r="I244" s="40">
        <f t="shared" si="25"/>
        <v>0</v>
      </c>
      <c r="J244" s="41">
        <f t="shared" si="26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4"/>
        <v>29</v>
      </c>
      <c r="I245" s="40">
        <f t="shared" si="25"/>
        <v>2</v>
      </c>
      <c r="J245" s="41">
        <f t="shared" si="26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4"/>
        <v>28</v>
      </c>
      <c r="I246" s="40">
        <f t="shared" si="25"/>
        <v>0</v>
      </c>
      <c r="J246" s="41">
        <f t="shared" si="26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 t="s">
        <v>1304</v>
      </c>
      <c r="AN246" s="20" t="s">
        <v>1304</v>
      </c>
      <c r="AO246" s="20" t="s">
        <v>1304</v>
      </c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4"/>
        <v>27</v>
      </c>
      <c r="I247" s="40">
        <f t="shared" si="25"/>
        <v>4</v>
      </c>
      <c r="J247" s="41">
        <f t="shared" si="26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4"/>
        <v>30</v>
      </c>
      <c r="I248" s="40">
        <f t="shared" si="25"/>
        <v>1</v>
      </c>
      <c r="J248" s="41">
        <f t="shared" si="26"/>
        <v>0.967741935483871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 t="s">
        <v>1304</v>
      </c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4"/>
        <v>30</v>
      </c>
      <c r="I249" s="40">
        <f t="shared" si="25"/>
        <v>1</v>
      </c>
      <c r="J249" s="41">
        <f t="shared" si="26"/>
        <v>0.967741935483871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 t="s">
        <v>1304</v>
      </c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4"/>
        <v>30</v>
      </c>
      <c r="I250" s="40">
        <f t="shared" si="25"/>
        <v>1</v>
      </c>
      <c r="J250" s="41">
        <f t="shared" si="26"/>
        <v>0.967741935483871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 t="s">
        <v>1304</v>
      </c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4"/>
        <v>30</v>
      </c>
      <c r="I251" s="40">
        <f t="shared" si="25"/>
        <v>1</v>
      </c>
      <c r="J251" s="41">
        <f t="shared" si="26"/>
        <v>0.967741935483871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 t="s">
        <v>1304</v>
      </c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4"/>
        <v>30</v>
      </c>
      <c r="I252" s="40">
        <f t="shared" si="25"/>
        <v>1</v>
      </c>
      <c r="J252" s="41">
        <f t="shared" si="26"/>
        <v>0.967741935483871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 t="s">
        <v>1304</v>
      </c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4"/>
        <v>30</v>
      </c>
      <c r="I253" s="40">
        <f t="shared" si="25"/>
        <v>1</v>
      </c>
      <c r="J253" s="41">
        <f t="shared" si="26"/>
        <v>0.967741935483871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 t="s">
        <v>1304</v>
      </c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4"/>
        <v>30</v>
      </c>
      <c r="I254" s="40">
        <f>COUNTIF(K254:AL254,"APAGADO")</f>
        <v>1</v>
      </c>
      <c r="J254" s="41">
        <f>(H254)/(I254+H254)</f>
        <v>0.967741935483871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 t="s">
        <v>1304</v>
      </c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4"/>
        <v>30</v>
      </c>
      <c r="I255" s="40">
        <f>COUNTIF(K255:AL255,"APAGADO")</f>
        <v>1</v>
      </c>
      <c r="J255" s="41">
        <f>(H255)/(I255+H255)</f>
        <v>0.967741935483871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 t="s">
        <v>1304</v>
      </c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4"/>
        <v>30</v>
      </c>
      <c r="I256" s="40">
        <f>COUNTIF(K256:AL256,"APAGADO")</f>
        <v>1</v>
      </c>
      <c r="J256" s="41">
        <f>(H256)/(I256+H256)</f>
        <v>0.967741935483871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 t="s">
        <v>1304</v>
      </c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4"/>
        <v>30</v>
      </c>
      <c r="I257" s="40">
        <f>COUNTIF(K257:AL257,"APAGADO")</f>
        <v>1</v>
      </c>
      <c r="J257" s="41">
        <f>(H257)/(I257+H257)</f>
        <v>0.967741935483871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 t="s">
        <v>1304</v>
      </c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4"/>
        <v>30</v>
      </c>
      <c r="I258" s="40">
        <f t="shared" si="25"/>
        <v>1</v>
      </c>
      <c r="J258" s="41">
        <f t="shared" si="26"/>
        <v>0.967741935483871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 t="s">
        <v>1304</v>
      </c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4"/>
        <v>30</v>
      </c>
      <c r="I259" s="40">
        <f t="shared" si="25"/>
        <v>1</v>
      </c>
      <c r="J259" s="41">
        <f t="shared" si="26"/>
        <v>0.967741935483871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 t="s">
        <v>1304</v>
      </c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4"/>
        <v>30</v>
      </c>
      <c r="I260" s="40">
        <f t="shared" si="25"/>
        <v>1</v>
      </c>
      <c r="J260" s="41">
        <f t="shared" si="26"/>
        <v>0.967741935483871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 t="s">
        <v>1304</v>
      </c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4"/>
        <v>30</v>
      </c>
      <c r="I261" s="40">
        <f t="shared" si="25"/>
        <v>1</v>
      </c>
      <c r="J261" s="41">
        <f t="shared" si="26"/>
        <v>0.967741935483871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 t="s">
        <v>1304</v>
      </c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4"/>
        <v>30</v>
      </c>
      <c r="I262" s="40">
        <f t="shared" si="25"/>
        <v>1</v>
      </c>
      <c r="J262" s="41">
        <f t="shared" si="26"/>
        <v>0.967741935483871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 t="s">
        <v>1304</v>
      </c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4"/>
        <v>20</v>
      </c>
      <c r="I263" s="40">
        <f>COUNTIF(K263:AL263,"APAGADO")</f>
        <v>11</v>
      </c>
      <c r="J263" s="41">
        <f>(H263)/(I263+H263)</f>
        <v>0.64516129032258063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 t="s">
        <v>1304</v>
      </c>
      <c r="AE263" s="20" t="s">
        <v>1304</v>
      </c>
      <c r="AF263" s="20" t="s">
        <v>1304</v>
      </c>
      <c r="AG263" s="20" t="s">
        <v>1304</v>
      </c>
      <c r="AH263" s="20" t="s">
        <v>1304</v>
      </c>
      <c r="AI263" s="20"/>
      <c r="AJ263" s="20" t="s">
        <v>1304</v>
      </c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7">COUNTIF(K264:AO264,"")</f>
        <v>20</v>
      </c>
      <c r="I264" s="40">
        <f>COUNTIF(K264:AL264,"APAGADO")</f>
        <v>11</v>
      </c>
      <c r="J264" s="41">
        <f>(H264)/(I264+H264)</f>
        <v>0.64516129032258063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 t="s">
        <v>1304</v>
      </c>
      <c r="AE264" s="20" t="s">
        <v>1304</v>
      </c>
      <c r="AF264" s="20" t="s">
        <v>1304</v>
      </c>
      <c r="AG264" s="20" t="s">
        <v>1304</v>
      </c>
      <c r="AH264" s="20" t="s">
        <v>1304</v>
      </c>
      <c r="AI264" s="20"/>
      <c r="AJ264" s="20" t="s">
        <v>1304</v>
      </c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7"/>
        <v>30</v>
      </c>
      <c r="I265" s="40">
        <f>COUNTIF(K265:AL265,"APAGADO")</f>
        <v>1</v>
      </c>
      <c r="J265" s="41">
        <f>(H265)/(I265+H265)</f>
        <v>0.967741935483871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 t="s">
        <v>1304</v>
      </c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7"/>
        <v>30</v>
      </c>
      <c r="I266" s="40">
        <f t="shared" si="25"/>
        <v>1</v>
      </c>
      <c r="J266" s="41">
        <f t="shared" si="26"/>
        <v>0.967741935483871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 t="s">
        <v>1304</v>
      </c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7"/>
        <v>30</v>
      </c>
      <c r="I267" s="40">
        <f t="shared" si="25"/>
        <v>1</v>
      </c>
      <c r="J267" s="41">
        <f t="shared" si="26"/>
        <v>0.967741935483871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 t="s">
        <v>1304</v>
      </c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7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7"/>
        <v>0</v>
      </c>
      <c r="I269" s="40">
        <f t="shared" si="25"/>
        <v>28</v>
      </c>
      <c r="J269" s="41">
        <f t="shared" si="26"/>
        <v>0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 t="s">
        <v>1304</v>
      </c>
      <c r="AE269" s="20" t="s">
        <v>1304</v>
      </c>
      <c r="AF269" s="20" t="s">
        <v>1304</v>
      </c>
      <c r="AG269" s="20" t="s">
        <v>1304</v>
      </c>
      <c r="AH269" s="20" t="s">
        <v>1304</v>
      </c>
      <c r="AI269" s="20" t="s">
        <v>1304</v>
      </c>
      <c r="AJ269" s="20" t="s">
        <v>1304</v>
      </c>
      <c r="AK269" s="20" t="s">
        <v>1304</v>
      </c>
      <c r="AL269" s="20" t="s">
        <v>1304</v>
      </c>
      <c r="AM269" s="20" t="s">
        <v>1304</v>
      </c>
      <c r="AN269" s="20" t="s">
        <v>1304</v>
      </c>
      <c r="AO269" s="20" t="s">
        <v>1304</v>
      </c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7"/>
        <v>0</v>
      </c>
      <c r="I270" s="40">
        <f t="shared" si="25"/>
        <v>28</v>
      </c>
      <c r="J270" s="41">
        <f t="shared" si="26"/>
        <v>0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 t="s">
        <v>1304</v>
      </c>
      <c r="AE270" s="20" t="s">
        <v>1304</v>
      </c>
      <c r="AF270" s="20" t="s">
        <v>1304</v>
      </c>
      <c r="AG270" s="20" t="s">
        <v>1304</v>
      </c>
      <c r="AH270" s="20" t="s">
        <v>1304</v>
      </c>
      <c r="AI270" s="20" t="s">
        <v>1304</v>
      </c>
      <c r="AJ270" s="20" t="s">
        <v>1304</v>
      </c>
      <c r="AK270" s="20" t="s">
        <v>1304</v>
      </c>
      <c r="AL270" s="20" t="s">
        <v>1304</v>
      </c>
      <c r="AM270" s="20" t="s">
        <v>1304</v>
      </c>
      <c r="AN270" s="20" t="s">
        <v>1304</v>
      </c>
      <c r="AO270" s="20" t="s">
        <v>1304</v>
      </c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7"/>
        <v>31</v>
      </c>
      <c r="I271" s="40">
        <f t="shared" si="25"/>
        <v>0</v>
      </c>
      <c r="J271" s="41">
        <f t="shared" si="26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7"/>
        <v>31</v>
      </c>
      <c r="I272" s="40">
        <f t="shared" si="25"/>
        <v>0</v>
      </c>
      <c r="J272" s="41">
        <f t="shared" si="26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7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7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7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7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7"/>
        <v>23</v>
      </c>
      <c r="I277" s="40">
        <f t="shared" si="25"/>
        <v>8</v>
      </c>
      <c r="J277" s="41">
        <f t="shared" si="26"/>
        <v>0.74193548387096775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 t="s">
        <v>1304</v>
      </c>
      <c r="AE277" s="20" t="s">
        <v>1304</v>
      </c>
      <c r="AF277" s="20" t="s">
        <v>1304</v>
      </c>
      <c r="AG277" s="20" t="s">
        <v>1304</v>
      </c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7"/>
        <v>31</v>
      </c>
      <c r="I278" s="40">
        <f t="shared" si="25"/>
        <v>0</v>
      </c>
      <c r="J278" s="41">
        <f t="shared" si="26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7"/>
        <v>31</v>
      </c>
      <c r="I279" s="40">
        <f t="shared" si="25"/>
        <v>0</v>
      </c>
      <c r="J279" s="41">
        <f t="shared" si="26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7"/>
        <v>31</v>
      </c>
      <c r="I280" s="40">
        <f t="shared" si="25"/>
        <v>0</v>
      </c>
      <c r="J280" s="41">
        <f t="shared" si="26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7"/>
        <v>30</v>
      </c>
      <c r="I281" s="40">
        <f>COUNTIF(K281:AL281,"APAGADO")</f>
        <v>1</v>
      </c>
      <c r="J281" s="41">
        <f>(H281)/(I281+H281)</f>
        <v>0.967741935483871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 t="s">
        <v>1304</v>
      </c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7"/>
        <v>31</v>
      </c>
      <c r="I282" s="40">
        <f t="shared" si="25"/>
        <v>0</v>
      </c>
      <c r="J282" s="41">
        <f t="shared" si="26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7"/>
        <v>31</v>
      </c>
      <c r="I283" s="40">
        <f t="shared" si="25"/>
        <v>0</v>
      </c>
      <c r="J283" s="41">
        <f t="shared" si="26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7"/>
        <v>31</v>
      </c>
      <c r="I284" s="40">
        <f t="shared" si="25"/>
        <v>0</v>
      </c>
      <c r="J284" s="41">
        <f t="shared" si="26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7"/>
        <v>26</v>
      </c>
      <c r="I285" s="40">
        <f>COUNTIF(K285:AL285,"APAGADO")</f>
        <v>5</v>
      </c>
      <c r="J285" s="41">
        <f>(H285)/(I285+H285)</f>
        <v>0.83870967741935487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 t="s">
        <v>1304</v>
      </c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7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7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7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7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7"/>
        <v>31</v>
      </c>
      <c r="I290" s="40">
        <f t="shared" si="25"/>
        <v>0</v>
      </c>
      <c r="J290" s="41">
        <f t="shared" si="26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7"/>
        <v>31</v>
      </c>
      <c r="I291" s="40">
        <f t="shared" si="25"/>
        <v>0</v>
      </c>
      <c r="J291" s="41">
        <f t="shared" si="26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7"/>
        <v>31</v>
      </c>
      <c r="I292" s="40">
        <f t="shared" si="25"/>
        <v>0</v>
      </c>
      <c r="J292" s="41">
        <f t="shared" si="26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7"/>
        <v>31</v>
      </c>
      <c r="I293" s="40">
        <f t="shared" si="25"/>
        <v>0</v>
      </c>
      <c r="J293" s="41">
        <f t="shared" si="26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7"/>
        <v>31</v>
      </c>
      <c r="I294" s="40">
        <f t="shared" si="25"/>
        <v>0</v>
      </c>
      <c r="J294" s="41">
        <f t="shared" si="26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7"/>
        <v>31</v>
      </c>
      <c r="I295" s="40">
        <f t="shared" si="25"/>
        <v>0</v>
      </c>
      <c r="J295" s="41">
        <f t="shared" si="26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7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7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7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7"/>
        <v>31</v>
      </c>
      <c r="I299" s="40">
        <f t="shared" si="25"/>
        <v>0</v>
      </c>
      <c r="J299" s="41">
        <f t="shared" si="26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7"/>
        <v>31</v>
      </c>
      <c r="I300" s="40">
        <f t="shared" si="25"/>
        <v>0</v>
      </c>
      <c r="J300" s="41">
        <f t="shared" si="26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7"/>
        <v>31</v>
      </c>
      <c r="I301" s="40">
        <f t="shared" si="25"/>
        <v>0</v>
      </c>
      <c r="J301" s="41">
        <f t="shared" si="26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7"/>
        <v>31</v>
      </c>
      <c r="I302" s="40">
        <f t="shared" si="25"/>
        <v>0</v>
      </c>
      <c r="J302" s="41">
        <f t="shared" si="26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7"/>
        <v>31</v>
      </c>
      <c r="I303" s="40">
        <f t="shared" ref="I303:I376" si="28">COUNTIF(K303:AL303,"APAGADO")</f>
        <v>0</v>
      </c>
      <c r="J303" s="41">
        <f t="shared" ref="J303:J376" si="29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7"/>
        <v>31</v>
      </c>
      <c r="I304" s="40">
        <f t="shared" si="28"/>
        <v>0</v>
      </c>
      <c r="J304" s="41">
        <f t="shared" si="29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7"/>
        <v>30</v>
      </c>
      <c r="I305" s="40">
        <f t="shared" si="28"/>
        <v>1</v>
      </c>
      <c r="J305" s="41">
        <f t="shared" si="29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7"/>
        <v>30</v>
      </c>
      <c r="I306" s="40">
        <f t="shared" si="28"/>
        <v>1</v>
      </c>
      <c r="J306" s="41">
        <f t="shared" si="29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7"/>
        <v>30</v>
      </c>
      <c r="I307" s="40">
        <f t="shared" si="28"/>
        <v>1</v>
      </c>
      <c r="J307" s="41">
        <f t="shared" si="29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7"/>
        <v>30</v>
      </c>
      <c r="I308" s="40">
        <f t="shared" si="28"/>
        <v>1</v>
      </c>
      <c r="J308" s="41">
        <f t="shared" si="29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7"/>
        <v>31</v>
      </c>
      <c r="I309" s="40">
        <f t="shared" si="28"/>
        <v>0</v>
      </c>
      <c r="J309" s="41">
        <f t="shared" si="29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7"/>
        <v>31</v>
      </c>
      <c r="I310" s="40">
        <f t="shared" si="28"/>
        <v>0</v>
      </c>
      <c r="J310" s="41">
        <f t="shared" si="29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7"/>
        <v>31</v>
      </c>
      <c r="I311" s="40">
        <f t="shared" si="28"/>
        <v>0</v>
      </c>
      <c r="J311" s="41">
        <f t="shared" si="29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7"/>
        <v>31</v>
      </c>
      <c r="I312" s="40">
        <f t="shared" si="28"/>
        <v>0</v>
      </c>
      <c r="J312" s="41">
        <f t="shared" si="29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7"/>
        <v>31</v>
      </c>
      <c r="I313" s="40">
        <f t="shared" si="28"/>
        <v>0</v>
      </c>
      <c r="J313" s="41">
        <f t="shared" si="29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7"/>
        <v>31</v>
      </c>
      <c r="I314" s="40">
        <f t="shared" si="28"/>
        <v>0</v>
      </c>
      <c r="J314" s="41">
        <f t="shared" si="29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7"/>
        <v>31</v>
      </c>
      <c r="I315" s="40">
        <f t="shared" si="28"/>
        <v>0</v>
      </c>
      <c r="J315" s="41">
        <f t="shared" si="29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7"/>
        <v>30</v>
      </c>
      <c r="I316" s="40">
        <f t="shared" si="28"/>
        <v>1</v>
      </c>
      <c r="J316" s="41">
        <f t="shared" si="29"/>
        <v>0.967741935483871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 t="s">
        <v>1304</v>
      </c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7"/>
        <v>30</v>
      </c>
      <c r="I317" s="40">
        <f t="shared" si="28"/>
        <v>1</v>
      </c>
      <c r="J317" s="41">
        <f t="shared" si="29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7"/>
        <v>30</v>
      </c>
      <c r="I318" s="40">
        <f t="shared" si="28"/>
        <v>1</v>
      </c>
      <c r="J318" s="41">
        <f t="shared" si="29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7"/>
        <v>31</v>
      </c>
      <c r="I319" s="40">
        <f t="shared" si="28"/>
        <v>0</v>
      </c>
      <c r="J319" s="41">
        <f t="shared" si="29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7"/>
        <v>31</v>
      </c>
      <c r="I320" s="40">
        <f t="shared" si="28"/>
        <v>0</v>
      </c>
      <c r="J320" s="41">
        <f t="shared" si="29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7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7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7"/>
        <v>31</v>
      </c>
      <c r="I323" s="40">
        <f t="shared" si="28"/>
        <v>0</v>
      </c>
      <c r="J323" s="41">
        <f t="shared" si="29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7"/>
        <v>31</v>
      </c>
      <c r="I324" s="40">
        <f t="shared" si="28"/>
        <v>0</v>
      </c>
      <c r="J324" s="41">
        <f t="shared" si="29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7"/>
        <v>30</v>
      </c>
      <c r="I325" s="40">
        <f t="shared" si="28"/>
        <v>1</v>
      </c>
      <c r="J325" s="41">
        <f t="shared" si="29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7"/>
        <v>31</v>
      </c>
      <c r="I326" s="40">
        <f t="shared" si="28"/>
        <v>0</v>
      </c>
      <c r="J326" s="41">
        <f t="shared" si="29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7"/>
        <v>23</v>
      </c>
      <c r="I327" s="40">
        <f t="shared" si="28"/>
        <v>7</v>
      </c>
      <c r="J327" s="41">
        <f t="shared" si="29"/>
        <v>0.76666666666666672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 t="s">
        <v>1304</v>
      </c>
      <c r="AF327" s="20"/>
      <c r="AG327" s="20"/>
      <c r="AH327" s="20"/>
      <c r="AI327" s="20" t="s">
        <v>1304</v>
      </c>
      <c r="AJ327" s="20"/>
      <c r="AK327" s="20"/>
      <c r="AL327" s="20" t="s">
        <v>1304</v>
      </c>
      <c r="AM327" s="20" t="s">
        <v>1304</v>
      </c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30">COUNTIF(K328:AO328,"")</f>
        <v>27</v>
      </c>
      <c r="I328" s="40">
        <f t="shared" si="28"/>
        <v>1</v>
      </c>
      <c r="J328" s="41">
        <f t="shared" si="29"/>
        <v>0.9642857142857143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 t="s">
        <v>1304</v>
      </c>
      <c r="AM328" s="20" t="s">
        <v>1304</v>
      </c>
      <c r="AN328" s="20" t="s">
        <v>1304</v>
      </c>
      <c r="AO328" s="20" t="s">
        <v>1304</v>
      </c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30"/>
        <v>27</v>
      </c>
      <c r="I329" s="40">
        <f t="shared" si="28"/>
        <v>1</v>
      </c>
      <c r="J329" s="41">
        <f t="shared" si="29"/>
        <v>0.9642857142857143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 t="s">
        <v>1304</v>
      </c>
      <c r="AM329" s="20" t="s">
        <v>1304</v>
      </c>
      <c r="AN329" s="20" t="s">
        <v>1304</v>
      </c>
      <c r="AO329" s="20" t="s">
        <v>1304</v>
      </c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30"/>
        <v>31</v>
      </c>
      <c r="I330" s="40">
        <f t="shared" si="28"/>
        <v>0</v>
      </c>
      <c r="J330" s="41">
        <f t="shared" si="29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30"/>
        <v>31</v>
      </c>
      <c r="I331" s="40">
        <f t="shared" si="28"/>
        <v>0</v>
      </c>
      <c r="J331" s="41">
        <f t="shared" si="29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30"/>
        <v>31</v>
      </c>
      <c r="I332" s="40">
        <f t="shared" si="28"/>
        <v>0</v>
      </c>
      <c r="J332" s="41">
        <f t="shared" si="29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30"/>
        <v>31</v>
      </c>
      <c r="I333" s="40">
        <f t="shared" si="28"/>
        <v>0</v>
      </c>
      <c r="J333" s="41">
        <f t="shared" si="29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30"/>
        <v>31</v>
      </c>
      <c r="I334" s="40">
        <f t="shared" si="28"/>
        <v>0</v>
      </c>
      <c r="J334" s="41">
        <f t="shared" si="29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30"/>
        <v>31</v>
      </c>
      <c r="I335" s="40">
        <f t="shared" si="28"/>
        <v>0</v>
      </c>
      <c r="J335" s="41">
        <f t="shared" si="29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30"/>
        <v>31</v>
      </c>
      <c r="I336" s="40">
        <f t="shared" si="28"/>
        <v>0</v>
      </c>
      <c r="J336" s="41">
        <f t="shared" si="29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30"/>
        <v>31</v>
      </c>
      <c r="I337" s="40">
        <f t="shared" si="28"/>
        <v>0</v>
      </c>
      <c r="J337" s="41">
        <f t="shared" si="29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30"/>
        <v>25</v>
      </c>
      <c r="I338" s="40">
        <f t="shared" si="28"/>
        <v>6</v>
      </c>
      <c r="J338" s="41">
        <f t="shared" si="29"/>
        <v>0.80645161290322576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 t="s">
        <v>1304</v>
      </c>
      <c r="AE338" s="20"/>
      <c r="AF338" s="20"/>
      <c r="AG338" s="20" t="s">
        <v>1304</v>
      </c>
      <c r="AH338" s="20"/>
      <c r="AI338" s="20"/>
      <c r="AJ338" s="20"/>
      <c r="AK338" s="20" t="s">
        <v>1304</v>
      </c>
      <c r="AL338" s="20" t="s">
        <v>1304</v>
      </c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30"/>
        <v>31</v>
      </c>
      <c r="I339" s="40">
        <f t="shared" si="28"/>
        <v>0</v>
      </c>
      <c r="J339" s="41">
        <f t="shared" si="29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30"/>
        <v>31</v>
      </c>
      <c r="I340" s="40">
        <f t="shared" si="28"/>
        <v>0</v>
      </c>
      <c r="J340" s="41">
        <f t="shared" si="29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30"/>
        <v>31</v>
      </c>
      <c r="I341" s="40">
        <f t="shared" si="28"/>
        <v>0</v>
      </c>
      <c r="J341" s="41">
        <f t="shared" si="29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30"/>
        <v>19</v>
      </c>
      <c r="I342" s="40">
        <f t="shared" si="28"/>
        <v>9</v>
      </c>
      <c r="J342" s="41">
        <f t="shared" si="29"/>
        <v>0.6785714285714286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 t="s">
        <v>1304</v>
      </c>
      <c r="AE342" s="20" t="s">
        <v>1304</v>
      </c>
      <c r="AF342" s="20"/>
      <c r="AG342" s="20"/>
      <c r="AH342" s="20"/>
      <c r="AI342" s="20"/>
      <c r="AJ342" s="20" t="s">
        <v>1304</v>
      </c>
      <c r="AK342" s="20" t="s">
        <v>1304</v>
      </c>
      <c r="AL342" s="20" t="s">
        <v>1304</v>
      </c>
      <c r="AM342" s="20" t="s">
        <v>1304</v>
      </c>
      <c r="AN342" s="20" t="s">
        <v>1304</v>
      </c>
      <c r="AO342" s="20" t="s">
        <v>1304</v>
      </c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30"/>
        <v>19</v>
      </c>
      <c r="I343" s="40">
        <f t="shared" si="28"/>
        <v>9</v>
      </c>
      <c r="J343" s="41">
        <f t="shared" si="29"/>
        <v>0.6785714285714286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 t="s">
        <v>1304</v>
      </c>
      <c r="AE343" s="20" t="s">
        <v>1304</v>
      </c>
      <c r="AF343" s="20"/>
      <c r="AG343" s="20"/>
      <c r="AH343" s="20"/>
      <c r="AI343" s="20"/>
      <c r="AJ343" s="20" t="s">
        <v>1304</v>
      </c>
      <c r="AK343" s="20" t="s">
        <v>1304</v>
      </c>
      <c r="AL343" s="20" t="s">
        <v>1304</v>
      </c>
      <c r="AM343" s="20" t="s">
        <v>1304</v>
      </c>
      <c r="AN343" s="20" t="s">
        <v>1304</v>
      </c>
      <c r="AO343" s="20" t="s">
        <v>1304</v>
      </c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30"/>
        <v>24</v>
      </c>
      <c r="I344" s="40">
        <f t="shared" si="28"/>
        <v>7</v>
      </c>
      <c r="J344" s="41">
        <f t="shared" si="29"/>
        <v>0.77419354838709675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 t="s">
        <v>1304</v>
      </c>
      <c r="AE344" s="20"/>
      <c r="AF344" s="20"/>
      <c r="AG344" s="20"/>
      <c r="AH344" s="20"/>
      <c r="AI344" s="20"/>
      <c r="AJ344" s="20" t="s">
        <v>1304</v>
      </c>
      <c r="AK344" s="20" t="s">
        <v>1304</v>
      </c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30"/>
        <v>31</v>
      </c>
      <c r="I345" s="40">
        <f t="shared" si="28"/>
        <v>0</v>
      </c>
      <c r="J345" s="41">
        <f t="shared" si="29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30"/>
        <v>31</v>
      </c>
      <c r="I346" s="40">
        <f t="shared" si="28"/>
        <v>0</v>
      </c>
      <c r="J346" s="41">
        <f t="shared" si="29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30"/>
        <v>31</v>
      </c>
      <c r="I347" s="40">
        <f t="shared" si="28"/>
        <v>0</v>
      </c>
      <c r="J347" s="41">
        <f t="shared" si="29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30"/>
        <v>31</v>
      </c>
      <c r="I348" s="40">
        <f t="shared" si="28"/>
        <v>0</v>
      </c>
      <c r="J348" s="41">
        <f t="shared" si="29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30"/>
        <v>31</v>
      </c>
      <c r="I349" s="40">
        <f t="shared" si="28"/>
        <v>0</v>
      </c>
      <c r="J349" s="41">
        <f t="shared" si="29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30"/>
        <v>31</v>
      </c>
      <c r="I350" s="40">
        <f t="shared" si="28"/>
        <v>0</v>
      </c>
      <c r="J350" s="41">
        <f t="shared" si="29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30"/>
        <v>31</v>
      </c>
      <c r="I351" s="40">
        <f t="shared" si="28"/>
        <v>0</v>
      </c>
      <c r="J351" s="41">
        <f t="shared" si="29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30"/>
        <v>31</v>
      </c>
      <c r="I352" s="40">
        <f t="shared" si="28"/>
        <v>0</v>
      </c>
      <c r="J352" s="41">
        <f t="shared" si="29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30"/>
        <v>31</v>
      </c>
      <c r="I353" s="40">
        <f t="shared" si="28"/>
        <v>0</v>
      </c>
      <c r="J353" s="41">
        <f t="shared" si="29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30"/>
        <v>30</v>
      </c>
      <c r="I354" s="40">
        <f t="shared" si="28"/>
        <v>1</v>
      </c>
      <c r="J354" s="41">
        <f t="shared" si="29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30"/>
        <v>30</v>
      </c>
      <c r="I355" s="40">
        <f t="shared" si="28"/>
        <v>1</v>
      </c>
      <c r="J355" s="41">
        <f t="shared" si="29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30"/>
        <v>25</v>
      </c>
      <c r="I356" s="40">
        <f t="shared" si="28"/>
        <v>6</v>
      </c>
      <c r="J356" s="41">
        <f t="shared" si="29"/>
        <v>0.80645161290322576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 t="s">
        <v>1304</v>
      </c>
      <c r="AF356" s="20" t="s">
        <v>1304</v>
      </c>
      <c r="AG356" s="20"/>
      <c r="AH356" s="20"/>
      <c r="AI356" s="20"/>
      <c r="AJ356" s="20"/>
      <c r="AK356" s="20"/>
      <c r="AL356" s="20" t="s">
        <v>1304</v>
      </c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30"/>
        <v>31</v>
      </c>
      <c r="I357" s="40">
        <f t="shared" si="28"/>
        <v>0</v>
      </c>
      <c r="J357" s="41">
        <f t="shared" si="29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30"/>
        <v>2</v>
      </c>
      <c r="I358" s="40">
        <f t="shared" si="28"/>
        <v>26</v>
      </c>
      <c r="J358" s="41">
        <f t="shared" si="29"/>
        <v>7.1428571428571425E-2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 t="s">
        <v>1304</v>
      </c>
      <c r="AE358" s="20" t="s">
        <v>1304</v>
      </c>
      <c r="AF358" s="20" t="s">
        <v>1304</v>
      </c>
      <c r="AG358" s="20" t="s">
        <v>1304</v>
      </c>
      <c r="AH358" s="20" t="s">
        <v>1304</v>
      </c>
      <c r="AI358" s="20" t="s">
        <v>1304</v>
      </c>
      <c r="AJ358" s="20" t="s">
        <v>1304</v>
      </c>
      <c r="AK358" s="20" t="s">
        <v>1304</v>
      </c>
      <c r="AL358" s="20" t="s">
        <v>1304</v>
      </c>
      <c r="AM358" s="20" t="s">
        <v>1304</v>
      </c>
      <c r="AN358" s="20" t="s">
        <v>1304</v>
      </c>
      <c r="AO358" s="20" t="s">
        <v>1304</v>
      </c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30"/>
        <v>2</v>
      </c>
      <c r="I359" s="40">
        <f t="shared" si="28"/>
        <v>26</v>
      </c>
      <c r="J359" s="41">
        <f t="shared" si="29"/>
        <v>7.1428571428571425E-2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 t="s">
        <v>1304</v>
      </c>
      <c r="AE359" s="20" t="s">
        <v>1304</v>
      </c>
      <c r="AF359" s="20" t="s">
        <v>1304</v>
      </c>
      <c r="AG359" s="20" t="s">
        <v>1304</v>
      </c>
      <c r="AH359" s="20" t="s">
        <v>1304</v>
      </c>
      <c r="AI359" s="20" t="s">
        <v>1304</v>
      </c>
      <c r="AJ359" s="20" t="s">
        <v>1304</v>
      </c>
      <c r="AK359" s="20" t="s">
        <v>1304</v>
      </c>
      <c r="AL359" s="20" t="s">
        <v>1304</v>
      </c>
      <c r="AM359" s="20" t="s">
        <v>1304</v>
      </c>
      <c r="AN359" s="20" t="s">
        <v>1304</v>
      </c>
      <c r="AO359" s="20" t="s">
        <v>1304</v>
      </c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30"/>
        <v>30</v>
      </c>
      <c r="I360" s="40">
        <f t="shared" si="28"/>
        <v>1</v>
      </c>
      <c r="J360" s="41">
        <f t="shared" si="29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30"/>
        <v>30</v>
      </c>
      <c r="I361" s="40">
        <f t="shared" si="28"/>
        <v>1</v>
      </c>
      <c r="J361" s="41">
        <f t="shared" si="29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30"/>
        <v>27</v>
      </c>
      <c r="I362" s="40">
        <f t="shared" si="28"/>
        <v>4</v>
      </c>
      <c r="J362" s="41">
        <f t="shared" si="29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30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30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30"/>
        <v>31</v>
      </c>
      <c r="I365" s="40">
        <f t="shared" si="28"/>
        <v>0</v>
      </c>
      <c r="J365" s="41">
        <f t="shared" si="29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30"/>
        <v>31</v>
      </c>
      <c r="I366" s="40">
        <f t="shared" si="28"/>
        <v>0</v>
      </c>
      <c r="J366" s="41">
        <f t="shared" si="29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30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30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30"/>
        <v>27</v>
      </c>
      <c r="I369" s="40">
        <f t="shared" ref="I369" si="31">COUNTIF(K369:AL369,"APAGADO")</f>
        <v>4</v>
      </c>
      <c r="J369" s="41">
        <f t="shared" ref="J369" si="32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30"/>
        <v>31</v>
      </c>
      <c r="I370" s="40">
        <f t="shared" si="28"/>
        <v>0</v>
      </c>
      <c r="J370" s="41">
        <f t="shared" si="29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30"/>
        <v>30</v>
      </c>
      <c r="I371" s="40">
        <f t="shared" si="28"/>
        <v>1</v>
      </c>
      <c r="J371" s="41">
        <f t="shared" si="29"/>
        <v>0.967741935483871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 t="s">
        <v>1304</v>
      </c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30"/>
        <v>31</v>
      </c>
      <c r="I372" s="40">
        <f t="shared" si="28"/>
        <v>0</v>
      </c>
      <c r="J372" s="41">
        <f t="shared" si="29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30"/>
        <v>31</v>
      </c>
      <c r="I373" s="40">
        <f t="shared" si="28"/>
        <v>0</v>
      </c>
      <c r="J373" s="41">
        <f t="shared" si="29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30"/>
        <v>31</v>
      </c>
      <c r="I374" s="40">
        <f t="shared" si="28"/>
        <v>0</v>
      </c>
      <c r="J374" s="41">
        <f t="shared" si="29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30"/>
        <v>31</v>
      </c>
      <c r="I375" s="40">
        <f t="shared" si="28"/>
        <v>0</v>
      </c>
      <c r="J375" s="41">
        <f t="shared" si="29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30"/>
        <v>16</v>
      </c>
      <c r="I376" s="40">
        <f t="shared" si="28"/>
        <v>15</v>
      </c>
      <c r="J376" s="41">
        <f t="shared" si="29"/>
        <v>0.5161290322580645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 t="s">
        <v>1304</v>
      </c>
      <c r="AE376" s="20"/>
      <c r="AF376" s="20" t="s">
        <v>1304</v>
      </c>
      <c r="AG376" s="20"/>
      <c r="AH376" s="20"/>
      <c r="AI376" s="20"/>
      <c r="AJ376" s="20" t="s">
        <v>1304</v>
      </c>
      <c r="AK376" s="20" t="s">
        <v>1304</v>
      </c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30"/>
        <v>31</v>
      </c>
      <c r="I377" s="40">
        <f t="shared" ref="I377:I437" si="33">COUNTIF(K377:AL377,"APAGADO")</f>
        <v>0</v>
      </c>
      <c r="J377" s="41">
        <f t="shared" ref="J377:J437" si="34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30"/>
        <v>31</v>
      </c>
      <c r="I378" s="40">
        <f t="shared" si="33"/>
        <v>0</v>
      </c>
      <c r="J378" s="41">
        <f t="shared" si="34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30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30"/>
        <v>31</v>
      </c>
      <c r="I380" s="40">
        <f t="shared" si="33"/>
        <v>0</v>
      </c>
      <c r="J380" s="41">
        <f t="shared" si="34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30"/>
        <v>24</v>
      </c>
      <c r="I381" s="40">
        <f t="shared" si="33"/>
        <v>5</v>
      </c>
      <c r="J381" s="41">
        <f t="shared" si="34"/>
        <v>0.82758620689655171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 t="s">
        <v>1304</v>
      </c>
      <c r="AF381" s="20" t="s">
        <v>1304</v>
      </c>
      <c r="AG381" s="20"/>
      <c r="AH381" s="20"/>
      <c r="AI381" s="20"/>
      <c r="AJ381" s="20" t="s">
        <v>1304</v>
      </c>
      <c r="AK381" s="20"/>
      <c r="AL381" s="20"/>
      <c r="AM381" s="20" t="s">
        <v>1304</v>
      </c>
      <c r="AN381" s="20" t="s">
        <v>1304</v>
      </c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30"/>
        <v>31</v>
      </c>
      <c r="I382" s="40">
        <f t="shared" si="33"/>
        <v>0</v>
      </c>
      <c r="J382" s="41">
        <f t="shared" si="34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30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30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30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30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30"/>
        <v>26</v>
      </c>
      <c r="I387" s="40">
        <f t="shared" si="33"/>
        <v>2</v>
      </c>
      <c r="J387" s="41">
        <f t="shared" si="34"/>
        <v>0.9285714285714286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 t="s">
        <v>1304</v>
      </c>
      <c r="AL387" s="20" t="s">
        <v>1304</v>
      </c>
      <c r="AM387" s="20" t="s">
        <v>1304</v>
      </c>
      <c r="AN387" s="20" t="s">
        <v>1304</v>
      </c>
      <c r="AO387" s="20" t="s">
        <v>1304</v>
      </c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30"/>
        <v>31</v>
      </c>
      <c r="I388" s="40">
        <f t="shared" si="33"/>
        <v>0</v>
      </c>
      <c r="J388" s="41">
        <f t="shared" si="34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30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30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30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5">COUNTIF(K392:AO392,"")</f>
        <v>16</v>
      </c>
      <c r="I392" s="40">
        <f t="shared" si="33"/>
        <v>15</v>
      </c>
      <c r="J392" s="41">
        <f t="shared" si="34"/>
        <v>0.5161290322580645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 t="s">
        <v>1304</v>
      </c>
      <c r="AE392" s="20"/>
      <c r="AF392" s="20" t="s">
        <v>1304</v>
      </c>
      <c r="AG392" s="20"/>
      <c r="AH392" s="20"/>
      <c r="AI392" s="20"/>
      <c r="AJ392" s="20" t="s">
        <v>1304</v>
      </c>
      <c r="AK392" s="20" t="s">
        <v>1304</v>
      </c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5"/>
        <v>16</v>
      </c>
      <c r="I393" s="40">
        <f t="shared" si="33"/>
        <v>15</v>
      </c>
      <c r="J393" s="41">
        <f t="shared" si="34"/>
        <v>0.5161290322580645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 t="s">
        <v>1304</v>
      </c>
      <c r="AE393" s="20"/>
      <c r="AF393" s="20" t="s">
        <v>1304</v>
      </c>
      <c r="AG393" s="20"/>
      <c r="AH393" s="20"/>
      <c r="AI393" s="20"/>
      <c r="AJ393" s="20" t="s">
        <v>1304</v>
      </c>
      <c r="AK393" s="20" t="s">
        <v>1304</v>
      </c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5"/>
        <v>31</v>
      </c>
      <c r="I394" s="40">
        <f t="shared" si="33"/>
        <v>0</v>
      </c>
      <c r="J394" s="41">
        <f t="shared" si="34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5"/>
        <v>31</v>
      </c>
      <c r="I395" s="40">
        <f t="shared" si="33"/>
        <v>0</v>
      </c>
      <c r="J395" s="41">
        <f t="shared" si="34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5"/>
        <v>31</v>
      </c>
      <c r="I397" s="40">
        <f t="shared" si="33"/>
        <v>0</v>
      </c>
      <c r="J397" s="41">
        <f t="shared" si="34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5"/>
        <v>31</v>
      </c>
      <c r="I398" s="40">
        <f t="shared" si="33"/>
        <v>0</v>
      </c>
      <c r="J398" s="41">
        <f t="shared" si="34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5"/>
        <v>31</v>
      </c>
      <c r="I399" s="40">
        <f t="shared" si="33"/>
        <v>0</v>
      </c>
      <c r="J399" s="41">
        <f t="shared" si="34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5"/>
        <v>31</v>
      </c>
      <c r="I400" s="40">
        <f t="shared" si="33"/>
        <v>0</v>
      </c>
      <c r="J400" s="41">
        <f t="shared" si="34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5"/>
        <v>31</v>
      </c>
      <c r="I401" s="40">
        <f t="shared" si="33"/>
        <v>0</v>
      </c>
      <c r="J401" s="41">
        <f t="shared" si="34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5"/>
        <v>31</v>
      </c>
      <c r="I402" s="40">
        <f t="shared" si="33"/>
        <v>0</v>
      </c>
      <c r="J402" s="41">
        <f t="shared" si="34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5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5"/>
        <v>31</v>
      </c>
      <c r="I404" s="40">
        <f t="shared" si="33"/>
        <v>0</v>
      </c>
      <c r="J404" s="41">
        <f t="shared" si="34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5"/>
        <v>31</v>
      </c>
      <c r="I405" s="40">
        <f t="shared" si="33"/>
        <v>0</v>
      </c>
      <c r="J405" s="41">
        <f t="shared" si="34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5"/>
        <v>31</v>
      </c>
      <c r="I406" s="40">
        <f t="shared" si="33"/>
        <v>0</v>
      </c>
      <c r="J406" s="41">
        <f t="shared" si="34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5"/>
        <v>31</v>
      </c>
      <c r="I407" s="40">
        <f t="shared" si="33"/>
        <v>0</v>
      </c>
      <c r="J407" s="41">
        <f t="shared" si="34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5"/>
        <v>31</v>
      </c>
      <c r="I408" s="40">
        <f t="shared" si="33"/>
        <v>0</v>
      </c>
      <c r="J408" s="41">
        <f t="shared" si="34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5"/>
        <v>31</v>
      </c>
      <c r="I409" s="40">
        <f t="shared" si="33"/>
        <v>0</v>
      </c>
      <c r="J409" s="41">
        <f t="shared" si="34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5"/>
        <v>30</v>
      </c>
      <c r="I410" s="40">
        <f t="shared" si="33"/>
        <v>1</v>
      </c>
      <c r="J410" s="41">
        <f t="shared" si="34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 t="s">
        <v>1304</v>
      </c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5"/>
        <v>30</v>
      </c>
      <c r="I411" s="40">
        <f t="shared" si="33"/>
        <v>1</v>
      </c>
      <c r="J411" s="41">
        <f t="shared" si="34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 t="s">
        <v>1304</v>
      </c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5"/>
        <v>30</v>
      </c>
      <c r="I412" s="40">
        <f t="shared" si="33"/>
        <v>1</v>
      </c>
      <c r="J412" s="41">
        <f t="shared" si="34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 t="s">
        <v>1304</v>
      </c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5"/>
        <v>30</v>
      </c>
      <c r="I413" s="40">
        <f t="shared" si="33"/>
        <v>1</v>
      </c>
      <c r="J413" s="41">
        <f t="shared" si="34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 t="s">
        <v>1304</v>
      </c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5"/>
        <v>30</v>
      </c>
      <c r="I414" s="40">
        <f t="shared" si="33"/>
        <v>1</v>
      </c>
      <c r="J414" s="41">
        <f t="shared" si="34"/>
        <v>0.967741935483871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 t="s">
        <v>1304</v>
      </c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5"/>
        <v>31</v>
      </c>
      <c r="I415" s="40">
        <f t="shared" si="33"/>
        <v>0</v>
      </c>
      <c r="J415" s="41">
        <f t="shared" si="34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5"/>
        <v>30</v>
      </c>
      <c r="I416" s="40">
        <f t="shared" si="33"/>
        <v>1</v>
      </c>
      <c r="J416" s="41">
        <f t="shared" si="34"/>
        <v>0.967741935483871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 t="s">
        <v>1304</v>
      </c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5"/>
        <v>31</v>
      </c>
      <c r="I417" s="40">
        <f t="shared" si="33"/>
        <v>0</v>
      </c>
      <c r="J417" s="41">
        <f t="shared" si="34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5"/>
        <v>31</v>
      </c>
      <c r="I418" s="40">
        <f t="shared" si="33"/>
        <v>0</v>
      </c>
      <c r="J418" s="41">
        <f t="shared" si="34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5"/>
        <v>22</v>
      </c>
      <c r="I419" s="40">
        <f t="shared" si="33"/>
        <v>9</v>
      </c>
      <c r="J419" s="41">
        <f t="shared" si="34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5"/>
        <v>31</v>
      </c>
      <c r="I420" s="40">
        <f t="shared" si="33"/>
        <v>0</v>
      </c>
      <c r="J420" s="41">
        <f t="shared" si="34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5"/>
        <v>31</v>
      </c>
      <c r="I421" s="40">
        <f t="shared" si="33"/>
        <v>0</v>
      </c>
      <c r="J421" s="41">
        <f t="shared" si="34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5"/>
        <v>31</v>
      </c>
      <c r="I422" s="40">
        <f t="shared" si="33"/>
        <v>0</v>
      </c>
      <c r="J422" s="41">
        <f t="shared" si="34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5"/>
        <v>31</v>
      </c>
      <c r="I423" s="40">
        <f t="shared" si="33"/>
        <v>0</v>
      </c>
      <c r="J423" s="41">
        <f t="shared" si="34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5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5"/>
        <v>31</v>
      </c>
      <c r="I425" s="40">
        <f t="shared" si="33"/>
        <v>0</v>
      </c>
      <c r="J425" s="41">
        <f t="shared" si="34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5"/>
        <v>31</v>
      </c>
      <c r="I426" s="40">
        <f t="shared" si="33"/>
        <v>0</v>
      </c>
      <c r="J426" s="41">
        <f t="shared" si="34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5"/>
        <v>31</v>
      </c>
      <c r="I427" s="40">
        <f t="shared" si="33"/>
        <v>0</v>
      </c>
      <c r="J427" s="41">
        <f t="shared" si="34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5"/>
        <v>30</v>
      </c>
      <c r="I428" s="40">
        <f t="shared" si="33"/>
        <v>1</v>
      </c>
      <c r="J428" s="41">
        <f t="shared" si="34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 t="s">
        <v>1304</v>
      </c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5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5"/>
        <v>31</v>
      </c>
      <c r="I430" s="40">
        <f t="shared" si="33"/>
        <v>0</v>
      </c>
      <c r="J430" s="41">
        <f t="shared" si="34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5"/>
        <v>28</v>
      </c>
      <c r="I431" s="40">
        <f t="shared" si="33"/>
        <v>3</v>
      </c>
      <c r="J431" s="41">
        <f t="shared" si="34"/>
        <v>0.90322580645161288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 t="s">
        <v>1304</v>
      </c>
      <c r="AJ431" s="20" t="s">
        <v>1304</v>
      </c>
      <c r="AK431" s="20" t="s">
        <v>1304</v>
      </c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5"/>
        <v>31</v>
      </c>
      <c r="I432" s="40">
        <f t="shared" si="33"/>
        <v>0</v>
      </c>
      <c r="J432" s="41">
        <f t="shared" si="34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5"/>
        <v>31</v>
      </c>
      <c r="I433" s="40">
        <f t="shared" si="33"/>
        <v>0</v>
      </c>
      <c r="J433" s="41">
        <f t="shared" si="34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6">COUNTIF(K434:AO434,"")</f>
        <v>31</v>
      </c>
      <c r="I434" s="40">
        <f t="shared" ref="I434" si="37">COUNTIF(K434:AL434,"APAGADO")</f>
        <v>0</v>
      </c>
      <c r="J434" s="41">
        <f t="shared" ref="J434" si="38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5"/>
        <v>31</v>
      </c>
      <c r="I435" s="40">
        <f t="shared" si="33"/>
        <v>0</v>
      </c>
      <c r="J435" s="41">
        <f t="shared" si="34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5"/>
        <v>31</v>
      </c>
      <c r="I436" s="40">
        <f t="shared" si="33"/>
        <v>0</v>
      </c>
      <c r="J436" s="41">
        <f t="shared" si="34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5"/>
        <v>30</v>
      </c>
      <c r="I437" s="40">
        <f t="shared" si="33"/>
        <v>1</v>
      </c>
      <c r="J437" s="41">
        <f t="shared" si="34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5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5"/>
      <c r="B439" s="126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9">COUNTIF(K439:AO439,"")</f>
        <v>31</v>
      </c>
      <c r="I439" s="40">
        <f t="shared" ref="I439" si="40">COUNTIF(K439:AL439,"APAGADO")</f>
        <v>0</v>
      </c>
      <c r="J439" s="41">
        <f t="shared" ref="J439" si="41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J106:J117 J310:K355 J4:J22 AG399:AN408 L412:AF439 J399:J439 L319:AN355 J356:AN379 K8:AN22 J118:AN206 J263:AN309 R207:AN262 J23:AN105 R380:AN392 R393:S393 U393:AN393 J394:AN396 K5:AO6 AO8:AO105 AO108:AO408">
    <cfRule type="cellIs" dxfId="818" priority="589" operator="lessThan">
      <formula>0.8</formula>
    </cfRule>
    <cfRule type="cellIs" dxfId="817" priority="590" operator="greaterThan">
      <formula>0.8</formula>
    </cfRule>
  </conditionalFormatting>
  <conditionalFormatting sqref="E429:G429 E431:G442 E444:G1048576 E443:F443 E1:G24 E26:G418 E25 G25">
    <cfRule type="containsText" dxfId="816" priority="588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310:K355 K163:K262 R397:AN411 L319:AN355 K356:AN379 K118:AN162 L163:AN206 K263:AN309 R207:AN262 R380:AN392 R393:S393 U393:AN393 K394:AN396 K412:AN1048576 K5:AO6 K8:AO105 AO108:AO1048576">
    <cfRule type="notContainsText" dxfId="815" priority="586" operator="notContains" text="Caida">
      <formula>ISERROR(SEARCH("Caida",K5))</formula>
    </cfRule>
    <cfRule type="containsText" dxfId="814" priority="587" operator="containsText" text="Caida">
      <formula>NOT(ISERROR(SEARCH("Caida",K5)))</formula>
    </cfRule>
  </conditionalFormatting>
  <conditionalFormatting sqref="L384">
    <cfRule type="cellIs" dxfId="813" priority="547" operator="lessThan">
      <formula>0.8</formula>
    </cfRule>
    <cfRule type="cellIs" dxfId="812" priority="548" operator="greaterThan">
      <formula>0.8</formula>
    </cfRule>
  </conditionalFormatting>
  <conditionalFormatting sqref="L384">
    <cfRule type="notContainsText" dxfId="811" priority="545" operator="notContains" text="Caida">
      <formula>ISERROR(SEARCH("Caida",L384))</formula>
    </cfRule>
    <cfRule type="containsText" dxfId="810" priority="546" operator="containsText" text="Caida">
      <formula>NOT(ISERROR(SEARCH("Caida",L384)))</formula>
    </cfRule>
  </conditionalFormatting>
  <conditionalFormatting sqref="L73">
    <cfRule type="containsText" dxfId="809" priority="585" operator="containsText" text="Instaladas en Funcionamiento Caida">
      <formula>NOT(ISERROR(SEARCH("Instaladas en Funcionamiento Caida",L73)))</formula>
    </cfRule>
  </conditionalFormatting>
  <conditionalFormatting sqref="L312">
    <cfRule type="cellIs" dxfId="808" priority="583" operator="lessThan">
      <formula>0.8</formula>
    </cfRule>
    <cfRule type="cellIs" dxfId="807" priority="584" operator="greaterThan">
      <formula>0.8</formula>
    </cfRule>
  </conditionalFormatting>
  <conditionalFormatting sqref="L312">
    <cfRule type="notContainsText" dxfId="806" priority="581" operator="notContains" text="Caida">
      <formula>ISERROR(SEARCH("Caida",L312))</formula>
    </cfRule>
    <cfRule type="containsText" dxfId="805" priority="582" operator="containsText" text="Caida">
      <formula>NOT(ISERROR(SEARCH("Caida",L312)))</formula>
    </cfRule>
  </conditionalFormatting>
  <conditionalFormatting sqref="L313:L314">
    <cfRule type="cellIs" dxfId="804" priority="579" operator="lessThan">
      <formula>0.8</formula>
    </cfRule>
    <cfRule type="cellIs" dxfId="803" priority="580" operator="greaterThan">
      <formula>0.8</formula>
    </cfRule>
  </conditionalFormatting>
  <conditionalFormatting sqref="L313:L314">
    <cfRule type="notContainsText" dxfId="802" priority="577" operator="notContains" text="Caida">
      <formula>ISERROR(SEARCH("Caida",L313))</formula>
    </cfRule>
    <cfRule type="containsText" dxfId="801" priority="578" operator="containsText" text="Caida">
      <formula>NOT(ISERROR(SEARCH("Caida",L313)))</formula>
    </cfRule>
  </conditionalFormatting>
  <conditionalFormatting sqref="L7">
    <cfRule type="cellIs" dxfId="800" priority="575" operator="lessThan">
      <formula>0.8</formula>
    </cfRule>
    <cfRule type="cellIs" dxfId="799" priority="576" operator="greaterThan">
      <formula>0.8</formula>
    </cfRule>
  </conditionalFormatting>
  <conditionalFormatting sqref="L7">
    <cfRule type="notContainsText" dxfId="798" priority="573" operator="notContains" text="Caida">
      <formula>ISERROR(SEARCH("Caida",L7))</formula>
    </cfRule>
    <cfRule type="containsText" dxfId="797" priority="574" operator="containsText" text="Caida">
      <formula>NOT(ISERROR(SEARCH("Caida",L7)))</formula>
    </cfRule>
  </conditionalFormatting>
  <conditionalFormatting sqref="L252">
    <cfRule type="cellIs" dxfId="796" priority="571" operator="lessThan">
      <formula>0.8</formula>
    </cfRule>
    <cfRule type="cellIs" dxfId="795" priority="572" operator="greaterThan">
      <formula>0.8</formula>
    </cfRule>
  </conditionalFormatting>
  <conditionalFormatting sqref="L252">
    <cfRule type="notContainsText" dxfId="794" priority="569" operator="notContains" text="Caida">
      <formula>ISERROR(SEARCH("Caida",L252))</formula>
    </cfRule>
    <cfRule type="containsText" dxfId="793" priority="570" operator="containsText" text="Caida">
      <formula>NOT(ISERROR(SEARCH("Caida",L252)))</formula>
    </cfRule>
  </conditionalFormatting>
  <conditionalFormatting sqref="L253:L257">
    <cfRule type="cellIs" dxfId="792" priority="567" operator="lessThan">
      <formula>0.8</formula>
    </cfRule>
    <cfRule type="cellIs" dxfId="791" priority="568" operator="greaterThan">
      <formula>0.8</formula>
    </cfRule>
  </conditionalFormatting>
  <conditionalFormatting sqref="L253:L257">
    <cfRule type="notContainsText" dxfId="790" priority="565" operator="notContains" text="Caida">
      <formula>ISERROR(SEARCH("Caida",L253))</formula>
    </cfRule>
    <cfRule type="containsText" dxfId="789" priority="566" operator="containsText" text="Caida">
      <formula>NOT(ISERROR(SEARCH("Caida",L253)))</formula>
    </cfRule>
  </conditionalFormatting>
  <conditionalFormatting sqref="L258">
    <cfRule type="cellIs" dxfId="788" priority="563" operator="lessThan">
      <formula>0.8</formula>
    </cfRule>
    <cfRule type="cellIs" dxfId="787" priority="564" operator="greaterThan">
      <formula>0.8</formula>
    </cfRule>
  </conditionalFormatting>
  <conditionalFormatting sqref="L258">
    <cfRule type="notContainsText" dxfId="786" priority="561" operator="notContains" text="Caida">
      <formula>ISERROR(SEARCH("Caida",L258))</formula>
    </cfRule>
    <cfRule type="containsText" dxfId="785" priority="562" operator="containsText" text="Caida">
      <formula>NOT(ISERROR(SEARCH("Caida",L258)))</formula>
    </cfRule>
  </conditionalFormatting>
  <conditionalFormatting sqref="L259">
    <cfRule type="cellIs" dxfId="784" priority="559" operator="lessThan">
      <formula>0.8</formula>
    </cfRule>
    <cfRule type="cellIs" dxfId="783" priority="560" operator="greaterThan">
      <formula>0.8</formula>
    </cfRule>
  </conditionalFormatting>
  <conditionalFormatting sqref="L259">
    <cfRule type="notContainsText" dxfId="782" priority="557" operator="notContains" text="Caida">
      <formula>ISERROR(SEARCH("Caida",L259))</formula>
    </cfRule>
    <cfRule type="containsText" dxfId="781" priority="558" operator="containsText" text="Caida">
      <formula>NOT(ISERROR(SEARCH("Caida",L259)))</formula>
    </cfRule>
  </conditionalFormatting>
  <conditionalFormatting sqref="L260">
    <cfRule type="cellIs" dxfId="780" priority="555" operator="lessThan">
      <formula>0.8</formula>
    </cfRule>
    <cfRule type="cellIs" dxfId="779" priority="556" operator="greaterThan">
      <formula>0.8</formula>
    </cfRule>
  </conditionalFormatting>
  <conditionalFormatting sqref="L260">
    <cfRule type="notContainsText" dxfId="778" priority="553" operator="notContains" text="Caida">
      <formula>ISERROR(SEARCH("Caida",L260))</formula>
    </cfRule>
    <cfRule type="containsText" dxfId="777" priority="554" operator="containsText" text="Caida">
      <formula>NOT(ISERROR(SEARCH("Caida",L260)))</formula>
    </cfRule>
  </conditionalFormatting>
  <conditionalFormatting sqref="L383">
    <cfRule type="cellIs" dxfId="776" priority="551" operator="lessThan">
      <formula>0.8</formula>
    </cfRule>
    <cfRule type="cellIs" dxfId="775" priority="552" operator="greaterThan">
      <formula>0.8</formula>
    </cfRule>
  </conditionalFormatting>
  <conditionalFormatting sqref="L383">
    <cfRule type="notContainsText" dxfId="774" priority="549" operator="notContains" text="Caida">
      <formula>ISERROR(SEARCH("Caida",L383))</formula>
    </cfRule>
    <cfRule type="containsText" dxfId="773" priority="550" operator="containsText" text="Caida">
      <formula>NOT(ISERROR(SEARCH("Caida",L383)))</formula>
    </cfRule>
  </conditionalFormatting>
  <conditionalFormatting sqref="M384">
    <cfRule type="cellIs" dxfId="772" priority="506" operator="lessThan">
      <formula>0.8</formula>
    </cfRule>
    <cfRule type="cellIs" dxfId="771" priority="507" operator="greaterThan">
      <formula>0.8</formula>
    </cfRule>
  </conditionalFormatting>
  <conditionalFormatting sqref="M384">
    <cfRule type="notContainsText" dxfId="770" priority="504" operator="notContains" text="Caida">
      <formula>ISERROR(SEARCH("Caida",M384))</formula>
    </cfRule>
    <cfRule type="containsText" dxfId="769" priority="505" operator="containsText" text="Caida">
      <formula>NOT(ISERROR(SEARCH("Caida",M384)))</formula>
    </cfRule>
  </conditionalFormatting>
  <conditionalFormatting sqref="M73">
    <cfRule type="containsText" dxfId="768" priority="544" operator="containsText" text="Instaladas en Funcionamiento Caida">
      <formula>NOT(ISERROR(SEARCH("Instaladas en Funcionamiento Caida",M73)))</formula>
    </cfRule>
  </conditionalFormatting>
  <conditionalFormatting sqref="M312">
    <cfRule type="cellIs" dxfId="767" priority="542" operator="lessThan">
      <formula>0.8</formula>
    </cfRule>
    <cfRule type="cellIs" dxfId="766" priority="543" operator="greaterThan">
      <formula>0.8</formula>
    </cfRule>
  </conditionalFormatting>
  <conditionalFormatting sqref="M312">
    <cfRule type="notContainsText" dxfId="765" priority="540" operator="notContains" text="Caida">
      <formula>ISERROR(SEARCH("Caida",M312))</formula>
    </cfRule>
    <cfRule type="containsText" dxfId="764" priority="541" operator="containsText" text="Caida">
      <formula>NOT(ISERROR(SEARCH("Caida",M312)))</formula>
    </cfRule>
  </conditionalFormatting>
  <conditionalFormatting sqref="M313:M314">
    <cfRule type="cellIs" dxfId="763" priority="538" operator="lessThan">
      <formula>0.8</formula>
    </cfRule>
    <cfRule type="cellIs" dxfId="762" priority="539" operator="greaterThan">
      <formula>0.8</formula>
    </cfRule>
  </conditionalFormatting>
  <conditionalFormatting sqref="M313:M314">
    <cfRule type="notContainsText" dxfId="761" priority="536" operator="notContains" text="Caida">
      <formula>ISERROR(SEARCH("Caida",M313))</formula>
    </cfRule>
    <cfRule type="containsText" dxfId="760" priority="537" operator="containsText" text="Caida">
      <formula>NOT(ISERROR(SEARCH("Caida",M313)))</formula>
    </cfRule>
  </conditionalFormatting>
  <conditionalFormatting sqref="M7">
    <cfRule type="cellIs" dxfId="759" priority="534" operator="lessThan">
      <formula>0.8</formula>
    </cfRule>
    <cfRule type="cellIs" dxfId="758" priority="535" operator="greaterThan">
      <formula>0.8</formula>
    </cfRule>
  </conditionalFormatting>
  <conditionalFormatting sqref="M7">
    <cfRule type="notContainsText" dxfId="757" priority="532" operator="notContains" text="Caida">
      <formula>ISERROR(SEARCH("Caida",M7))</formula>
    </cfRule>
    <cfRule type="containsText" dxfId="756" priority="533" operator="containsText" text="Caida">
      <formula>NOT(ISERROR(SEARCH("Caida",M7)))</formula>
    </cfRule>
  </conditionalFormatting>
  <conditionalFormatting sqref="M252">
    <cfRule type="cellIs" dxfId="755" priority="530" operator="lessThan">
      <formula>0.8</formula>
    </cfRule>
    <cfRule type="cellIs" dxfId="754" priority="531" operator="greaterThan">
      <formula>0.8</formula>
    </cfRule>
  </conditionalFormatting>
  <conditionalFormatting sqref="M252">
    <cfRule type="notContainsText" dxfId="753" priority="528" operator="notContains" text="Caida">
      <formula>ISERROR(SEARCH("Caida",M252))</formula>
    </cfRule>
    <cfRule type="containsText" dxfId="752" priority="529" operator="containsText" text="Caida">
      <formula>NOT(ISERROR(SEARCH("Caida",M252)))</formula>
    </cfRule>
  </conditionalFormatting>
  <conditionalFormatting sqref="M253:M257">
    <cfRule type="cellIs" dxfId="751" priority="526" operator="lessThan">
      <formula>0.8</formula>
    </cfRule>
    <cfRule type="cellIs" dxfId="750" priority="527" operator="greaterThan">
      <formula>0.8</formula>
    </cfRule>
  </conditionalFormatting>
  <conditionalFormatting sqref="M253:M257">
    <cfRule type="notContainsText" dxfId="749" priority="524" operator="notContains" text="Caida">
      <formula>ISERROR(SEARCH("Caida",M253))</formula>
    </cfRule>
    <cfRule type="containsText" dxfId="748" priority="525" operator="containsText" text="Caida">
      <formula>NOT(ISERROR(SEARCH("Caida",M253)))</formula>
    </cfRule>
  </conditionalFormatting>
  <conditionalFormatting sqref="M258">
    <cfRule type="cellIs" dxfId="747" priority="522" operator="lessThan">
      <formula>0.8</formula>
    </cfRule>
    <cfRule type="cellIs" dxfId="746" priority="523" operator="greaterThan">
      <formula>0.8</formula>
    </cfRule>
  </conditionalFormatting>
  <conditionalFormatting sqref="M258">
    <cfRule type="notContainsText" dxfId="745" priority="520" operator="notContains" text="Caida">
      <formula>ISERROR(SEARCH("Caida",M258))</formula>
    </cfRule>
    <cfRule type="containsText" dxfId="744" priority="521" operator="containsText" text="Caida">
      <formula>NOT(ISERROR(SEARCH("Caida",M258)))</formula>
    </cfRule>
  </conditionalFormatting>
  <conditionalFormatting sqref="M259">
    <cfRule type="cellIs" dxfId="743" priority="518" operator="lessThan">
      <formula>0.8</formula>
    </cfRule>
    <cfRule type="cellIs" dxfId="742" priority="519" operator="greaterThan">
      <formula>0.8</formula>
    </cfRule>
  </conditionalFormatting>
  <conditionalFormatting sqref="M259">
    <cfRule type="notContainsText" dxfId="741" priority="516" operator="notContains" text="Caida">
      <formula>ISERROR(SEARCH("Caida",M259))</formula>
    </cfRule>
    <cfRule type="containsText" dxfId="740" priority="517" operator="containsText" text="Caida">
      <formula>NOT(ISERROR(SEARCH("Caida",M259)))</formula>
    </cfRule>
  </conditionalFormatting>
  <conditionalFormatting sqref="M260">
    <cfRule type="cellIs" dxfId="739" priority="514" operator="lessThan">
      <formula>0.8</formula>
    </cfRule>
    <cfRule type="cellIs" dxfId="738" priority="515" operator="greaterThan">
      <formula>0.8</formula>
    </cfRule>
  </conditionalFormatting>
  <conditionalFormatting sqref="M260">
    <cfRule type="notContainsText" dxfId="737" priority="512" operator="notContains" text="Caida">
      <formula>ISERROR(SEARCH("Caida",M260))</formula>
    </cfRule>
    <cfRule type="containsText" dxfId="736" priority="513" operator="containsText" text="Caida">
      <formula>NOT(ISERROR(SEARCH("Caida",M260)))</formula>
    </cfRule>
  </conditionalFormatting>
  <conditionalFormatting sqref="M383">
    <cfRule type="cellIs" dxfId="735" priority="510" operator="lessThan">
      <formula>0.8</formula>
    </cfRule>
    <cfRule type="cellIs" dxfId="734" priority="511" operator="greaterThan">
      <formula>0.8</formula>
    </cfRule>
  </conditionalFormatting>
  <conditionalFormatting sqref="M383">
    <cfRule type="notContainsText" dxfId="733" priority="508" operator="notContains" text="Caida">
      <formula>ISERROR(SEARCH("Caida",M383))</formula>
    </cfRule>
    <cfRule type="containsText" dxfId="732" priority="509" operator="containsText" text="Caida">
      <formula>NOT(ISERROR(SEARCH("Caida",M383)))</formula>
    </cfRule>
  </conditionalFormatting>
  <conditionalFormatting sqref="N384:P384">
    <cfRule type="cellIs" dxfId="731" priority="465" operator="lessThan">
      <formula>0.8</formula>
    </cfRule>
    <cfRule type="cellIs" dxfId="730" priority="466" operator="greaterThan">
      <formula>0.8</formula>
    </cfRule>
  </conditionalFormatting>
  <conditionalFormatting sqref="N384:P384">
    <cfRule type="notContainsText" dxfId="729" priority="463" operator="notContains" text="Caida">
      <formula>ISERROR(SEARCH("Caida",N384))</formula>
    </cfRule>
    <cfRule type="containsText" dxfId="728" priority="464" operator="containsText" text="Caida">
      <formula>NOT(ISERROR(SEARCH("Caida",N384)))</formula>
    </cfRule>
  </conditionalFormatting>
  <conditionalFormatting sqref="N73:P73">
    <cfRule type="containsText" dxfId="727" priority="503" operator="containsText" text="Instaladas en Funcionamiento Caida">
      <formula>NOT(ISERROR(SEARCH("Instaladas en Funcionamiento Caida",N73)))</formula>
    </cfRule>
  </conditionalFormatting>
  <conditionalFormatting sqref="N312:P312">
    <cfRule type="cellIs" dxfId="726" priority="501" operator="lessThan">
      <formula>0.8</formula>
    </cfRule>
    <cfRule type="cellIs" dxfId="725" priority="502" operator="greaterThan">
      <formula>0.8</formula>
    </cfRule>
  </conditionalFormatting>
  <conditionalFormatting sqref="N312:P312">
    <cfRule type="notContainsText" dxfId="724" priority="499" operator="notContains" text="Caida">
      <formula>ISERROR(SEARCH("Caida",N312))</formula>
    </cfRule>
    <cfRule type="containsText" dxfId="723" priority="500" operator="containsText" text="Caida">
      <formula>NOT(ISERROR(SEARCH("Caida",N312)))</formula>
    </cfRule>
  </conditionalFormatting>
  <conditionalFormatting sqref="N313:P314">
    <cfRule type="cellIs" dxfId="722" priority="497" operator="lessThan">
      <formula>0.8</formula>
    </cfRule>
    <cfRule type="cellIs" dxfId="721" priority="498" operator="greaterThan">
      <formula>0.8</formula>
    </cfRule>
  </conditionalFormatting>
  <conditionalFormatting sqref="N313:P314">
    <cfRule type="notContainsText" dxfId="720" priority="495" operator="notContains" text="Caida">
      <formula>ISERROR(SEARCH("Caida",N313))</formula>
    </cfRule>
    <cfRule type="containsText" dxfId="719" priority="496" operator="containsText" text="Caida">
      <formula>NOT(ISERROR(SEARCH("Caida",N313)))</formula>
    </cfRule>
  </conditionalFormatting>
  <conditionalFormatting sqref="N7:P7">
    <cfRule type="cellIs" dxfId="718" priority="493" operator="lessThan">
      <formula>0.8</formula>
    </cfRule>
    <cfRule type="cellIs" dxfId="717" priority="494" operator="greaterThan">
      <formula>0.8</formula>
    </cfRule>
  </conditionalFormatting>
  <conditionalFormatting sqref="N7:P7">
    <cfRule type="notContainsText" dxfId="716" priority="491" operator="notContains" text="Caida">
      <formula>ISERROR(SEARCH("Caida",N7))</formula>
    </cfRule>
    <cfRule type="containsText" dxfId="715" priority="492" operator="containsText" text="Caida">
      <formula>NOT(ISERROR(SEARCH("Caida",N7)))</formula>
    </cfRule>
  </conditionalFormatting>
  <conditionalFormatting sqref="N252:P252">
    <cfRule type="cellIs" dxfId="714" priority="489" operator="lessThan">
      <formula>0.8</formula>
    </cfRule>
    <cfRule type="cellIs" dxfId="713" priority="490" operator="greaterThan">
      <formula>0.8</formula>
    </cfRule>
  </conditionalFormatting>
  <conditionalFormatting sqref="N252:P252">
    <cfRule type="notContainsText" dxfId="712" priority="487" operator="notContains" text="Caida">
      <formula>ISERROR(SEARCH("Caida",N252))</formula>
    </cfRule>
    <cfRule type="containsText" dxfId="711" priority="488" operator="containsText" text="Caida">
      <formula>NOT(ISERROR(SEARCH("Caida",N252)))</formula>
    </cfRule>
  </conditionalFormatting>
  <conditionalFormatting sqref="N253:P257">
    <cfRule type="cellIs" dxfId="710" priority="485" operator="lessThan">
      <formula>0.8</formula>
    </cfRule>
    <cfRule type="cellIs" dxfId="709" priority="486" operator="greaterThan">
      <formula>0.8</formula>
    </cfRule>
  </conditionalFormatting>
  <conditionalFormatting sqref="N253:P257">
    <cfRule type="notContainsText" dxfId="708" priority="483" operator="notContains" text="Caida">
      <formula>ISERROR(SEARCH("Caida",N253))</formula>
    </cfRule>
    <cfRule type="containsText" dxfId="707" priority="484" operator="containsText" text="Caida">
      <formula>NOT(ISERROR(SEARCH("Caida",N253)))</formula>
    </cfRule>
  </conditionalFormatting>
  <conditionalFormatting sqref="N258:P258">
    <cfRule type="cellIs" dxfId="706" priority="481" operator="lessThan">
      <formula>0.8</formula>
    </cfRule>
    <cfRule type="cellIs" dxfId="705" priority="482" operator="greaterThan">
      <formula>0.8</formula>
    </cfRule>
  </conditionalFormatting>
  <conditionalFormatting sqref="N258:P258">
    <cfRule type="notContainsText" dxfId="704" priority="479" operator="notContains" text="Caida">
      <formula>ISERROR(SEARCH("Caida",N258))</formula>
    </cfRule>
    <cfRule type="containsText" dxfId="703" priority="480" operator="containsText" text="Caida">
      <formula>NOT(ISERROR(SEARCH("Caida",N258)))</formula>
    </cfRule>
  </conditionalFormatting>
  <conditionalFormatting sqref="N259:P259">
    <cfRule type="cellIs" dxfId="702" priority="477" operator="lessThan">
      <formula>0.8</formula>
    </cfRule>
    <cfRule type="cellIs" dxfId="701" priority="478" operator="greaterThan">
      <formula>0.8</formula>
    </cfRule>
  </conditionalFormatting>
  <conditionalFormatting sqref="N259:P259">
    <cfRule type="notContainsText" dxfId="700" priority="475" operator="notContains" text="Caida">
      <formula>ISERROR(SEARCH("Caida",N259))</formula>
    </cfRule>
    <cfRule type="containsText" dxfId="699" priority="476" operator="containsText" text="Caida">
      <formula>NOT(ISERROR(SEARCH("Caida",N259)))</formula>
    </cfRule>
  </conditionalFormatting>
  <conditionalFormatting sqref="N260:P260">
    <cfRule type="cellIs" dxfId="698" priority="473" operator="lessThan">
      <formula>0.8</formula>
    </cfRule>
    <cfRule type="cellIs" dxfId="697" priority="474" operator="greaterThan">
      <formula>0.8</formula>
    </cfRule>
  </conditionalFormatting>
  <conditionalFormatting sqref="N260:P260">
    <cfRule type="notContainsText" dxfId="696" priority="471" operator="notContains" text="Caida">
      <formula>ISERROR(SEARCH("Caida",N260))</formula>
    </cfRule>
    <cfRule type="containsText" dxfId="695" priority="472" operator="containsText" text="Caida">
      <formula>NOT(ISERROR(SEARCH("Caida",N260)))</formula>
    </cfRule>
  </conditionalFormatting>
  <conditionalFormatting sqref="N383:P383">
    <cfRule type="cellIs" dxfId="694" priority="469" operator="lessThan">
      <formula>0.8</formula>
    </cfRule>
    <cfRule type="cellIs" dxfId="693" priority="470" operator="greaterThan">
      <formula>0.8</formula>
    </cfRule>
  </conditionalFormatting>
  <conditionalFormatting sqref="N383:P383">
    <cfRule type="notContainsText" dxfId="692" priority="467" operator="notContains" text="Caida">
      <formula>ISERROR(SEARCH("Caida",N383))</formula>
    </cfRule>
    <cfRule type="containsText" dxfId="691" priority="468" operator="containsText" text="Caida">
      <formula>NOT(ISERROR(SEARCH("Caida",N383)))</formula>
    </cfRule>
  </conditionalFormatting>
  <conditionalFormatting sqref="L106:L108">
    <cfRule type="cellIs" dxfId="690" priority="461" operator="lessThan">
      <formula>0.8</formula>
    </cfRule>
    <cfRule type="cellIs" dxfId="689" priority="462" operator="greaterThan">
      <formula>0.8</formula>
    </cfRule>
  </conditionalFormatting>
  <conditionalFormatting sqref="L106:L108">
    <cfRule type="notContainsText" dxfId="688" priority="459" operator="notContains" text="Caida">
      <formula>ISERROR(SEARCH("Caida",L106))</formula>
    </cfRule>
    <cfRule type="containsText" dxfId="687" priority="460" operator="containsText" text="Caida">
      <formula>NOT(ISERROR(SEARCH("Caida",L106)))</formula>
    </cfRule>
  </conditionalFormatting>
  <conditionalFormatting sqref="M106:M108">
    <cfRule type="cellIs" dxfId="686" priority="457" operator="lessThan">
      <formula>0.8</formula>
    </cfRule>
    <cfRule type="cellIs" dxfId="685" priority="458" operator="greaterThan">
      <formula>0.8</formula>
    </cfRule>
  </conditionalFormatting>
  <conditionalFormatting sqref="M106:M108">
    <cfRule type="notContainsText" dxfId="684" priority="455" operator="notContains" text="Caida">
      <formula>ISERROR(SEARCH("Caida",M106))</formula>
    </cfRule>
    <cfRule type="containsText" dxfId="683" priority="456" operator="containsText" text="Caida">
      <formula>NOT(ISERROR(SEARCH("Caida",M106)))</formula>
    </cfRule>
  </conditionalFormatting>
  <conditionalFormatting sqref="N106:N108">
    <cfRule type="cellIs" dxfId="682" priority="453" operator="lessThan">
      <formula>0.8</formula>
    </cfRule>
    <cfRule type="cellIs" dxfId="681" priority="454" operator="greaterThan">
      <formula>0.8</formula>
    </cfRule>
  </conditionalFormatting>
  <conditionalFormatting sqref="N106:N108">
    <cfRule type="notContainsText" dxfId="680" priority="451" operator="notContains" text="Caida">
      <formula>ISERROR(SEARCH("Caida",N106))</formula>
    </cfRule>
    <cfRule type="containsText" dxfId="679" priority="452" operator="containsText" text="Caida">
      <formula>NOT(ISERROR(SEARCH("Caida",N106)))</formula>
    </cfRule>
  </conditionalFormatting>
  <conditionalFormatting sqref="L406">
    <cfRule type="cellIs" dxfId="678" priority="449" operator="lessThan">
      <formula>0.8</formula>
    </cfRule>
    <cfRule type="cellIs" dxfId="677" priority="450" operator="greaterThan">
      <formula>0.8</formula>
    </cfRule>
  </conditionalFormatting>
  <conditionalFormatting sqref="L406">
    <cfRule type="notContainsText" dxfId="676" priority="447" operator="notContains" text="Caida">
      <formula>ISERROR(SEARCH("Caida",L406))</formula>
    </cfRule>
    <cfRule type="containsText" dxfId="675" priority="448" operator="containsText" text="Caida">
      <formula>NOT(ISERROR(SEARCH("Caida",L406)))</formula>
    </cfRule>
  </conditionalFormatting>
  <conditionalFormatting sqref="M406">
    <cfRule type="cellIs" dxfId="674" priority="445" operator="lessThan">
      <formula>0.8</formula>
    </cfRule>
    <cfRule type="cellIs" dxfId="673" priority="446" operator="greaterThan">
      <formula>0.8</formula>
    </cfRule>
  </conditionalFormatting>
  <conditionalFormatting sqref="M406">
    <cfRule type="notContainsText" dxfId="672" priority="443" operator="notContains" text="Caida">
      <formula>ISERROR(SEARCH("Caida",M406))</formula>
    </cfRule>
    <cfRule type="containsText" dxfId="671" priority="444" operator="containsText" text="Caida">
      <formula>NOT(ISERROR(SEARCH("Caida",M406)))</formula>
    </cfRule>
  </conditionalFormatting>
  <conditionalFormatting sqref="N406:P406">
    <cfRule type="cellIs" dxfId="670" priority="441" operator="lessThan">
      <formula>0.8</formula>
    </cfRule>
    <cfRule type="cellIs" dxfId="669" priority="442" operator="greaterThan">
      <formula>0.8</formula>
    </cfRule>
  </conditionalFormatting>
  <conditionalFormatting sqref="N406:P406">
    <cfRule type="notContainsText" dxfId="668" priority="439" operator="notContains" text="Caida">
      <formula>ISERROR(SEARCH("Caida",N406))</formula>
    </cfRule>
    <cfRule type="containsText" dxfId="667" priority="440" operator="containsText" text="Caida">
      <formula>NOT(ISERROR(SEARCH("Caida",N406)))</formula>
    </cfRule>
  </conditionalFormatting>
  <conditionalFormatting sqref="L407">
    <cfRule type="cellIs" dxfId="666" priority="437" operator="lessThan">
      <formula>0.8</formula>
    </cfRule>
    <cfRule type="cellIs" dxfId="665" priority="438" operator="greaterThan">
      <formula>0.8</formula>
    </cfRule>
  </conditionalFormatting>
  <conditionalFormatting sqref="L407">
    <cfRule type="notContainsText" dxfId="664" priority="435" operator="notContains" text="Caida">
      <formula>ISERROR(SEARCH("Caida",L407))</formula>
    </cfRule>
    <cfRule type="containsText" dxfId="663" priority="436" operator="containsText" text="Caida">
      <formula>NOT(ISERROR(SEARCH("Caida",L407)))</formula>
    </cfRule>
  </conditionalFormatting>
  <conditionalFormatting sqref="M407">
    <cfRule type="cellIs" dxfId="662" priority="433" operator="lessThan">
      <formula>0.8</formula>
    </cfRule>
    <cfRule type="cellIs" dxfId="661" priority="434" operator="greaterThan">
      <formula>0.8</formula>
    </cfRule>
  </conditionalFormatting>
  <conditionalFormatting sqref="M407">
    <cfRule type="notContainsText" dxfId="660" priority="431" operator="notContains" text="Caida">
      <formula>ISERROR(SEARCH("Caida",M407))</formula>
    </cfRule>
    <cfRule type="containsText" dxfId="659" priority="432" operator="containsText" text="Caida">
      <formula>NOT(ISERROR(SEARCH("Caida",M407)))</formula>
    </cfRule>
  </conditionalFormatting>
  <conditionalFormatting sqref="N407:P407">
    <cfRule type="cellIs" dxfId="658" priority="429" operator="lessThan">
      <formula>0.8</formula>
    </cfRule>
    <cfRule type="cellIs" dxfId="657" priority="430" operator="greaterThan">
      <formula>0.8</formula>
    </cfRule>
  </conditionalFormatting>
  <conditionalFormatting sqref="N407:P407">
    <cfRule type="notContainsText" dxfId="656" priority="427" operator="notContains" text="Caida">
      <formula>ISERROR(SEARCH("Caida",N407))</formula>
    </cfRule>
    <cfRule type="containsText" dxfId="655" priority="428" operator="containsText" text="Caida">
      <formula>NOT(ISERROR(SEARCH("Caida",N407)))</formula>
    </cfRule>
  </conditionalFormatting>
  <conditionalFormatting sqref="L408">
    <cfRule type="cellIs" dxfId="654" priority="425" operator="lessThan">
      <formula>0.8</formula>
    </cfRule>
    <cfRule type="cellIs" dxfId="653" priority="426" operator="greaterThan">
      <formula>0.8</formula>
    </cfRule>
  </conditionalFormatting>
  <conditionalFormatting sqref="L408">
    <cfRule type="notContainsText" dxfId="652" priority="423" operator="notContains" text="Caida">
      <formula>ISERROR(SEARCH("Caida",L408))</formula>
    </cfRule>
    <cfRule type="containsText" dxfId="651" priority="424" operator="containsText" text="Caida">
      <formula>NOT(ISERROR(SEARCH("Caida",L408)))</formula>
    </cfRule>
  </conditionalFormatting>
  <conditionalFormatting sqref="M408">
    <cfRule type="cellIs" dxfId="650" priority="421" operator="lessThan">
      <formula>0.8</formula>
    </cfRule>
    <cfRule type="cellIs" dxfId="649" priority="422" operator="greaterThan">
      <formula>0.8</formula>
    </cfRule>
  </conditionalFormatting>
  <conditionalFormatting sqref="M408">
    <cfRule type="notContainsText" dxfId="648" priority="419" operator="notContains" text="Caida">
      <formula>ISERROR(SEARCH("Caida",M408))</formula>
    </cfRule>
    <cfRule type="containsText" dxfId="647" priority="420" operator="containsText" text="Caida">
      <formula>NOT(ISERROR(SEARCH("Caida",M408)))</formula>
    </cfRule>
  </conditionalFormatting>
  <conditionalFormatting sqref="N408:P408">
    <cfRule type="cellIs" dxfId="646" priority="417" operator="lessThan">
      <formula>0.8</formula>
    </cfRule>
    <cfRule type="cellIs" dxfId="645" priority="418" operator="greaterThan">
      <formula>0.8</formula>
    </cfRule>
  </conditionalFormatting>
  <conditionalFormatting sqref="N408:P408">
    <cfRule type="notContainsText" dxfId="644" priority="415" operator="notContains" text="Caida">
      <formula>ISERROR(SEARCH("Caida",N408))</formula>
    </cfRule>
    <cfRule type="containsText" dxfId="643" priority="416" operator="containsText" text="Caida">
      <formula>NOT(ISERROR(SEARCH("Caida",N408)))</formula>
    </cfRule>
  </conditionalFormatting>
  <conditionalFormatting sqref="Q252">
    <cfRule type="cellIs" dxfId="642" priority="388" operator="lessThan">
      <formula>0.8</formula>
    </cfRule>
    <cfRule type="cellIs" dxfId="641" priority="389" operator="greaterThan">
      <formula>0.8</formula>
    </cfRule>
  </conditionalFormatting>
  <conditionalFormatting sqref="Q252">
    <cfRule type="notContainsText" dxfId="640" priority="386" operator="notContains" text="Caida">
      <formula>ISERROR(SEARCH("Caida",Q252))</formula>
    </cfRule>
    <cfRule type="containsText" dxfId="639" priority="387" operator="containsText" text="Caida">
      <formula>NOT(ISERROR(SEARCH("Caida",Q252)))</formula>
    </cfRule>
  </conditionalFormatting>
  <conditionalFormatting sqref="Q253:Q257">
    <cfRule type="cellIs" dxfId="638" priority="384" operator="lessThan">
      <formula>0.8</formula>
    </cfRule>
    <cfRule type="cellIs" dxfId="637" priority="385" operator="greaterThan">
      <formula>0.8</formula>
    </cfRule>
  </conditionalFormatting>
  <conditionalFormatting sqref="Q253:Q257">
    <cfRule type="notContainsText" dxfId="636" priority="382" operator="notContains" text="Caida">
      <formula>ISERROR(SEARCH("Caida",Q253))</formula>
    </cfRule>
    <cfRule type="containsText" dxfId="635" priority="383" operator="containsText" text="Caida">
      <formula>NOT(ISERROR(SEARCH("Caida",Q253)))</formula>
    </cfRule>
  </conditionalFormatting>
  <conditionalFormatting sqref="L409:L411">
    <cfRule type="cellIs" dxfId="634" priority="413" operator="lessThan">
      <formula>0.8</formula>
    </cfRule>
    <cfRule type="cellIs" dxfId="633" priority="414" operator="greaterThan">
      <formula>0.8</formula>
    </cfRule>
  </conditionalFormatting>
  <conditionalFormatting sqref="L409:L411">
    <cfRule type="notContainsText" dxfId="632" priority="411" operator="notContains" text="Caida">
      <formula>ISERROR(SEARCH("Caida",L409))</formula>
    </cfRule>
    <cfRule type="containsText" dxfId="631" priority="412" operator="containsText" text="Caida">
      <formula>NOT(ISERROR(SEARCH("Caida",L409)))</formula>
    </cfRule>
  </conditionalFormatting>
  <conditionalFormatting sqref="M409:M411">
    <cfRule type="cellIs" dxfId="630" priority="409" operator="lessThan">
      <formula>0.8</formula>
    </cfRule>
    <cfRule type="cellIs" dxfId="629" priority="410" operator="greaterThan">
      <formula>0.8</formula>
    </cfRule>
  </conditionalFormatting>
  <conditionalFormatting sqref="M409:M411">
    <cfRule type="notContainsText" dxfId="628" priority="407" operator="notContains" text="Caida">
      <formula>ISERROR(SEARCH("Caida",M409))</formula>
    </cfRule>
    <cfRule type="containsText" dxfId="627" priority="408" operator="containsText" text="Caida">
      <formula>NOT(ISERROR(SEARCH("Caida",M409)))</formula>
    </cfRule>
  </conditionalFormatting>
  <conditionalFormatting sqref="N409:P409">
    <cfRule type="cellIs" dxfId="626" priority="405" operator="lessThan">
      <formula>0.8</formula>
    </cfRule>
    <cfRule type="cellIs" dxfId="625" priority="406" operator="greaterThan">
      <formula>0.8</formula>
    </cfRule>
  </conditionalFormatting>
  <conditionalFormatting sqref="N409:P409">
    <cfRule type="notContainsText" dxfId="624" priority="403" operator="notContains" text="Caida">
      <formula>ISERROR(SEARCH("Caida",N409))</formula>
    </cfRule>
    <cfRule type="containsText" dxfId="623" priority="404" operator="containsText" text="Caida">
      <formula>NOT(ISERROR(SEARCH("Caida",N409)))</formula>
    </cfRule>
  </conditionalFormatting>
  <conditionalFormatting sqref="Q407">
    <cfRule type="cellIs" dxfId="622" priority="352" operator="lessThan">
      <formula>0.8</formula>
    </cfRule>
    <cfRule type="cellIs" dxfId="621" priority="353" operator="greaterThan">
      <formula>0.8</formula>
    </cfRule>
  </conditionalFormatting>
  <conditionalFormatting sqref="Q407">
    <cfRule type="notContainsText" dxfId="620" priority="350" operator="notContains" text="Caida">
      <formula>ISERROR(SEARCH("Caida",Q407))</formula>
    </cfRule>
    <cfRule type="containsText" dxfId="619" priority="351" operator="containsText" text="Caida">
      <formula>NOT(ISERROR(SEARCH("Caida",Q407)))</formula>
    </cfRule>
  </conditionalFormatting>
  <conditionalFormatting sqref="Q408">
    <cfRule type="cellIs" dxfId="618" priority="348" operator="lessThan">
      <formula>0.8</formula>
    </cfRule>
    <cfRule type="cellIs" dxfId="617" priority="349" operator="greaterThan">
      <formula>0.8</formula>
    </cfRule>
  </conditionalFormatting>
  <conditionalFormatting sqref="Q408">
    <cfRule type="notContainsText" dxfId="616" priority="346" operator="notContains" text="Caida">
      <formula>ISERROR(SEARCH("Caida",Q408))</formula>
    </cfRule>
    <cfRule type="containsText" dxfId="615" priority="347" operator="containsText" text="Caida">
      <formula>NOT(ISERROR(SEARCH("Caida",Q408)))</formula>
    </cfRule>
  </conditionalFormatting>
  <conditionalFormatting sqref="Q409:Q411">
    <cfRule type="cellIs" dxfId="614" priority="344" operator="lessThan">
      <formula>0.8</formula>
    </cfRule>
    <cfRule type="cellIs" dxfId="613" priority="345" operator="greaterThan">
      <formula>0.8</formula>
    </cfRule>
  </conditionalFormatting>
  <conditionalFormatting sqref="Q409:Q411">
    <cfRule type="notContainsText" dxfId="612" priority="342" operator="notContains" text="Caida">
      <formula>ISERROR(SEARCH("Caida",Q409))</formula>
    </cfRule>
    <cfRule type="containsText" dxfId="611" priority="343" operator="containsText" text="Caida">
      <formula>NOT(ISERROR(SEARCH("Caida",Q409)))</formula>
    </cfRule>
  </conditionalFormatting>
  <conditionalFormatting sqref="Q384">
    <cfRule type="cellIs" dxfId="610" priority="364" operator="lessThan">
      <formula>0.8</formula>
    </cfRule>
    <cfRule type="cellIs" dxfId="609" priority="365" operator="greaterThan">
      <formula>0.8</formula>
    </cfRule>
  </conditionalFormatting>
  <conditionalFormatting sqref="Q384">
    <cfRule type="notContainsText" dxfId="608" priority="362" operator="notContains" text="Caida">
      <formula>ISERROR(SEARCH("Caida",Q384))</formula>
    </cfRule>
    <cfRule type="containsText" dxfId="607" priority="363" operator="containsText" text="Caida">
      <formula>NOT(ISERROR(SEARCH("Caida",Q384)))</formula>
    </cfRule>
  </conditionalFormatting>
  <conditionalFormatting sqref="Q73">
    <cfRule type="containsText" dxfId="606" priority="402" operator="containsText" text="Instaladas en Funcionamiento Caida">
      <formula>NOT(ISERROR(SEARCH("Instaladas en Funcionamiento Caida",Q73)))</formula>
    </cfRule>
  </conditionalFormatting>
  <conditionalFormatting sqref="Q312">
    <cfRule type="cellIs" dxfId="605" priority="400" operator="lessThan">
      <formula>0.8</formula>
    </cfRule>
    <cfRule type="cellIs" dxfId="604" priority="401" operator="greaterThan">
      <formula>0.8</formula>
    </cfRule>
  </conditionalFormatting>
  <conditionalFormatting sqref="Q312">
    <cfRule type="notContainsText" dxfId="603" priority="398" operator="notContains" text="Caida">
      <formula>ISERROR(SEARCH("Caida",Q312))</formula>
    </cfRule>
    <cfRule type="containsText" dxfId="602" priority="399" operator="containsText" text="Caida">
      <formula>NOT(ISERROR(SEARCH("Caida",Q312)))</formula>
    </cfRule>
  </conditionalFormatting>
  <conditionalFormatting sqref="Q313:Q314">
    <cfRule type="cellIs" dxfId="601" priority="396" operator="lessThan">
      <formula>0.8</formula>
    </cfRule>
    <cfRule type="cellIs" dxfId="600" priority="397" operator="greaterThan">
      <formula>0.8</formula>
    </cfRule>
  </conditionalFormatting>
  <conditionalFormatting sqref="Q313:Q314">
    <cfRule type="notContainsText" dxfId="599" priority="394" operator="notContains" text="Caida">
      <formula>ISERROR(SEARCH("Caida",Q313))</formula>
    </cfRule>
    <cfRule type="containsText" dxfId="598" priority="395" operator="containsText" text="Caida">
      <formula>NOT(ISERROR(SEARCH("Caida",Q313)))</formula>
    </cfRule>
  </conditionalFormatting>
  <conditionalFormatting sqref="Q7">
    <cfRule type="cellIs" dxfId="597" priority="392" operator="lessThan">
      <formula>0.8</formula>
    </cfRule>
    <cfRule type="cellIs" dxfId="596" priority="393" operator="greaterThan">
      <formula>0.8</formula>
    </cfRule>
  </conditionalFormatting>
  <conditionalFormatting sqref="Q7">
    <cfRule type="notContainsText" dxfId="595" priority="390" operator="notContains" text="Caida">
      <formula>ISERROR(SEARCH("Caida",Q7))</formula>
    </cfRule>
    <cfRule type="containsText" dxfId="594" priority="391" operator="containsText" text="Caida">
      <formula>NOT(ISERROR(SEARCH("Caida",Q7)))</formula>
    </cfRule>
  </conditionalFormatting>
  <conditionalFormatting sqref="Q258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8">
    <cfRule type="notContainsText" dxfId="591" priority="378" operator="notContains" text="Caida">
      <formula>ISERROR(SEARCH("Caida",Q258))</formula>
    </cfRule>
    <cfRule type="containsText" dxfId="590" priority="379" operator="containsText" text="Caida">
      <formula>NOT(ISERROR(SEARCH("Caida",Q258)))</formula>
    </cfRule>
  </conditionalFormatting>
  <conditionalFormatting sqref="Q259">
    <cfRule type="cellIs" dxfId="589" priority="376" operator="lessThan">
      <formula>0.8</formula>
    </cfRule>
    <cfRule type="cellIs" dxfId="588" priority="377" operator="greaterThan">
      <formula>0.8</formula>
    </cfRule>
  </conditionalFormatting>
  <conditionalFormatting sqref="Q259">
    <cfRule type="notContainsText" dxfId="587" priority="374" operator="notContains" text="Caida">
      <formula>ISERROR(SEARCH("Caida",Q259))</formula>
    </cfRule>
    <cfRule type="containsText" dxfId="586" priority="375" operator="containsText" text="Caida">
      <formula>NOT(ISERROR(SEARCH("Caida",Q259)))</formula>
    </cfRule>
  </conditionalFormatting>
  <conditionalFormatting sqref="Q260">
    <cfRule type="cellIs" dxfId="585" priority="372" operator="lessThan">
      <formula>0.8</formula>
    </cfRule>
    <cfRule type="cellIs" dxfId="584" priority="373" operator="greaterThan">
      <formula>0.8</formula>
    </cfRule>
  </conditionalFormatting>
  <conditionalFormatting sqref="Q260">
    <cfRule type="notContainsText" dxfId="583" priority="370" operator="notContains" text="Caida">
      <formula>ISERROR(SEARCH("Caida",Q260))</formula>
    </cfRule>
    <cfRule type="containsText" dxfId="582" priority="371" operator="containsText" text="Caida">
      <formula>NOT(ISERROR(SEARCH("Caida",Q260)))</formula>
    </cfRule>
  </conditionalFormatting>
  <conditionalFormatting sqref="Q383">
    <cfRule type="cellIs" dxfId="581" priority="368" operator="lessThan">
      <formula>0.8</formula>
    </cfRule>
    <cfRule type="cellIs" dxfId="580" priority="369" operator="greaterThan">
      <formula>0.8</formula>
    </cfRule>
  </conditionalFormatting>
  <conditionalFormatting sqref="Q383">
    <cfRule type="notContainsText" dxfId="579" priority="366" operator="notContains" text="Caida">
      <formula>ISERROR(SEARCH("Caida",Q383))</formula>
    </cfRule>
    <cfRule type="containsText" dxfId="578" priority="367" operator="containsText" text="Caida">
      <formula>NOT(ISERROR(SEARCH("Caida",Q383)))</formula>
    </cfRule>
  </conditionalFormatting>
  <conditionalFormatting sqref="Q106:Q108">
    <cfRule type="cellIs" dxfId="577" priority="360" operator="lessThan">
      <formula>0.8</formula>
    </cfRule>
    <cfRule type="cellIs" dxfId="576" priority="361" operator="greaterThan">
      <formula>0.8</formula>
    </cfRule>
  </conditionalFormatting>
  <conditionalFormatting sqref="Q106:Q108">
    <cfRule type="notContainsText" dxfId="575" priority="358" operator="notContains" text="Caida">
      <formula>ISERROR(SEARCH("Caida",Q106))</formula>
    </cfRule>
    <cfRule type="containsText" dxfId="574" priority="359" operator="containsText" text="Caida">
      <formula>NOT(ISERROR(SEARCH("Caida",Q106)))</formula>
    </cfRule>
  </conditionalFormatting>
  <conditionalFormatting sqref="Q406">
    <cfRule type="cellIs" dxfId="573" priority="356" operator="lessThan">
      <formula>0.8</formula>
    </cfRule>
    <cfRule type="cellIs" dxfId="572" priority="357" operator="greaterThan">
      <formula>0.8</formula>
    </cfRule>
  </conditionalFormatting>
  <conditionalFormatting sqref="Q406">
    <cfRule type="notContainsText" dxfId="571" priority="354" operator="notContains" text="Caida">
      <formula>ISERROR(SEARCH("Caida",Q406))</formula>
    </cfRule>
    <cfRule type="containsText" dxfId="570" priority="355" operator="containsText" text="Caida">
      <formula>NOT(ISERROR(SEARCH("Caida",Q406)))</formula>
    </cfRule>
  </conditionalFormatting>
  <conditionalFormatting sqref="R73:T73 W73:AD73 AF73">
    <cfRule type="containsText" dxfId="569" priority="34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68" priority="339" operator="lessThan">
      <formula>0.8</formula>
    </cfRule>
    <cfRule type="cellIs" dxfId="567" priority="340" operator="greaterThan">
      <formula>0.8</formula>
    </cfRule>
  </conditionalFormatting>
  <conditionalFormatting sqref="R7:T7 W7:AD7 AF7">
    <cfRule type="notContainsText" dxfId="566" priority="337" operator="notContains" text="Caida">
      <formula>ISERROR(SEARCH("Caida",R7))</formula>
    </cfRule>
    <cfRule type="containsText" dxfId="565" priority="338" operator="containsText" text="Caida">
      <formula>NOT(ISERROR(SEARCH("Caida",R7)))</formula>
    </cfRule>
  </conditionalFormatting>
  <conditionalFormatting sqref="R106:T108">
    <cfRule type="cellIs" dxfId="564" priority="335" operator="lessThan">
      <formula>0.8</formula>
    </cfRule>
    <cfRule type="cellIs" dxfId="563" priority="336" operator="greaterThan">
      <formula>0.8</formula>
    </cfRule>
  </conditionalFormatting>
  <conditionalFormatting sqref="R106:T108">
    <cfRule type="notContainsText" dxfId="562" priority="333" operator="notContains" text="Caida">
      <formula>ISERROR(SEARCH("Caida",R106))</formula>
    </cfRule>
    <cfRule type="containsText" dxfId="561" priority="334" operator="containsText" text="Caida">
      <formula>NOT(ISERROR(SEARCH("Caida",R106)))</formula>
    </cfRule>
  </conditionalFormatting>
  <conditionalFormatting sqref="E429 E431:E1048576 E1:E411">
    <cfRule type="containsText" dxfId="560" priority="331" operator="containsText" text="fija">
      <formula>NOT(ISERROR(SEARCH("fija",E1)))</formula>
    </cfRule>
    <cfRule type="containsText" dxfId="559" priority="332" operator="containsText" text="domo">
      <formula>NOT(ISERROR(SEARCH("domo",E1)))</formula>
    </cfRule>
  </conditionalFormatting>
  <conditionalFormatting sqref="AG73:AO73">
    <cfRule type="containsText" dxfId="558" priority="330" operator="containsText" text="Instaladas en Funcionamiento Caida">
      <formula>NOT(ISERROR(SEARCH("Instaladas en Funcionamiento Caida",AG73)))</formula>
    </cfRule>
  </conditionalFormatting>
  <conditionalFormatting sqref="AG7:AO7">
    <cfRule type="cellIs" dxfId="557" priority="328" operator="lessThan">
      <formula>0.8</formula>
    </cfRule>
    <cfRule type="cellIs" dxfId="556" priority="329" operator="greaterThan">
      <formula>0.8</formula>
    </cfRule>
  </conditionalFormatting>
  <conditionalFormatting sqref="AG7:AO7">
    <cfRule type="notContainsText" dxfId="555" priority="326" operator="notContains" text="Caida">
      <formula>ISERROR(SEARCH("Caida",AG7))</formula>
    </cfRule>
    <cfRule type="containsText" dxfId="554" priority="327" operator="containsText" text="Caida">
      <formula>NOT(ISERROR(SEARCH("Caida",AG7)))</formula>
    </cfRule>
  </conditionalFormatting>
  <conditionalFormatting sqref="AG106:AL107">
    <cfRule type="cellIs" dxfId="553" priority="324" operator="lessThan">
      <formula>0.8</formula>
    </cfRule>
    <cfRule type="cellIs" dxfId="552" priority="325" operator="greaterThan">
      <formula>0.8</formula>
    </cfRule>
  </conditionalFormatting>
  <conditionalFormatting sqref="AG106:AL107">
    <cfRule type="notContainsText" dxfId="551" priority="322" operator="notContains" text="Caida">
      <formula>ISERROR(SEARCH("Caida",AG106))</formula>
    </cfRule>
    <cfRule type="containsText" dxfId="550" priority="323" operator="containsText" text="Caida">
      <formula>NOT(ISERROR(SEARCH("Caida",AG106)))</formula>
    </cfRule>
  </conditionalFormatting>
  <conditionalFormatting sqref="AG440:AN1048576 K5:AN392 K393:S393 U393:AN393 K394:AN439 AO5:AO1048576">
    <cfRule type="cellIs" dxfId="549" priority="321" operator="equal">
      <formula>"APAGADO"</formula>
    </cfRule>
  </conditionalFormatting>
  <conditionalFormatting sqref="O106:O108">
    <cfRule type="cellIs" dxfId="548" priority="319" operator="lessThan">
      <formula>0.8</formula>
    </cfRule>
    <cfRule type="cellIs" dxfId="547" priority="320" operator="greaterThan">
      <formula>0.8</formula>
    </cfRule>
  </conditionalFormatting>
  <conditionalFormatting sqref="O106:O108">
    <cfRule type="notContainsText" dxfId="546" priority="317" operator="notContains" text="Caida">
      <formula>ISERROR(SEARCH("Caida",O106))</formula>
    </cfRule>
    <cfRule type="containsText" dxfId="545" priority="318" operator="containsText" text="Caida">
      <formula>NOT(ISERROR(SEARCH("Caida",O106)))</formula>
    </cfRule>
  </conditionalFormatting>
  <conditionalFormatting sqref="P106:P108">
    <cfRule type="cellIs" dxfId="544" priority="315" operator="lessThan">
      <formula>0.8</formula>
    </cfRule>
    <cfRule type="cellIs" dxfId="543" priority="316" operator="greaterThan">
      <formula>0.8</formula>
    </cfRule>
  </conditionalFormatting>
  <conditionalFormatting sqref="P106:P108">
    <cfRule type="notContainsText" dxfId="542" priority="313" operator="notContains" text="Caida">
      <formula>ISERROR(SEARCH("Caida",P106))</formula>
    </cfRule>
    <cfRule type="containsText" dxfId="541" priority="314" operator="containsText" text="Caida">
      <formula>NOT(ISERROR(SEARCH("Caida",P106)))</formula>
    </cfRule>
  </conditionalFormatting>
  <conditionalFormatting sqref="F429 F431:F1048576 F1:F24 F26:F411">
    <cfRule type="cellIs" dxfId="540" priority="312" operator="equal">
      <formula>"PTP A FO"</formula>
    </cfRule>
  </conditionalFormatting>
  <conditionalFormatting sqref="N410:P411">
    <cfRule type="cellIs" dxfId="539" priority="310" operator="lessThan">
      <formula>0.8</formula>
    </cfRule>
    <cfRule type="cellIs" dxfId="538" priority="311" operator="greaterThan">
      <formula>0.8</formula>
    </cfRule>
  </conditionalFormatting>
  <conditionalFormatting sqref="N410:P411">
    <cfRule type="notContainsText" dxfId="537" priority="308" operator="notContains" text="Caida">
      <formula>ISERROR(SEARCH("Caida",N410))</formula>
    </cfRule>
    <cfRule type="containsText" dxfId="536" priority="309" operator="containsText" text="Caida">
      <formula>NOT(ISERROR(SEARCH("Caida",N410)))</formula>
    </cfRule>
  </conditionalFormatting>
  <conditionalFormatting sqref="K73">
    <cfRule type="containsText" dxfId="535" priority="307" operator="containsText" text="Instaladas en Funcionamiento Caida">
      <formula>NOT(ISERROR(SEARCH("Instaladas en Funcionamiento Caida",K73)))</formula>
    </cfRule>
  </conditionalFormatting>
  <conditionalFormatting sqref="K7">
    <cfRule type="cellIs" dxfId="534" priority="305" operator="lessThan">
      <formula>0.8</formula>
    </cfRule>
    <cfRule type="cellIs" dxfId="533" priority="306" operator="greaterThan">
      <formula>0.8</formula>
    </cfRule>
  </conditionalFormatting>
  <conditionalFormatting sqref="K7">
    <cfRule type="notContainsText" dxfId="532" priority="303" operator="notContains" text="Caida">
      <formula>ISERROR(SEARCH("Caida",K7))</formula>
    </cfRule>
    <cfRule type="containsText" dxfId="531" priority="304" operator="containsText" text="Caida">
      <formula>NOT(ISERROR(SEARCH("Caida",K7)))</formula>
    </cfRule>
  </conditionalFormatting>
  <conditionalFormatting sqref="K106:K107">
    <cfRule type="cellIs" dxfId="530" priority="301" operator="lessThan">
      <formula>0.8</formula>
    </cfRule>
    <cfRule type="cellIs" dxfId="529" priority="302" operator="greaterThan">
      <formula>0.8</formula>
    </cfRule>
  </conditionalFormatting>
  <conditionalFormatting sqref="K106:K107">
    <cfRule type="notContainsText" dxfId="528" priority="299" operator="notContains" text="Caida">
      <formula>ISERROR(SEARCH("Caida",K106))</formula>
    </cfRule>
    <cfRule type="containsText" dxfId="527" priority="300" operator="containsText" text="Caida">
      <formula>NOT(ISERROR(SEARCH("Caida",K106)))</formula>
    </cfRule>
  </conditionalFormatting>
  <conditionalFormatting sqref="AN106:AN107">
    <cfRule type="cellIs" dxfId="526" priority="297" operator="lessThan">
      <formula>0.8</formula>
    </cfRule>
    <cfRule type="cellIs" dxfId="525" priority="298" operator="greaterThan">
      <formula>0.8</formula>
    </cfRule>
  </conditionalFormatting>
  <conditionalFormatting sqref="AN106:AN107">
    <cfRule type="notContainsText" dxfId="524" priority="295" operator="notContains" text="Caida">
      <formula>ISERROR(SEARCH("Caida",AN106))</formula>
    </cfRule>
    <cfRule type="containsText" dxfId="523" priority="296" operator="containsText" text="Caida">
      <formula>NOT(ISERROR(SEARCH("Caida",AN106)))</formula>
    </cfRule>
  </conditionalFormatting>
  <conditionalFormatting sqref="W106:AB108">
    <cfRule type="cellIs" dxfId="522" priority="293" operator="lessThan">
      <formula>0.8</formula>
    </cfRule>
    <cfRule type="cellIs" dxfId="521" priority="294" operator="greaterThan">
      <formula>0.8</formula>
    </cfRule>
  </conditionalFormatting>
  <conditionalFormatting sqref="W106:AB108">
    <cfRule type="notContainsText" dxfId="520" priority="291" operator="notContains" text="Caida">
      <formula>ISERROR(SEARCH("Caida",W106))</formula>
    </cfRule>
    <cfRule type="containsText" dxfId="519" priority="292" operator="containsText" text="Caida">
      <formula>NOT(ISERROR(SEARCH("Caida",W106)))</formula>
    </cfRule>
  </conditionalFormatting>
  <conditionalFormatting sqref="AB3 AM5:AM1048576 U5:AF1048576">
    <cfRule type="cellIs" dxfId="518" priority="290" operator="equal">
      <formula>"apagado"</formula>
    </cfRule>
  </conditionalFormatting>
  <conditionalFormatting sqref="AA3">
    <cfRule type="cellIs" dxfId="517" priority="289" operator="equal">
      <formula>"apagado"</formula>
    </cfRule>
  </conditionalFormatting>
  <conditionalFormatting sqref="Z3">
    <cfRule type="cellIs" dxfId="516" priority="288" operator="equal">
      <formula>"apagado"</formula>
    </cfRule>
  </conditionalFormatting>
  <conditionalFormatting sqref="Y3">
    <cfRule type="cellIs" dxfId="515" priority="287" operator="equal">
      <formula>"apagado"</formula>
    </cfRule>
  </conditionalFormatting>
  <conditionalFormatting sqref="X3">
    <cfRule type="cellIs" dxfId="514" priority="286" operator="equal">
      <formula>"apagado"</formula>
    </cfRule>
  </conditionalFormatting>
  <conditionalFormatting sqref="W3">
    <cfRule type="cellIs" dxfId="513" priority="285" operator="equal">
      <formula>"apagado"</formula>
    </cfRule>
  </conditionalFormatting>
  <conditionalFormatting sqref="V3">
    <cfRule type="cellIs" dxfId="512" priority="284" operator="equal">
      <formula>"apagado"</formula>
    </cfRule>
  </conditionalFormatting>
  <conditionalFormatting sqref="U3">
    <cfRule type="cellIs" dxfId="511" priority="283" operator="equal">
      <formula>"apagado"</formula>
    </cfRule>
  </conditionalFormatting>
  <conditionalFormatting sqref="AC106:AC108">
    <cfRule type="cellIs" dxfId="510" priority="281" operator="lessThan">
      <formula>0.8</formula>
    </cfRule>
    <cfRule type="cellIs" dxfId="509" priority="282" operator="greaterThan">
      <formula>0.8</formula>
    </cfRule>
  </conditionalFormatting>
  <conditionalFormatting sqref="AC106:AC108">
    <cfRule type="notContainsText" dxfId="508" priority="279" operator="notContains" text="Caida">
      <formula>ISERROR(SEARCH("Caida",AC106))</formula>
    </cfRule>
    <cfRule type="containsText" dxfId="507" priority="280" operator="containsText" text="Caida">
      <formula>NOT(ISERROR(SEARCH("Caida",AC106)))</formula>
    </cfRule>
  </conditionalFormatting>
  <conditionalFormatting sqref="AC3">
    <cfRule type="cellIs" dxfId="506" priority="278" operator="equal">
      <formula>"apagado"</formula>
    </cfRule>
  </conditionalFormatting>
  <conditionalFormatting sqref="AD106:AD108">
    <cfRule type="cellIs" dxfId="505" priority="276" operator="lessThan">
      <formula>0.8</formula>
    </cfRule>
    <cfRule type="cellIs" dxfId="504" priority="277" operator="greaterThan">
      <formula>0.8</formula>
    </cfRule>
  </conditionalFormatting>
  <conditionalFormatting sqref="AD106:AD108">
    <cfRule type="notContainsText" dxfId="503" priority="274" operator="notContains" text="Caida">
      <formula>ISERROR(SEARCH("Caida",AD106))</formula>
    </cfRule>
    <cfRule type="containsText" dxfId="502" priority="275" operator="containsText" text="Caida">
      <formula>NOT(ISERROR(SEARCH("Caida",AD106)))</formula>
    </cfRule>
  </conditionalFormatting>
  <conditionalFormatting sqref="AD3">
    <cfRule type="cellIs" dxfId="501" priority="273" operator="equal">
      <formula>"apagado"</formula>
    </cfRule>
  </conditionalFormatting>
  <conditionalFormatting sqref="AE3">
    <cfRule type="cellIs" dxfId="500" priority="272" operator="equal">
      <formula>"apagado"</formula>
    </cfRule>
  </conditionalFormatting>
  <conditionalFormatting sqref="AF106:AF108">
    <cfRule type="cellIs" dxfId="499" priority="270" operator="lessThan">
      <formula>0.8</formula>
    </cfRule>
    <cfRule type="cellIs" dxfId="498" priority="271" operator="greaterThan">
      <formula>0.8</formula>
    </cfRule>
  </conditionalFormatting>
  <conditionalFormatting sqref="AF106:AF108">
    <cfRule type="notContainsText" dxfId="497" priority="268" operator="notContains" text="Caida">
      <formula>ISERROR(SEARCH("Caida",AF106))</formula>
    </cfRule>
    <cfRule type="containsText" dxfId="496" priority="269" operator="containsText" text="Caida">
      <formula>NOT(ISERROR(SEARCH("Caida",AF106)))</formula>
    </cfRule>
  </conditionalFormatting>
  <conditionalFormatting sqref="AF3">
    <cfRule type="cellIs" dxfId="495" priority="267" operator="equal">
      <formula>"apagado"</formula>
    </cfRule>
  </conditionalFormatting>
  <conditionalFormatting sqref="AM106:AM107">
    <cfRule type="cellIs" dxfId="494" priority="265" operator="lessThan">
      <formula>0.8</formula>
    </cfRule>
    <cfRule type="cellIs" dxfId="493" priority="266" operator="greaterThan">
      <formula>0.8</formula>
    </cfRule>
  </conditionalFormatting>
  <conditionalFormatting sqref="AM106:AM107">
    <cfRule type="notContainsText" dxfId="492" priority="263" operator="notContains" text="Caida">
      <formula>ISERROR(SEARCH("Caida",AM106))</formula>
    </cfRule>
    <cfRule type="containsText" dxfId="491" priority="264" operator="containsText" text="Caida">
      <formula>NOT(ISERROR(SEARCH("Caida",AM106)))</formula>
    </cfRule>
  </conditionalFormatting>
  <conditionalFormatting sqref="AM14">
    <cfRule type="cellIs" dxfId="490" priority="258" operator="equal">
      <formula>"apagado"</formula>
    </cfRule>
    <cfRule type="cellIs" dxfId="489" priority="261" operator="lessThan">
      <formula>0.8</formula>
    </cfRule>
    <cfRule type="cellIs" dxfId="488" priority="262" operator="greaterThan">
      <formula>0.8</formula>
    </cfRule>
  </conditionalFormatting>
  <conditionalFormatting sqref="AM14">
    <cfRule type="notContainsText" dxfId="487" priority="259" operator="notContains" text="Caida">
      <formula>ISERROR(SEARCH("Caida",AM14))</formula>
    </cfRule>
    <cfRule type="containsText" dxfId="486" priority="260" operator="containsText" text="Caida">
      <formula>NOT(ISERROR(SEARCH("Caida",AM14)))</formula>
    </cfRule>
  </conditionalFormatting>
  <conditionalFormatting sqref="AM3">
    <cfRule type="cellIs" dxfId="485" priority="257" operator="equal">
      <formula>"apagado"</formula>
    </cfRule>
  </conditionalFormatting>
  <conditionalFormatting sqref="U73">
    <cfRule type="containsText" dxfId="484" priority="256" operator="containsText" text="Instaladas en Funcionamiento Caida">
      <formula>NOT(ISERROR(SEARCH("Instaladas en Funcionamiento Caida",U73)))</formula>
    </cfRule>
  </conditionalFormatting>
  <conditionalFormatting sqref="U7">
    <cfRule type="cellIs" dxfId="483" priority="254" operator="lessThan">
      <formula>0.8</formula>
    </cfRule>
    <cfRule type="cellIs" dxfId="482" priority="255" operator="greaterThan">
      <formula>0.8</formula>
    </cfRule>
  </conditionalFormatting>
  <conditionalFormatting sqref="U7">
    <cfRule type="notContainsText" dxfId="481" priority="252" operator="notContains" text="Caida">
      <formula>ISERROR(SEARCH("Caida",U7))</formula>
    </cfRule>
    <cfRule type="containsText" dxfId="480" priority="253" operator="containsText" text="Caida">
      <formula>NOT(ISERROR(SEARCH("Caida",U7)))</formula>
    </cfRule>
  </conditionalFormatting>
  <conditionalFormatting sqref="U106:U108">
    <cfRule type="cellIs" dxfId="479" priority="250" operator="lessThan">
      <formula>0.8</formula>
    </cfRule>
    <cfRule type="cellIs" dxfId="478" priority="251" operator="greaterThan">
      <formula>0.8</formula>
    </cfRule>
  </conditionalFormatting>
  <conditionalFormatting sqref="U106:U108">
    <cfRule type="notContainsText" dxfId="477" priority="248" operator="notContains" text="Caida">
      <formula>ISERROR(SEARCH("Caida",U106))</formula>
    </cfRule>
    <cfRule type="containsText" dxfId="476" priority="249" operator="containsText" text="Caida">
      <formula>NOT(ISERROR(SEARCH("Caida",U106)))</formula>
    </cfRule>
  </conditionalFormatting>
  <conditionalFormatting sqref="V73">
    <cfRule type="containsText" dxfId="475" priority="247" operator="containsText" text="Instaladas en Funcionamiento Caida">
      <formula>NOT(ISERROR(SEARCH("Instaladas en Funcionamiento Caida",V73)))</formula>
    </cfRule>
  </conditionalFormatting>
  <conditionalFormatting sqref="V7">
    <cfRule type="cellIs" dxfId="474" priority="245" operator="lessThan">
      <formula>0.8</formula>
    </cfRule>
    <cfRule type="cellIs" dxfId="473" priority="246" operator="greaterThan">
      <formula>0.8</formula>
    </cfRule>
  </conditionalFormatting>
  <conditionalFormatting sqref="V7">
    <cfRule type="notContainsText" dxfId="472" priority="243" operator="notContains" text="Caida">
      <formula>ISERROR(SEARCH("Caida",V7))</formula>
    </cfRule>
    <cfRule type="containsText" dxfId="471" priority="244" operator="containsText" text="Caida">
      <formula>NOT(ISERROR(SEARCH("Caida",V7)))</formula>
    </cfRule>
  </conditionalFormatting>
  <conditionalFormatting sqref="V106:V108">
    <cfRule type="cellIs" dxfId="470" priority="241" operator="lessThan">
      <formula>0.8</formula>
    </cfRule>
    <cfRule type="cellIs" dxfId="469" priority="242" operator="greaterThan">
      <formula>0.8</formula>
    </cfRule>
  </conditionalFormatting>
  <conditionalFormatting sqref="V106:V108">
    <cfRule type="notContainsText" dxfId="468" priority="239" operator="notContains" text="Caida">
      <formula>ISERROR(SEARCH("Caida",V106))</formula>
    </cfRule>
    <cfRule type="containsText" dxfId="467" priority="240" operator="containsText" text="Caida">
      <formula>NOT(ISERROR(SEARCH("Caida",V106)))</formula>
    </cfRule>
  </conditionalFormatting>
  <conditionalFormatting sqref="AD107">
    <cfRule type="cellIs" dxfId="466" priority="237" operator="lessThan">
      <formula>0.8</formula>
    </cfRule>
    <cfRule type="cellIs" dxfId="465" priority="238" operator="greaterThan">
      <formula>0.8</formula>
    </cfRule>
  </conditionalFormatting>
  <conditionalFormatting sqref="AD107">
    <cfRule type="notContainsText" dxfId="464" priority="235" operator="notContains" text="Caida">
      <formula>ISERROR(SEARCH("Caida",AD107))</formula>
    </cfRule>
    <cfRule type="containsText" dxfId="463" priority="236" operator="containsText" text="Caida">
      <formula>NOT(ISERROR(SEARCH("Caida",AD107)))</formula>
    </cfRule>
  </conditionalFormatting>
  <conditionalFormatting sqref="AD109">
    <cfRule type="cellIs" dxfId="462" priority="233" operator="lessThan">
      <formula>0.8</formula>
    </cfRule>
    <cfRule type="cellIs" dxfId="461" priority="234" operator="greaterThan">
      <formula>0.8</formula>
    </cfRule>
  </conditionalFormatting>
  <conditionalFormatting sqref="AD109">
    <cfRule type="notContainsText" dxfId="460" priority="231" operator="notContains" text="Caida">
      <formula>ISERROR(SEARCH("Caida",AD109))</formula>
    </cfRule>
    <cfRule type="containsText" dxfId="459" priority="232" operator="containsText" text="Caida">
      <formula>NOT(ISERROR(SEARCH("Caida",AD109)))</formula>
    </cfRule>
  </conditionalFormatting>
  <conditionalFormatting sqref="AD112:AD113">
    <cfRule type="cellIs" dxfId="458" priority="229" operator="lessThan">
      <formula>0.8</formula>
    </cfRule>
    <cfRule type="cellIs" dxfId="457" priority="230" operator="greaterThan">
      <formula>0.8</formula>
    </cfRule>
  </conditionalFormatting>
  <conditionalFormatting sqref="AD112:AD113">
    <cfRule type="notContainsText" dxfId="456" priority="227" operator="notContains" text="Caida">
      <formula>ISERROR(SEARCH("Caida",AD112))</formula>
    </cfRule>
    <cfRule type="containsText" dxfId="455" priority="228" operator="containsText" text="Caida">
      <formula>NOT(ISERROR(SEARCH("Caida",AD112)))</formula>
    </cfRule>
  </conditionalFormatting>
  <conditionalFormatting sqref="AD129">
    <cfRule type="cellIs" dxfId="454" priority="225" operator="lessThan">
      <formula>0.8</formula>
    </cfRule>
    <cfRule type="cellIs" dxfId="453" priority="226" operator="greaterThan">
      <formula>0.8</formula>
    </cfRule>
  </conditionalFormatting>
  <conditionalFormatting sqref="AD129">
    <cfRule type="notContainsText" dxfId="452" priority="223" operator="notContains" text="Caida">
      <formula>ISERROR(SEARCH("Caida",AD129))</formula>
    </cfRule>
    <cfRule type="containsText" dxfId="451" priority="224" operator="containsText" text="Caida">
      <formula>NOT(ISERROR(SEARCH("Caida",AD129)))</formula>
    </cfRule>
  </conditionalFormatting>
  <conditionalFormatting sqref="AD130:AD131">
    <cfRule type="cellIs" dxfId="450" priority="221" operator="lessThan">
      <formula>0.8</formula>
    </cfRule>
    <cfRule type="cellIs" dxfId="449" priority="222" operator="greaterThan">
      <formula>0.8</formula>
    </cfRule>
  </conditionalFormatting>
  <conditionalFormatting sqref="AD130:AD131">
    <cfRule type="notContainsText" dxfId="448" priority="219" operator="notContains" text="Caida">
      <formula>ISERROR(SEARCH("Caida",AD130))</formula>
    </cfRule>
    <cfRule type="containsText" dxfId="447" priority="220" operator="containsText" text="Caida">
      <formula>NOT(ISERROR(SEARCH("Caida",AD130)))</formula>
    </cfRule>
  </conditionalFormatting>
  <conditionalFormatting sqref="AD135:AD139">
    <cfRule type="cellIs" dxfId="446" priority="217" operator="lessThan">
      <formula>0.8</formula>
    </cfRule>
    <cfRule type="cellIs" dxfId="445" priority="218" operator="greaterThan">
      <formula>0.8</formula>
    </cfRule>
  </conditionalFormatting>
  <conditionalFormatting sqref="AD135:AD139">
    <cfRule type="notContainsText" dxfId="444" priority="215" operator="notContains" text="Caida">
      <formula>ISERROR(SEARCH("Caida",AD135))</formula>
    </cfRule>
    <cfRule type="containsText" dxfId="443" priority="216" operator="containsText" text="Caida">
      <formula>NOT(ISERROR(SEARCH("Caida",AD135)))</formula>
    </cfRule>
  </conditionalFormatting>
  <conditionalFormatting sqref="AD140">
    <cfRule type="cellIs" dxfId="442" priority="213" operator="lessThan">
      <formula>0.8</formula>
    </cfRule>
    <cfRule type="cellIs" dxfId="441" priority="214" operator="greaterThan">
      <formula>0.8</formula>
    </cfRule>
  </conditionalFormatting>
  <conditionalFormatting sqref="AD140">
    <cfRule type="notContainsText" dxfId="440" priority="211" operator="notContains" text="Caida">
      <formula>ISERROR(SEARCH("Caida",AD140))</formula>
    </cfRule>
    <cfRule type="containsText" dxfId="439" priority="212" operator="containsText" text="Caida">
      <formula>NOT(ISERROR(SEARCH("Caida",AD140)))</formula>
    </cfRule>
  </conditionalFormatting>
  <conditionalFormatting sqref="AD144">
    <cfRule type="cellIs" dxfId="438" priority="209" operator="lessThan">
      <formula>0.8</formula>
    </cfRule>
    <cfRule type="cellIs" dxfId="437" priority="210" operator="greaterThan">
      <formula>0.8</formula>
    </cfRule>
  </conditionalFormatting>
  <conditionalFormatting sqref="AD144">
    <cfRule type="notContainsText" dxfId="436" priority="207" operator="notContains" text="Caida">
      <formula>ISERROR(SEARCH("Caida",AD144))</formula>
    </cfRule>
    <cfRule type="containsText" dxfId="435" priority="208" operator="containsText" text="Caida">
      <formula>NOT(ISERROR(SEARCH("Caida",AD144)))</formula>
    </cfRule>
  </conditionalFormatting>
  <conditionalFormatting sqref="AD146">
    <cfRule type="cellIs" dxfId="434" priority="205" operator="lessThan">
      <formula>0.8</formula>
    </cfRule>
    <cfRule type="cellIs" dxfId="433" priority="206" operator="greaterThan">
      <formula>0.8</formula>
    </cfRule>
  </conditionalFormatting>
  <conditionalFormatting sqref="AD146">
    <cfRule type="notContainsText" dxfId="432" priority="203" operator="notContains" text="Caida">
      <formula>ISERROR(SEARCH("Caida",AD146))</formula>
    </cfRule>
    <cfRule type="containsText" dxfId="431" priority="204" operator="containsText" text="Caida">
      <formula>NOT(ISERROR(SEARCH("Caida",AD146)))</formula>
    </cfRule>
  </conditionalFormatting>
  <conditionalFormatting sqref="AD161">
    <cfRule type="cellIs" dxfId="430" priority="201" operator="lessThan">
      <formula>0.8</formula>
    </cfRule>
    <cfRule type="cellIs" dxfId="429" priority="202" operator="greaterThan">
      <formula>0.8</formula>
    </cfRule>
  </conditionalFormatting>
  <conditionalFormatting sqref="AD161">
    <cfRule type="notContainsText" dxfId="428" priority="199" operator="notContains" text="Caida">
      <formula>ISERROR(SEARCH("Caida",AD161))</formula>
    </cfRule>
    <cfRule type="containsText" dxfId="427" priority="200" operator="containsText" text="Caida">
      <formula>NOT(ISERROR(SEARCH("Caida",AD161)))</formula>
    </cfRule>
  </conditionalFormatting>
  <conditionalFormatting sqref="AD162:AD164">
    <cfRule type="cellIs" dxfId="426" priority="197" operator="lessThan">
      <formula>0.8</formula>
    </cfRule>
    <cfRule type="cellIs" dxfId="425" priority="198" operator="greaterThan">
      <formula>0.8</formula>
    </cfRule>
  </conditionalFormatting>
  <conditionalFormatting sqref="AD162:AD164">
    <cfRule type="notContainsText" dxfId="424" priority="195" operator="notContains" text="Caida">
      <formula>ISERROR(SEARCH("Caida",AD162))</formula>
    </cfRule>
    <cfRule type="containsText" dxfId="423" priority="196" operator="containsText" text="Caida">
      <formula>NOT(ISERROR(SEARCH("Caida",AD162)))</formula>
    </cfRule>
  </conditionalFormatting>
  <conditionalFormatting sqref="AD165">
    <cfRule type="cellIs" dxfId="422" priority="193" operator="lessThan">
      <formula>0.8</formula>
    </cfRule>
    <cfRule type="cellIs" dxfId="421" priority="194" operator="greaterThan">
      <formula>0.8</formula>
    </cfRule>
  </conditionalFormatting>
  <conditionalFormatting sqref="AD165">
    <cfRule type="notContainsText" dxfId="420" priority="191" operator="notContains" text="Caida">
      <formula>ISERROR(SEARCH("Caida",AD165))</formula>
    </cfRule>
    <cfRule type="containsText" dxfId="419" priority="192" operator="containsText" text="Caida">
      <formula>NOT(ISERROR(SEARCH("Caida",AD165)))</formula>
    </cfRule>
  </conditionalFormatting>
  <conditionalFormatting sqref="AD184">
    <cfRule type="cellIs" dxfId="418" priority="189" operator="lessThan">
      <formula>0.8</formula>
    </cfRule>
    <cfRule type="cellIs" dxfId="417" priority="190" operator="greaterThan">
      <formula>0.8</formula>
    </cfRule>
  </conditionalFormatting>
  <conditionalFormatting sqref="AD184">
    <cfRule type="notContainsText" dxfId="416" priority="187" operator="notContains" text="Caida">
      <formula>ISERROR(SEARCH("Caida",AD184))</formula>
    </cfRule>
    <cfRule type="containsText" dxfId="415" priority="188" operator="containsText" text="Caida">
      <formula>NOT(ISERROR(SEARCH("Caida",AD184)))</formula>
    </cfRule>
  </conditionalFormatting>
  <conditionalFormatting sqref="AD185">
    <cfRule type="cellIs" dxfId="414" priority="185" operator="lessThan">
      <formula>0.8</formula>
    </cfRule>
    <cfRule type="cellIs" dxfId="413" priority="186" operator="greaterThan">
      <formula>0.8</formula>
    </cfRule>
  </conditionalFormatting>
  <conditionalFormatting sqref="AD185">
    <cfRule type="notContainsText" dxfId="412" priority="183" operator="notContains" text="Caida">
      <formula>ISERROR(SEARCH("Caida",AD185))</formula>
    </cfRule>
    <cfRule type="containsText" dxfId="411" priority="184" operator="containsText" text="Caida">
      <formula>NOT(ISERROR(SEARCH("Caida",AD185)))</formula>
    </cfRule>
  </conditionalFormatting>
  <conditionalFormatting sqref="AD187">
    <cfRule type="cellIs" dxfId="410" priority="181" operator="lessThan">
      <formula>0.8</formula>
    </cfRule>
    <cfRule type="cellIs" dxfId="409" priority="182" operator="greaterThan">
      <formula>0.8</formula>
    </cfRule>
  </conditionalFormatting>
  <conditionalFormatting sqref="AD187">
    <cfRule type="notContainsText" dxfId="408" priority="179" operator="notContains" text="Caida">
      <formula>ISERROR(SEARCH("Caida",AD187))</formula>
    </cfRule>
    <cfRule type="containsText" dxfId="407" priority="180" operator="containsText" text="Caida">
      <formula>NOT(ISERROR(SEARCH("Caida",AD187)))</formula>
    </cfRule>
  </conditionalFormatting>
  <conditionalFormatting sqref="AD200">
    <cfRule type="cellIs" dxfId="406" priority="177" operator="lessThan">
      <formula>0.8</formula>
    </cfRule>
    <cfRule type="cellIs" dxfId="405" priority="178" operator="greaterThan">
      <formula>0.8</formula>
    </cfRule>
  </conditionalFormatting>
  <conditionalFormatting sqref="AD200">
    <cfRule type="notContainsText" dxfId="404" priority="175" operator="notContains" text="Caida">
      <formula>ISERROR(SEARCH("Caida",AD200))</formula>
    </cfRule>
    <cfRule type="containsText" dxfId="403" priority="176" operator="containsText" text="Caida">
      <formula>NOT(ISERROR(SEARCH("Caida",AD200)))</formula>
    </cfRule>
  </conditionalFormatting>
  <conditionalFormatting sqref="AD211">
    <cfRule type="cellIs" dxfId="402" priority="173" operator="lessThan">
      <formula>0.8</formula>
    </cfRule>
    <cfRule type="cellIs" dxfId="401" priority="174" operator="greaterThan">
      <formula>0.8</formula>
    </cfRule>
  </conditionalFormatting>
  <conditionalFormatting sqref="AD211">
    <cfRule type="notContainsText" dxfId="400" priority="171" operator="notContains" text="Caida">
      <formula>ISERROR(SEARCH("Caida",AD211))</formula>
    </cfRule>
    <cfRule type="containsText" dxfId="399" priority="172" operator="containsText" text="Caida">
      <formula>NOT(ISERROR(SEARCH("Caida",AD211)))</formula>
    </cfRule>
  </conditionalFormatting>
  <conditionalFormatting sqref="AD212:AD213">
    <cfRule type="cellIs" dxfId="398" priority="169" operator="lessThan">
      <formula>0.8</formula>
    </cfRule>
    <cfRule type="cellIs" dxfId="397" priority="170" operator="greaterThan">
      <formula>0.8</formula>
    </cfRule>
  </conditionalFormatting>
  <conditionalFormatting sqref="AD212:AD213">
    <cfRule type="notContainsText" dxfId="396" priority="167" operator="notContains" text="Caida">
      <formula>ISERROR(SEARCH("Caida",AD212))</formula>
    </cfRule>
    <cfRule type="containsText" dxfId="395" priority="168" operator="containsText" text="Caida">
      <formula>NOT(ISERROR(SEARCH("Caida",AD212)))</formula>
    </cfRule>
  </conditionalFormatting>
  <conditionalFormatting sqref="AD219">
    <cfRule type="cellIs" dxfId="394" priority="165" operator="lessThan">
      <formula>0.8</formula>
    </cfRule>
    <cfRule type="cellIs" dxfId="393" priority="166" operator="greaterThan">
      <formula>0.8</formula>
    </cfRule>
  </conditionalFormatting>
  <conditionalFormatting sqref="AD219">
    <cfRule type="notContainsText" dxfId="392" priority="163" operator="notContains" text="Caida">
      <formula>ISERROR(SEARCH("Caida",AD219))</formula>
    </cfRule>
    <cfRule type="containsText" dxfId="391" priority="164" operator="containsText" text="Caida">
      <formula>NOT(ISERROR(SEARCH("Caida",AD219)))</formula>
    </cfRule>
  </conditionalFormatting>
  <conditionalFormatting sqref="AD227">
    <cfRule type="cellIs" dxfId="390" priority="161" operator="lessThan">
      <formula>0.8</formula>
    </cfRule>
    <cfRule type="cellIs" dxfId="389" priority="162" operator="greaterThan">
      <formula>0.8</formula>
    </cfRule>
  </conditionalFormatting>
  <conditionalFormatting sqref="AD227">
    <cfRule type="notContainsText" dxfId="388" priority="159" operator="notContains" text="Caida">
      <formula>ISERROR(SEARCH("Caida",AD227))</formula>
    </cfRule>
    <cfRule type="containsText" dxfId="387" priority="160" operator="containsText" text="Caida">
      <formula>NOT(ISERROR(SEARCH("Caida",AD227)))</formula>
    </cfRule>
  </conditionalFormatting>
  <conditionalFormatting sqref="AD232">
    <cfRule type="cellIs" dxfId="386" priority="157" operator="lessThan">
      <formula>0.8</formula>
    </cfRule>
    <cfRule type="cellIs" dxfId="385" priority="158" operator="greaterThan">
      <formula>0.8</formula>
    </cfRule>
  </conditionalFormatting>
  <conditionalFormatting sqref="AD232">
    <cfRule type="notContainsText" dxfId="384" priority="155" operator="notContains" text="Caida">
      <formula>ISERROR(SEARCH("Caida",AD232))</formula>
    </cfRule>
    <cfRule type="containsText" dxfId="383" priority="156" operator="containsText" text="Caida">
      <formula>NOT(ISERROR(SEARCH("Caida",AD232)))</formula>
    </cfRule>
  </conditionalFormatting>
  <conditionalFormatting sqref="AD233">
    <cfRule type="cellIs" dxfId="382" priority="153" operator="lessThan">
      <formula>0.8</formula>
    </cfRule>
    <cfRule type="cellIs" dxfId="381" priority="154" operator="greaterThan">
      <formula>0.8</formula>
    </cfRule>
  </conditionalFormatting>
  <conditionalFormatting sqref="AD233">
    <cfRule type="notContainsText" dxfId="380" priority="151" operator="notContains" text="Caida">
      <formula>ISERROR(SEARCH("Caida",AD233))</formula>
    </cfRule>
    <cfRule type="containsText" dxfId="379" priority="152" operator="containsText" text="Caida">
      <formula>NOT(ISERROR(SEARCH("Caida",AD233)))</formula>
    </cfRule>
  </conditionalFormatting>
  <conditionalFormatting sqref="AD398">
    <cfRule type="cellIs" dxfId="378" priority="150" operator="equal">
      <formula>"apagado"</formula>
    </cfRule>
  </conditionalFormatting>
  <conditionalFormatting sqref="AD403">
    <cfRule type="cellIs" dxfId="377" priority="149" operator="equal">
      <formula>"apagado"</formula>
    </cfRule>
  </conditionalFormatting>
  <conditionalFormatting sqref="AD399">
    <cfRule type="cellIs" dxfId="376" priority="148" operator="equal">
      <formula>"apagado"</formula>
    </cfRule>
  </conditionalFormatting>
  <conditionalFormatting sqref="AD400">
    <cfRule type="cellIs" dxfId="375" priority="147" operator="equal">
      <formula>"apagado"</formula>
    </cfRule>
  </conditionalFormatting>
  <conditionalFormatting sqref="AD227">
    <cfRule type="cellIs" dxfId="374" priority="146" operator="equal">
      <formula>"apagado"</formula>
    </cfRule>
  </conditionalFormatting>
  <conditionalFormatting sqref="AD232">
    <cfRule type="cellIs" dxfId="373" priority="145" operator="equal">
      <formula>"apagado"</formula>
    </cfRule>
  </conditionalFormatting>
  <conditionalFormatting sqref="AD233">
    <cfRule type="cellIs" dxfId="372" priority="144" operator="equal">
      <formula>"apagado"</formula>
    </cfRule>
  </conditionalFormatting>
  <conditionalFormatting sqref="AD219">
    <cfRule type="cellIs" dxfId="371" priority="143" operator="equal">
      <formula>"apagado"</formula>
    </cfRule>
  </conditionalFormatting>
  <conditionalFormatting sqref="AD212:AD213">
    <cfRule type="cellIs" dxfId="370" priority="142" operator="equal">
      <formula>"apagado"</formula>
    </cfRule>
  </conditionalFormatting>
  <conditionalFormatting sqref="AD211">
    <cfRule type="cellIs" dxfId="369" priority="141" operator="equal">
      <formula>"apagado"</formula>
    </cfRule>
  </conditionalFormatting>
  <conditionalFormatting sqref="AD200">
    <cfRule type="cellIs" dxfId="368" priority="140" operator="equal">
      <formula>"apagado"</formula>
    </cfRule>
  </conditionalFormatting>
  <conditionalFormatting sqref="AD187">
    <cfRule type="cellIs" dxfId="367" priority="139" operator="equal">
      <formula>"apagado"</formula>
    </cfRule>
  </conditionalFormatting>
  <conditionalFormatting sqref="AD184">
    <cfRule type="cellIs" dxfId="366" priority="138" operator="equal">
      <formula>"apagado"</formula>
    </cfRule>
  </conditionalFormatting>
  <conditionalFormatting sqref="AD185">
    <cfRule type="cellIs" dxfId="365" priority="137" operator="equal">
      <formula>"apagado"</formula>
    </cfRule>
  </conditionalFormatting>
  <conditionalFormatting sqref="AD161">
    <cfRule type="cellIs" dxfId="364" priority="136" operator="equal">
      <formula>"apagado"</formula>
    </cfRule>
  </conditionalFormatting>
  <conditionalFormatting sqref="AD162:AD164">
    <cfRule type="cellIs" dxfId="363" priority="135" operator="equal">
      <formula>"apagado"</formula>
    </cfRule>
  </conditionalFormatting>
  <conditionalFormatting sqref="AD165">
    <cfRule type="cellIs" dxfId="362" priority="134" operator="equal">
      <formula>"apagado"</formula>
    </cfRule>
  </conditionalFormatting>
  <conditionalFormatting sqref="AD144">
    <cfRule type="cellIs" dxfId="361" priority="133" operator="equal">
      <formula>"apagado"</formula>
    </cfRule>
  </conditionalFormatting>
  <conditionalFormatting sqref="AD146">
    <cfRule type="cellIs" dxfId="360" priority="132" operator="equal">
      <formula>"apagado"</formula>
    </cfRule>
  </conditionalFormatting>
  <conditionalFormatting sqref="AD129">
    <cfRule type="cellIs" dxfId="359" priority="131" operator="equal">
      <formula>"apagado"</formula>
    </cfRule>
  </conditionalFormatting>
  <conditionalFormatting sqref="AD130:AD131">
    <cfRule type="cellIs" dxfId="358" priority="130" operator="equal">
      <formula>"apagado"</formula>
    </cfRule>
  </conditionalFormatting>
  <conditionalFormatting sqref="AD135:AD139">
    <cfRule type="cellIs" dxfId="357" priority="129" operator="equal">
      <formula>"apagado"</formula>
    </cfRule>
  </conditionalFormatting>
  <conditionalFormatting sqref="AD140">
    <cfRule type="cellIs" dxfId="356" priority="128" operator="equal">
      <formula>"apagado"</formula>
    </cfRule>
  </conditionalFormatting>
  <conditionalFormatting sqref="AD112:AD113">
    <cfRule type="cellIs" dxfId="355" priority="127" operator="equal">
      <formula>"apagado"</formula>
    </cfRule>
  </conditionalFormatting>
  <conditionalFormatting sqref="AD107">
    <cfRule type="cellIs" dxfId="354" priority="125" operator="lessThan">
      <formula>0.8</formula>
    </cfRule>
    <cfRule type="cellIs" dxfId="353" priority="126" operator="greaterThan">
      <formula>0.8</formula>
    </cfRule>
  </conditionalFormatting>
  <conditionalFormatting sqref="AD107">
    <cfRule type="notContainsText" dxfId="352" priority="123" operator="notContains" text="Caida">
      <formula>ISERROR(SEARCH("Caida",AD107))</formula>
    </cfRule>
    <cfRule type="containsText" dxfId="351" priority="124" operator="containsText" text="Caida">
      <formula>NOT(ISERROR(SEARCH("Caida",AD107)))</formula>
    </cfRule>
  </conditionalFormatting>
  <conditionalFormatting sqref="AD107">
    <cfRule type="cellIs" dxfId="350" priority="122" operator="equal">
      <formula>"apagado"</formula>
    </cfRule>
  </conditionalFormatting>
  <conditionalFormatting sqref="AD109">
    <cfRule type="cellIs" dxfId="349" priority="121" operator="equal">
      <formula>"apagado"</formula>
    </cfRule>
  </conditionalFormatting>
  <conditionalFormatting sqref="E412:E418">
    <cfRule type="containsText" dxfId="348" priority="119" operator="containsText" text="fija">
      <formula>NOT(ISERROR(SEARCH("fija",E412)))</formula>
    </cfRule>
    <cfRule type="containsText" dxfId="347" priority="120" operator="containsText" text="domo">
      <formula>NOT(ISERROR(SEARCH("domo",E412)))</formula>
    </cfRule>
  </conditionalFormatting>
  <conditionalFormatting sqref="F412:F418">
    <cfRule type="cellIs" dxfId="346" priority="118" operator="equal">
      <formula>"PTP A FO"</formula>
    </cfRule>
  </conditionalFormatting>
  <conditionalFormatting sqref="F1:F24 F26:F1048576">
    <cfRule type="cellIs" dxfId="345" priority="116" operator="equal">
      <formula>$F$10</formula>
    </cfRule>
    <cfRule type="cellIs" dxfId="344" priority="117" operator="equal">
      <formula>"PTP A FO"</formula>
    </cfRule>
  </conditionalFormatting>
  <conditionalFormatting sqref="E1:E1048576">
    <cfRule type="cellIs" dxfId="343" priority="115" operator="equal">
      <formula>$E$7</formula>
    </cfRule>
  </conditionalFormatting>
  <conditionalFormatting sqref="D354:D355 D163:D164 C1:C1048576">
    <cfRule type="cellIs" dxfId="342" priority="113" operator="equal">
      <formula>$C$215</formula>
    </cfRule>
    <cfRule type="cellIs" dxfId="341" priority="114" operator="equal">
      <formula>$C$203</formula>
    </cfRule>
  </conditionalFormatting>
  <conditionalFormatting sqref="AE73">
    <cfRule type="containsText" dxfId="340" priority="112" operator="containsText" text="Instaladas en Funcionamiento Caida">
      <formula>NOT(ISERROR(SEARCH("Instaladas en Funcionamiento Caida",AE73)))</formula>
    </cfRule>
  </conditionalFormatting>
  <conditionalFormatting sqref="AE7">
    <cfRule type="cellIs" dxfId="339" priority="110" operator="lessThan">
      <formula>0.8</formula>
    </cfRule>
    <cfRule type="cellIs" dxfId="338" priority="111" operator="greaterThan">
      <formula>0.8</formula>
    </cfRule>
  </conditionalFormatting>
  <conditionalFormatting sqref="AE7">
    <cfRule type="notContainsText" dxfId="337" priority="108" operator="notContains" text="Caida">
      <formula>ISERROR(SEARCH("Caida",AE7))</formula>
    </cfRule>
    <cfRule type="containsText" dxfId="336" priority="109" operator="containsText" text="Caida">
      <formula>NOT(ISERROR(SEARCH("Caida",AE7)))</formula>
    </cfRule>
  </conditionalFormatting>
  <conditionalFormatting sqref="AE106:AE108">
    <cfRule type="cellIs" dxfId="335" priority="106" operator="lessThan">
      <formula>0.8</formula>
    </cfRule>
    <cfRule type="cellIs" dxfId="334" priority="107" operator="greaterThan">
      <formula>0.8</formula>
    </cfRule>
  </conditionalFormatting>
  <conditionalFormatting sqref="AE106:AE108">
    <cfRule type="notContainsText" dxfId="333" priority="104" operator="notContains" text="Caida">
      <formula>ISERROR(SEARCH("Caida",AE106))</formula>
    </cfRule>
    <cfRule type="containsText" dxfId="332" priority="105" operator="containsText" text="Caida">
      <formula>NOT(ISERROR(SEARCH("Caida",AE106)))</formula>
    </cfRule>
  </conditionalFormatting>
  <conditionalFormatting sqref="AA87">
    <cfRule type="cellIs" dxfId="331" priority="103" operator="equal">
      <formula>"apagado"</formula>
    </cfRule>
  </conditionalFormatting>
  <conditionalFormatting sqref="AB109">
    <cfRule type="cellIs" dxfId="330" priority="101" operator="lessThan">
      <formula>0.8</formula>
    </cfRule>
    <cfRule type="cellIs" dxfId="329" priority="102" operator="greaterThan">
      <formula>0.8</formula>
    </cfRule>
  </conditionalFormatting>
  <conditionalFormatting sqref="AB109">
    <cfRule type="notContainsText" dxfId="328" priority="99" operator="notContains" text="Caida">
      <formula>ISERROR(SEARCH("Caida",AB109))</formula>
    </cfRule>
    <cfRule type="containsText" dxfId="327" priority="100" operator="containsText" text="Caida">
      <formula>NOT(ISERROR(SEARCH("Caida",AB109)))</formula>
    </cfRule>
  </conditionalFormatting>
  <conditionalFormatting sqref="AB109">
    <cfRule type="cellIs" dxfId="326" priority="98" operator="equal">
      <formula>"apagado"</formula>
    </cfRule>
  </conditionalFormatting>
  <conditionalFormatting sqref="AB145">
    <cfRule type="cellIs" dxfId="325" priority="97" operator="equal">
      <formula>"apagado"</formula>
    </cfRule>
  </conditionalFormatting>
  <conditionalFormatting sqref="AB177">
    <cfRule type="cellIs" dxfId="324" priority="96" operator="equal">
      <formula>"apagado"</formula>
    </cfRule>
  </conditionalFormatting>
  <conditionalFormatting sqref="AB179">
    <cfRule type="cellIs" dxfId="323" priority="95" operator="equal">
      <formula>"apagado"</formula>
    </cfRule>
  </conditionalFormatting>
  <conditionalFormatting sqref="AB184">
    <cfRule type="cellIs" dxfId="322" priority="94" operator="equal">
      <formula>"apagado"</formula>
    </cfRule>
  </conditionalFormatting>
  <conditionalFormatting sqref="AB187">
    <cfRule type="cellIs" dxfId="321" priority="93" operator="equal">
      <formula>"apagado"</formula>
    </cfRule>
  </conditionalFormatting>
  <conditionalFormatting sqref="AB88">
    <cfRule type="cellIs" dxfId="320" priority="91" operator="lessThan">
      <formula>0.8</formula>
    </cfRule>
    <cfRule type="cellIs" dxfId="319" priority="92" operator="greaterThan">
      <formula>0.8</formula>
    </cfRule>
  </conditionalFormatting>
  <conditionalFormatting sqref="AB88">
    <cfRule type="notContainsText" dxfId="318" priority="89" operator="notContains" text="Caida">
      <formula>ISERROR(SEARCH("Caida",AB88))</formula>
    </cfRule>
    <cfRule type="containsText" dxfId="317" priority="90" operator="containsText" text="Caida">
      <formula>NOT(ISERROR(SEARCH("Caida",AB88)))</formula>
    </cfRule>
  </conditionalFormatting>
  <conditionalFormatting sqref="AB88">
    <cfRule type="cellIs" dxfId="316" priority="88" operator="equal">
      <formula>"apagado"</formula>
    </cfRule>
  </conditionalFormatting>
  <conditionalFormatting sqref="AB211">
    <cfRule type="cellIs" dxfId="315" priority="87" operator="equal">
      <formula>"apagado"</formula>
    </cfRule>
  </conditionalFormatting>
  <conditionalFormatting sqref="AB282">
    <cfRule type="cellIs" dxfId="314" priority="86" operator="equal">
      <formula>"apagado"</formula>
    </cfRule>
  </conditionalFormatting>
  <conditionalFormatting sqref="AB283">
    <cfRule type="cellIs" dxfId="313" priority="85" operator="equal">
      <formula>"apagado"</formula>
    </cfRule>
  </conditionalFormatting>
  <conditionalFormatting sqref="AB321">
    <cfRule type="cellIs" dxfId="312" priority="84" operator="equal">
      <formula>"apagado"</formula>
    </cfRule>
  </conditionalFormatting>
  <conditionalFormatting sqref="AB322">
    <cfRule type="cellIs" dxfId="311" priority="83" operator="equal">
      <formula>"apagado"</formula>
    </cfRule>
  </conditionalFormatting>
  <conditionalFormatting sqref="AB319">
    <cfRule type="cellIs" dxfId="310" priority="82" operator="equal">
      <formula>"apagado"</formula>
    </cfRule>
  </conditionalFormatting>
  <conditionalFormatting sqref="AB320:AB322">
    <cfRule type="cellIs" dxfId="309" priority="81" operator="equal">
      <formula>"apagado"</formula>
    </cfRule>
  </conditionalFormatting>
  <conditionalFormatting sqref="AB347">
    <cfRule type="cellIs" dxfId="308" priority="80" operator="equal">
      <formula>"apagado"</formula>
    </cfRule>
  </conditionalFormatting>
  <conditionalFormatting sqref="AB358">
    <cfRule type="cellIs" dxfId="307" priority="79" operator="equal">
      <formula>"apagado"</formula>
    </cfRule>
  </conditionalFormatting>
  <conditionalFormatting sqref="AB359">
    <cfRule type="cellIs" dxfId="306" priority="78" operator="equal">
      <formula>"apagado"</formula>
    </cfRule>
  </conditionalFormatting>
  <conditionalFormatting sqref="AB376">
    <cfRule type="cellIs" dxfId="305" priority="77" operator="equal">
      <formula>"apagado"</formula>
    </cfRule>
  </conditionalFormatting>
  <conditionalFormatting sqref="AB392">
    <cfRule type="cellIs" dxfId="304" priority="76" operator="equal">
      <formula>"apagado"</formula>
    </cfRule>
  </conditionalFormatting>
  <conditionalFormatting sqref="AB393:AB396">
    <cfRule type="cellIs" dxfId="303" priority="75" operator="equal">
      <formula>"apagado"</formula>
    </cfRule>
  </conditionalFormatting>
  <conditionalFormatting sqref="AB399">
    <cfRule type="cellIs" dxfId="302" priority="74" operator="equal">
      <formula>"apagado"</formula>
    </cfRule>
  </conditionalFormatting>
  <conditionalFormatting sqref="AB400">
    <cfRule type="cellIs" dxfId="301" priority="73" operator="equal">
      <formula>"apagado"</formula>
    </cfRule>
  </conditionalFormatting>
  <conditionalFormatting sqref="AB408">
    <cfRule type="cellIs" dxfId="300" priority="72" operator="equal">
      <formula>"apagado"</formula>
    </cfRule>
  </conditionalFormatting>
  <conditionalFormatting sqref="AB234">
    <cfRule type="cellIs" dxfId="299" priority="71" operator="equal">
      <formula>"apagado"</formula>
    </cfRule>
  </conditionalFormatting>
  <conditionalFormatting sqref="AB235">
    <cfRule type="cellIs" dxfId="298" priority="70" operator="equal">
      <formula>"apagado"</formula>
    </cfRule>
  </conditionalFormatting>
  <conditionalFormatting sqref="AB236">
    <cfRule type="cellIs" dxfId="297" priority="69" operator="equal">
      <formula>"apagado"</formula>
    </cfRule>
  </conditionalFormatting>
  <conditionalFormatting sqref="AB237">
    <cfRule type="cellIs" dxfId="296" priority="68" operator="equal">
      <formula>"apagado"</formula>
    </cfRule>
  </conditionalFormatting>
  <conditionalFormatting sqref="AB245">
    <cfRule type="cellIs" dxfId="295" priority="67" operator="equal">
      <formula>"apagado"</formula>
    </cfRule>
  </conditionalFormatting>
  <conditionalFormatting sqref="AB238">
    <cfRule type="cellIs" dxfId="294" priority="66" operator="equal">
      <formula>"apagado"</formula>
    </cfRule>
  </conditionalFormatting>
  <conditionalFormatting sqref="AB231">
    <cfRule type="cellIs" dxfId="293" priority="65" operator="equal">
      <formula>"apagado"</formula>
    </cfRule>
  </conditionalFormatting>
  <conditionalFormatting sqref="E432:E434">
    <cfRule type="containsText" dxfId="292" priority="63" operator="containsText" text="fija">
      <formula>NOT(ISERROR(SEARCH("fija",E432)))</formula>
    </cfRule>
    <cfRule type="containsText" dxfId="291" priority="64" operator="containsText" text="domo">
      <formula>NOT(ISERROR(SEARCH("domo",E432)))</formula>
    </cfRule>
  </conditionalFormatting>
  <conditionalFormatting sqref="E420">
    <cfRule type="containsText" dxfId="290" priority="62" operator="containsText" text="Radio">
      <formula>NOT(ISERROR(SEARCH("Radio",E420)))</formula>
    </cfRule>
  </conditionalFormatting>
  <conditionalFormatting sqref="E420">
    <cfRule type="containsText" dxfId="289" priority="60" operator="containsText" text="fija">
      <formula>NOT(ISERROR(SEARCH("fija",E420)))</formula>
    </cfRule>
    <cfRule type="containsText" dxfId="288" priority="61" operator="containsText" text="domo">
      <formula>NOT(ISERROR(SEARCH("domo",E420)))</formula>
    </cfRule>
  </conditionalFormatting>
  <conditionalFormatting sqref="E420">
    <cfRule type="containsText" dxfId="287" priority="58" operator="containsText" text="fija">
      <formula>NOT(ISERROR(SEARCH("fija",E420)))</formula>
    </cfRule>
    <cfRule type="containsText" dxfId="286" priority="59" operator="containsText" text="domo">
      <formula>NOT(ISERROR(SEARCH("domo",E420)))</formula>
    </cfRule>
  </conditionalFormatting>
  <conditionalFormatting sqref="E421">
    <cfRule type="containsText" dxfId="285" priority="57" operator="containsText" text="Radio">
      <formula>NOT(ISERROR(SEARCH("Radio",E421)))</formula>
    </cfRule>
  </conditionalFormatting>
  <conditionalFormatting sqref="E421">
    <cfRule type="containsText" dxfId="284" priority="55" operator="containsText" text="fija">
      <formula>NOT(ISERROR(SEARCH("fija",E421)))</formula>
    </cfRule>
    <cfRule type="containsText" dxfId="283" priority="56" operator="containsText" text="domo">
      <formula>NOT(ISERROR(SEARCH("domo",E421)))</formula>
    </cfRule>
  </conditionalFormatting>
  <conditionalFormatting sqref="E421">
    <cfRule type="containsText" dxfId="282" priority="53" operator="containsText" text="fija">
      <formula>NOT(ISERROR(SEARCH("fija",E421)))</formula>
    </cfRule>
    <cfRule type="containsText" dxfId="281" priority="54" operator="containsText" text="domo">
      <formula>NOT(ISERROR(SEARCH("domo",E421)))</formula>
    </cfRule>
  </conditionalFormatting>
  <conditionalFormatting sqref="E424">
    <cfRule type="containsText" dxfId="280" priority="52" operator="containsText" text="Radio">
      <formula>NOT(ISERROR(SEARCH("Radio",E424)))</formula>
    </cfRule>
  </conditionalFormatting>
  <conditionalFormatting sqref="E424">
    <cfRule type="containsText" dxfId="279" priority="50" operator="containsText" text="fija">
      <formula>NOT(ISERROR(SEARCH("fija",E424)))</formula>
    </cfRule>
    <cfRule type="containsText" dxfId="278" priority="51" operator="containsText" text="domo">
      <formula>NOT(ISERROR(SEARCH("domo",E424)))</formula>
    </cfRule>
  </conditionalFormatting>
  <conditionalFormatting sqref="E424">
    <cfRule type="containsText" dxfId="277" priority="48" operator="containsText" text="fija">
      <formula>NOT(ISERROR(SEARCH("fija",E424)))</formula>
    </cfRule>
    <cfRule type="containsText" dxfId="276" priority="49" operator="containsText" text="domo">
      <formula>NOT(ISERROR(SEARCH("domo",E424)))</formula>
    </cfRule>
  </conditionalFormatting>
  <conditionalFormatting sqref="E425">
    <cfRule type="containsText" dxfId="275" priority="47" operator="containsText" text="Radio">
      <formula>NOT(ISERROR(SEARCH("Radio",E425)))</formula>
    </cfRule>
  </conditionalFormatting>
  <conditionalFormatting sqref="E425">
    <cfRule type="containsText" dxfId="274" priority="45" operator="containsText" text="fija">
      <formula>NOT(ISERROR(SEARCH("fija",E425)))</formula>
    </cfRule>
    <cfRule type="containsText" dxfId="273" priority="46" operator="containsText" text="domo">
      <formula>NOT(ISERROR(SEARCH("domo",E425)))</formula>
    </cfRule>
  </conditionalFormatting>
  <conditionalFormatting sqref="E425">
    <cfRule type="containsText" dxfId="272" priority="43" operator="containsText" text="fija">
      <formula>NOT(ISERROR(SEARCH("fija",E425)))</formula>
    </cfRule>
    <cfRule type="containsText" dxfId="271" priority="44" operator="containsText" text="domo">
      <formula>NOT(ISERROR(SEARCH("domo",E425)))</formula>
    </cfRule>
  </conditionalFormatting>
  <conditionalFormatting sqref="E426">
    <cfRule type="containsText" dxfId="270" priority="42" operator="containsText" text="Radio">
      <formula>NOT(ISERROR(SEARCH("Radio",E426)))</formula>
    </cfRule>
  </conditionalFormatting>
  <conditionalFormatting sqref="E426">
    <cfRule type="containsText" dxfId="269" priority="40" operator="containsText" text="fija">
      <formula>NOT(ISERROR(SEARCH("fija",E426)))</formula>
    </cfRule>
    <cfRule type="containsText" dxfId="268" priority="41" operator="containsText" text="domo">
      <formula>NOT(ISERROR(SEARCH("domo",E426)))</formula>
    </cfRule>
  </conditionalFormatting>
  <conditionalFormatting sqref="E426">
    <cfRule type="containsText" dxfId="267" priority="38" operator="containsText" text="fija">
      <formula>NOT(ISERROR(SEARCH("fija",E426)))</formula>
    </cfRule>
    <cfRule type="containsText" dxfId="266" priority="39" operator="containsText" text="domo">
      <formula>NOT(ISERROR(SEARCH("domo",E426)))</formula>
    </cfRule>
  </conditionalFormatting>
  <conditionalFormatting sqref="E427">
    <cfRule type="containsText" dxfId="265" priority="37" operator="containsText" text="Radio">
      <formula>NOT(ISERROR(SEARCH("Radio",E427)))</formula>
    </cfRule>
  </conditionalFormatting>
  <conditionalFormatting sqref="E427">
    <cfRule type="containsText" dxfId="264" priority="35" operator="containsText" text="fija">
      <formula>NOT(ISERROR(SEARCH("fija",E427)))</formula>
    </cfRule>
    <cfRule type="containsText" dxfId="263" priority="36" operator="containsText" text="domo">
      <formula>NOT(ISERROR(SEARCH("domo",E427)))</formula>
    </cfRule>
  </conditionalFormatting>
  <conditionalFormatting sqref="E427">
    <cfRule type="containsText" dxfId="262" priority="33" operator="containsText" text="fija">
      <formula>NOT(ISERROR(SEARCH("fija",E427)))</formula>
    </cfRule>
    <cfRule type="containsText" dxfId="261" priority="34" operator="containsText" text="domo">
      <formula>NOT(ISERROR(SEARCH("domo",E427)))</formula>
    </cfRule>
  </conditionalFormatting>
  <conditionalFormatting sqref="AL410">
    <cfRule type="cellIs" dxfId="260" priority="27" operator="lessThan">
      <formula>0.8</formula>
    </cfRule>
    <cfRule type="cellIs" dxfId="259" priority="28" operator="greaterThan">
      <formula>0.8</formula>
    </cfRule>
  </conditionalFormatting>
  <conditionalFormatting sqref="AL411">
    <cfRule type="cellIs" dxfId="258" priority="25" operator="lessThan">
      <formula>0.8</formula>
    </cfRule>
    <cfRule type="cellIs" dxfId="257" priority="26" operator="greaterThan">
      <formula>0.8</formula>
    </cfRule>
  </conditionalFormatting>
  <conditionalFormatting sqref="AL423">
    <cfRule type="cellIs" dxfId="256" priority="23" operator="lessThan">
      <formula>0.8</formula>
    </cfRule>
    <cfRule type="cellIs" dxfId="255" priority="24" operator="greaterThan">
      <formula>0.8</formula>
    </cfRule>
  </conditionalFormatting>
  <conditionalFormatting sqref="AL410">
    <cfRule type="cellIs" dxfId="254" priority="22" operator="equal">
      <formula>"apagado"</formula>
    </cfRule>
  </conditionalFormatting>
  <conditionalFormatting sqref="AL411">
    <cfRule type="cellIs" dxfId="253" priority="21" operator="equal">
      <formula>"apagado"</formula>
    </cfRule>
  </conditionalFormatting>
  <conditionalFormatting sqref="AH107">
    <cfRule type="cellIs" dxfId="252" priority="19" operator="lessThan">
      <formula>0.8</formula>
    </cfRule>
    <cfRule type="cellIs" dxfId="251" priority="20" operator="greaterThan">
      <formula>0.8</formula>
    </cfRule>
  </conditionalFormatting>
  <conditionalFormatting sqref="AH107">
    <cfRule type="notContainsText" dxfId="250" priority="17" operator="notContains" text="Caida">
      <formula>ISERROR(SEARCH("Caida",AH107))</formula>
    </cfRule>
    <cfRule type="containsText" dxfId="249" priority="18" operator="containsText" text="Caida">
      <formula>NOT(ISERROR(SEARCH("Caida",AH107)))</formula>
    </cfRule>
  </conditionalFormatting>
  <conditionalFormatting sqref="AI107">
    <cfRule type="cellIs" dxfId="248" priority="15" operator="lessThan">
      <formula>0.8</formula>
    </cfRule>
    <cfRule type="cellIs" dxfId="247" priority="16" operator="greaterThan">
      <formula>0.8</formula>
    </cfRule>
  </conditionalFormatting>
  <conditionalFormatting sqref="AI107">
    <cfRule type="notContainsText" dxfId="246" priority="13" operator="notContains" text="Caida">
      <formula>ISERROR(SEARCH("Caida",AI107))</formula>
    </cfRule>
    <cfRule type="containsText" dxfId="245" priority="14" operator="containsText" text="Caida">
      <formula>NOT(ISERROR(SEARCH("Caida",AI107)))</formula>
    </cfRule>
  </conditionalFormatting>
  <conditionalFormatting sqref="AK107">
    <cfRule type="cellIs" dxfId="244" priority="11" operator="lessThan">
      <formula>0.8</formula>
    </cfRule>
    <cfRule type="cellIs" dxfId="243" priority="12" operator="greaterThan">
      <formula>0.8</formula>
    </cfRule>
  </conditionalFormatting>
  <conditionalFormatting sqref="AK107">
    <cfRule type="notContainsText" dxfId="242" priority="9" operator="notContains" text="Caida">
      <formula>ISERROR(SEARCH("Caida",AK107))</formula>
    </cfRule>
    <cfRule type="containsText" dxfId="241" priority="10" operator="containsText" text="Caida">
      <formula>NOT(ISERROR(SEARCH("Caida",AK107)))</formula>
    </cfRule>
  </conditionalFormatting>
  <conditionalFormatting sqref="AL107">
    <cfRule type="cellIs" dxfId="240" priority="7" operator="lessThan">
      <formula>0.8</formula>
    </cfRule>
    <cfRule type="cellIs" dxfId="239" priority="8" operator="greaterThan">
      <formula>0.8</formula>
    </cfRule>
  </conditionalFormatting>
  <conditionalFormatting sqref="AL107">
    <cfRule type="notContainsText" dxfId="238" priority="5" operator="notContains" text="Caida">
      <formula>ISERROR(SEARCH("Caida",AL107))</formula>
    </cfRule>
    <cfRule type="containsText" dxfId="237" priority="6" operator="containsText" text="Caida">
      <formula>NOT(ISERROR(SEARCH("Caida",AL107)))</formula>
    </cfRule>
  </conditionalFormatting>
  <conditionalFormatting sqref="AO106:AO107">
    <cfRule type="cellIs" dxfId="236" priority="3" operator="lessThan">
      <formula>0.8</formula>
    </cfRule>
    <cfRule type="cellIs" dxfId="235" priority="4" operator="greaterThan">
      <formula>0.8</formula>
    </cfRule>
  </conditionalFormatting>
  <conditionalFormatting sqref="AO106:AO107">
    <cfRule type="notContainsText" dxfId="234" priority="1" operator="notContains" text="Caida">
      <formula>ISERROR(SEARCH("Caida",AO106))</formula>
    </cfRule>
    <cfRule type="containsText" dxfId="233" priority="2" operator="containsText" text="Caida">
      <formula>NOT(ISERROR(SEARCH("Caida",AO106)))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B19" sqref="B19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1154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 t="s">
        <v>267</v>
      </c>
      <c r="B11" s="83" t="s">
        <v>268</v>
      </c>
      <c r="C11" s="83" t="s">
        <v>1155</v>
      </c>
      <c r="D11" s="83" t="s">
        <v>269</v>
      </c>
      <c r="E11" s="132" t="s">
        <v>19</v>
      </c>
      <c r="F11" s="132" t="s">
        <v>1148</v>
      </c>
      <c r="G11" s="83" t="s">
        <v>763</v>
      </c>
    </row>
    <row r="12" spans="1:7" x14ac:dyDescent="0.25">
      <c r="A12" s="83" t="s">
        <v>267</v>
      </c>
      <c r="B12" s="83" t="s">
        <v>276</v>
      </c>
      <c r="C12" s="83" t="s">
        <v>1155</v>
      </c>
      <c r="D12" s="83" t="s">
        <v>277</v>
      </c>
      <c r="E12" s="132" t="s">
        <v>19</v>
      </c>
      <c r="F12" s="132" t="s">
        <v>28</v>
      </c>
      <c r="G12" s="83" t="s">
        <v>767</v>
      </c>
    </row>
    <row r="13" spans="1:7" x14ac:dyDescent="0.25">
      <c r="A13" s="83" t="s">
        <v>323</v>
      </c>
      <c r="B13" s="83" t="s">
        <v>324</v>
      </c>
      <c r="C13" s="83" t="s">
        <v>1155</v>
      </c>
      <c r="D13" s="83" t="s">
        <v>325</v>
      </c>
      <c r="E13" s="132" t="s">
        <v>19</v>
      </c>
      <c r="F13" s="132" t="s">
        <v>20</v>
      </c>
      <c r="G13" s="84" t="s">
        <v>1313</v>
      </c>
    </row>
    <row r="14" spans="1:7" x14ac:dyDescent="0.25">
      <c r="A14" s="83" t="s">
        <v>313</v>
      </c>
      <c r="B14" s="83" t="s">
        <v>330</v>
      </c>
      <c r="C14" s="83" t="s">
        <v>1155</v>
      </c>
      <c r="D14" s="83" t="s">
        <v>331</v>
      </c>
      <c r="E14" s="132" t="s">
        <v>15</v>
      </c>
      <c r="F14" s="132" t="s">
        <v>28</v>
      </c>
      <c r="G14" s="83" t="s">
        <v>798</v>
      </c>
    </row>
    <row r="15" spans="1:7" x14ac:dyDescent="0.25">
      <c r="A15" s="83" t="s">
        <v>267</v>
      </c>
      <c r="B15" s="83" t="s">
        <v>1096</v>
      </c>
      <c r="C15" s="83" t="s">
        <v>1155</v>
      </c>
      <c r="D15" s="83" t="s">
        <v>341</v>
      </c>
      <c r="E15" s="132" t="s">
        <v>73</v>
      </c>
      <c r="F15" s="132" t="s">
        <v>28</v>
      </c>
      <c r="G15" s="83" t="s">
        <v>804</v>
      </c>
    </row>
    <row r="16" spans="1:7" x14ac:dyDescent="0.25">
      <c r="A16" s="83" t="s">
        <v>267</v>
      </c>
      <c r="B16" s="83" t="s">
        <v>1097</v>
      </c>
      <c r="C16" s="83" t="s">
        <v>1155</v>
      </c>
      <c r="D16" s="83" t="s">
        <v>341</v>
      </c>
      <c r="E16" s="132" t="s">
        <v>73</v>
      </c>
      <c r="F16" s="132" t="s">
        <v>28</v>
      </c>
      <c r="G16" s="83" t="s">
        <v>805</v>
      </c>
    </row>
    <row r="17" spans="1:7" x14ac:dyDescent="0.25">
      <c r="A17" s="83" t="s">
        <v>187</v>
      </c>
      <c r="B17" s="83" t="s">
        <v>1065</v>
      </c>
      <c r="C17" s="83" t="s">
        <v>1155</v>
      </c>
      <c r="D17" s="83" t="s">
        <v>1066</v>
      </c>
      <c r="E17" s="132" t="s">
        <v>73</v>
      </c>
      <c r="F17" s="132" t="s">
        <v>28</v>
      </c>
      <c r="G17" s="83"/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232" priority="658" operator="containsText" text="Radio">
      <formula>NOT(ISERROR(SEARCH("Radio",E10)))</formula>
    </cfRule>
  </conditionalFormatting>
  <conditionalFormatting sqref="E10">
    <cfRule type="containsText" dxfId="231" priority="656" operator="containsText" text="fija">
      <formula>NOT(ISERROR(SEARCH("fija",E10)))</formula>
    </cfRule>
    <cfRule type="containsText" dxfId="230" priority="657" operator="containsText" text="domo">
      <formula>NOT(ISERROR(SEARCH("domo",E10)))</formula>
    </cfRule>
  </conditionalFormatting>
  <conditionalFormatting sqref="F10">
    <cfRule type="cellIs" dxfId="229" priority="655" operator="equal">
      <formula>"PTP A FO"</formula>
    </cfRule>
  </conditionalFormatting>
  <conditionalFormatting sqref="E10">
    <cfRule type="cellIs" dxfId="228" priority="652" operator="equal">
      <formula>$E$16</formula>
    </cfRule>
  </conditionalFormatting>
  <conditionalFormatting sqref="C10">
    <cfRule type="cellIs" dxfId="227" priority="650" operator="equal">
      <formula>$C$224</formula>
    </cfRule>
    <cfRule type="cellIs" dxfId="226" priority="651" operator="equal">
      <formula>$C$212</formula>
    </cfRule>
  </conditionalFormatting>
  <conditionalFormatting sqref="F32:G33">
    <cfRule type="containsText" dxfId="225" priority="397" operator="containsText" text="Radio">
      <formula>NOT(ISERROR(SEARCH("Radio",F32)))</formula>
    </cfRule>
  </conditionalFormatting>
  <conditionalFormatting sqref="F32:F33">
    <cfRule type="cellIs" dxfId="224" priority="394" operator="equal">
      <formula>"PTP A FO"</formula>
    </cfRule>
  </conditionalFormatting>
  <conditionalFormatting sqref="F32:F33">
    <cfRule type="cellIs" dxfId="223" priority="392" operator="equal">
      <formula>$F$10</formula>
    </cfRule>
    <cfRule type="cellIs" dxfId="222" priority="393" operator="equal">
      <formula>"PTP A FO"</formula>
    </cfRule>
  </conditionalFormatting>
  <conditionalFormatting sqref="F29:G29">
    <cfRule type="containsText" dxfId="221" priority="271" operator="containsText" text="Radio">
      <formula>NOT(ISERROR(SEARCH("Radio",F29)))</formula>
    </cfRule>
  </conditionalFormatting>
  <conditionalFormatting sqref="F29">
    <cfRule type="cellIs" dxfId="220" priority="268" operator="equal">
      <formula>"PTP A FO"</formula>
    </cfRule>
  </conditionalFormatting>
  <conditionalFormatting sqref="F29">
    <cfRule type="cellIs" dxfId="219" priority="266" operator="equal">
      <formula>$F$10</formula>
    </cfRule>
    <cfRule type="cellIs" dxfId="218" priority="267" operator="equal">
      <formula>"PTP A FO"</formula>
    </cfRule>
  </conditionalFormatting>
  <conditionalFormatting sqref="F30:G31">
    <cfRule type="containsText" dxfId="217" priority="262" operator="containsText" text="Radio">
      <formula>NOT(ISERROR(SEARCH("Radio",F30)))</formula>
    </cfRule>
  </conditionalFormatting>
  <conditionalFormatting sqref="F30:F31">
    <cfRule type="cellIs" dxfId="216" priority="259" operator="equal">
      <formula>"PTP A FO"</formula>
    </cfRule>
  </conditionalFormatting>
  <conditionalFormatting sqref="F30:F31">
    <cfRule type="cellIs" dxfId="215" priority="257" operator="equal">
      <formula>$F$10</formula>
    </cfRule>
    <cfRule type="cellIs" dxfId="214" priority="258" operator="equal">
      <formula>"PTP A FO"</formula>
    </cfRule>
  </conditionalFormatting>
  <conditionalFormatting sqref="F27:G28">
    <cfRule type="containsText" dxfId="213" priority="240" operator="containsText" text="Radio">
      <formula>NOT(ISERROR(SEARCH("Radio",F27)))</formula>
    </cfRule>
  </conditionalFormatting>
  <conditionalFormatting sqref="F27:F28">
    <cfRule type="cellIs" dxfId="212" priority="237" operator="equal">
      <formula>"PTP A FO"</formula>
    </cfRule>
  </conditionalFormatting>
  <conditionalFormatting sqref="F27:F28">
    <cfRule type="cellIs" dxfId="211" priority="235" operator="equal">
      <formula>$F$10</formula>
    </cfRule>
    <cfRule type="cellIs" dxfId="210" priority="236" operator="equal">
      <formula>"PTP A FO"</formula>
    </cfRule>
  </conditionalFormatting>
  <conditionalFormatting sqref="F10">
    <cfRule type="cellIs" dxfId="209" priority="776" operator="equal">
      <formula>#REF!</formula>
    </cfRule>
    <cfRule type="cellIs" dxfId="208" priority="777" operator="equal">
      <formula>"PTP A FO"</formula>
    </cfRule>
  </conditionalFormatting>
  <conditionalFormatting sqref="E11:G11">
    <cfRule type="containsText" dxfId="207" priority="54" operator="containsText" text="Radio">
      <formula>NOT(ISERROR(SEARCH("Radio",E11)))</formula>
    </cfRule>
  </conditionalFormatting>
  <conditionalFormatting sqref="E11">
    <cfRule type="containsText" dxfId="206" priority="52" operator="containsText" text="fija">
      <formula>NOT(ISERROR(SEARCH("fija",E11)))</formula>
    </cfRule>
    <cfRule type="containsText" dxfId="205" priority="53" operator="containsText" text="domo">
      <formula>NOT(ISERROR(SEARCH("domo",E11)))</formula>
    </cfRule>
  </conditionalFormatting>
  <conditionalFormatting sqref="F11">
    <cfRule type="cellIs" dxfId="204" priority="51" operator="equal">
      <formula>"PTP A FO"</formula>
    </cfRule>
  </conditionalFormatting>
  <conditionalFormatting sqref="F11">
    <cfRule type="cellIs" dxfId="203" priority="49" operator="equal">
      <formula>$F$10</formula>
    </cfRule>
    <cfRule type="cellIs" dxfId="202" priority="50" operator="equal">
      <formula>"PTP A FO"</formula>
    </cfRule>
  </conditionalFormatting>
  <conditionalFormatting sqref="E11">
    <cfRule type="cellIs" dxfId="201" priority="48" operator="equal">
      <formula>$E$7</formula>
    </cfRule>
  </conditionalFormatting>
  <conditionalFormatting sqref="C11">
    <cfRule type="cellIs" dxfId="200" priority="46" operator="equal">
      <formula>$C$215</formula>
    </cfRule>
    <cfRule type="cellIs" dxfId="199" priority="47" operator="equal">
      <formula>$C$203</formula>
    </cfRule>
  </conditionalFormatting>
  <conditionalFormatting sqref="E12:G12">
    <cfRule type="containsText" dxfId="198" priority="45" operator="containsText" text="Radio">
      <formula>NOT(ISERROR(SEARCH("Radio",E12)))</formula>
    </cfRule>
  </conditionalFormatting>
  <conditionalFormatting sqref="E12">
    <cfRule type="containsText" dxfId="197" priority="43" operator="containsText" text="fija">
      <formula>NOT(ISERROR(SEARCH("fija",E12)))</formula>
    </cfRule>
    <cfRule type="containsText" dxfId="196" priority="44" operator="containsText" text="domo">
      <formula>NOT(ISERROR(SEARCH("domo",E12)))</formula>
    </cfRule>
  </conditionalFormatting>
  <conditionalFormatting sqref="F12">
    <cfRule type="cellIs" dxfId="195" priority="42" operator="equal">
      <formula>"PTP A FO"</formula>
    </cfRule>
  </conditionalFormatting>
  <conditionalFormatting sqref="F12">
    <cfRule type="cellIs" dxfId="194" priority="40" operator="equal">
      <formula>$F$10</formula>
    </cfRule>
    <cfRule type="cellIs" dxfId="193" priority="41" operator="equal">
      <formula>"PTP A FO"</formula>
    </cfRule>
  </conditionalFormatting>
  <conditionalFormatting sqref="E12">
    <cfRule type="cellIs" dxfId="192" priority="39" operator="equal">
      <formula>$E$7</formula>
    </cfRule>
  </conditionalFormatting>
  <conditionalFormatting sqref="C12">
    <cfRule type="cellIs" dxfId="191" priority="37" operator="equal">
      <formula>$C$215</formula>
    </cfRule>
    <cfRule type="cellIs" dxfId="190" priority="38" operator="equal">
      <formula>$C$203</formula>
    </cfRule>
  </conditionalFormatting>
  <conditionalFormatting sqref="E13:G13">
    <cfRule type="containsText" dxfId="189" priority="36" operator="containsText" text="Radio">
      <formula>NOT(ISERROR(SEARCH("Radio",E13)))</formula>
    </cfRule>
  </conditionalFormatting>
  <conditionalFormatting sqref="E13">
    <cfRule type="containsText" dxfId="188" priority="34" operator="containsText" text="fija">
      <formula>NOT(ISERROR(SEARCH("fija",E13)))</formula>
    </cfRule>
    <cfRule type="containsText" dxfId="187" priority="35" operator="containsText" text="domo">
      <formula>NOT(ISERROR(SEARCH("domo",E13)))</formula>
    </cfRule>
  </conditionalFormatting>
  <conditionalFormatting sqref="F13">
    <cfRule type="cellIs" dxfId="186" priority="33" operator="equal">
      <formula>"PTP A FO"</formula>
    </cfRule>
  </conditionalFormatting>
  <conditionalFormatting sqref="F13">
    <cfRule type="cellIs" dxfId="185" priority="31" operator="equal">
      <formula>$F$10</formula>
    </cfRule>
    <cfRule type="cellIs" dxfId="184" priority="32" operator="equal">
      <formula>"PTP A FO"</formula>
    </cfRule>
  </conditionalFormatting>
  <conditionalFormatting sqref="E13">
    <cfRule type="cellIs" dxfId="183" priority="30" operator="equal">
      <formula>$E$7</formula>
    </cfRule>
  </conditionalFormatting>
  <conditionalFormatting sqref="C13">
    <cfRule type="cellIs" dxfId="182" priority="28" operator="equal">
      <formula>$C$215</formula>
    </cfRule>
    <cfRule type="cellIs" dxfId="181" priority="29" operator="equal">
      <formula>$C$203</formula>
    </cfRule>
  </conditionalFormatting>
  <conditionalFormatting sqref="E14:G14">
    <cfRule type="containsText" dxfId="180" priority="27" operator="containsText" text="Radio">
      <formula>NOT(ISERROR(SEARCH("Radio",E14)))</formula>
    </cfRule>
  </conditionalFormatting>
  <conditionalFormatting sqref="E14">
    <cfRule type="containsText" dxfId="179" priority="25" operator="containsText" text="fija">
      <formula>NOT(ISERROR(SEARCH("fija",E14)))</formula>
    </cfRule>
    <cfRule type="containsText" dxfId="178" priority="26" operator="containsText" text="domo">
      <formula>NOT(ISERROR(SEARCH("domo",E14)))</formula>
    </cfRule>
  </conditionalFormatting>
  <conditionalFormatting sqref="F14">
    <cfRule type="cellIs" dxfId="177" priority="24" operator="equal">
      <formula>"PTP A FO"</formula>
    </cfRule>
  </conditionalFormatting>
  <conditionalFormatting sqref="F14">
    <cfRule type="cellIs" dxfId="176" priority="22" operator="equal">
      <formula>$F$10</formula>
    </cfRule>
    <cfRule type="cellIs" dxfId="175" priority="23" operator="equal">
      <formula>"PTP A FO"</formula>
    </cfRule>
  </conditionalFormatting>
  <conditionalFormatting sqref="E14">
    <cfRule type="cellIs" dxfId="174" priority="21" operator="equal">
      <formula>$E$7</formula>
    </cfRule>
  </conditionalFormatting>
  <conditionalFormatting sqref="C14">
    <cfRule type="cellIs" dxfId="173" priority="19" operator="equal">
      <formula>$C$215</formula>
    </cfRule>
    <cfRule type="cellIs" dxfId="172" priority="20" operator="equal">
      <formula>$C$203</formula>
    </cfRule>
  </conditionalFormatting>
  <conditionalFormatting sqref="E15:G16">
    <cfRule type="containsText" dxfId="171" priority="18" operator="containsText" text="Radio">
      <formula>NOT(ISERROR(SEARCH("Radio",E15)))</formula>
    </cfRule>
  </conditionalFormatting>
  <conditionalFormatting sqref="E15:E16">
    <cfRule type="containsText" dxfId="170" priority="16" operator="containsText" text="fija">
      <formula>NOT(ISERROR(SEARCH("fija",E15)))</formula>
    </cfRule>
    <cfRule type="containsText" dxfId="169" priority="17" operator="containsText" text="domo">
      <formula>NOT(ISERROR(SEARCH("domo",E15)))</formula>
    </cfRule>
  </conditionalFormatting>
  <conditionalFormatting sqref="F15:F16">
    <cfRule type="cellIs" dxfId="168" priority="15" operator="equal">
      <formula>"PTP A FO"</formula>
    </cfRule>
  </conditionalFormatting>
  <conditionalFormatting sqref="F15:F16">
    <cfRule type="cellIs" dxfId="167" priority="13" operator="equal">
      <formula>$F$10</formula>
    </cfRule>
    <cfRule type="cellIs" dxfId="166" priority="14" operator="equal">
      <formula>"PTP A FO"</formula>
    </cfRule>
  </conditionalFormatting>
  <conditionalFormatting sqref="E15:E16">
    <cfRule type="cellIs" dxfId="165" priority="12" operator="equal">
      <formula>$E$7</formula>
    </cfRule>
  </conditionalFormatting>
  <conditionalFormatting sqref="C15:C16">
    <cfRule type="cellIs" dxfId="164" priority="10" operator="equal">
      <formula>$C$215</formula>
    </cfRule>
    <cfRule type="cellIs" dxfId="163" priority="11" operator="equal">
      <formula>$C$203</formula>
    </cfRule>
  </conditionalFormatting>
  <conditionalFormatting sqref="E17:G17">
    <cfRule type="containsText" dxfId="162" priority="9" operator="containsText" text="Radio">
      <formula>NOT(ISERROR(SEARCH("Radio",E17)))</formula>
    </cfRule>
  </conditionalFormatting>
  <conditionalFormatting sqref="E17">
    <cfRule type="containsText" dxfId="161" priority="7" operator="containsText" text="fija">
      <formula>NOT(ISERROR(SEARCH("fija",E17)))</formula>
    </cfRule>
    <cfRule type="containsText" dxfId="160" priority="8" operator="containsText" text="domo">
      <formula>NOT(ISERROR(SEARCH("domo",E17)))</formula>
    </cfRule>
  </conditionalFormatting>
  <conditionalFormatting sqref="F17">
    <cfRule type="cellIs" dxfId="159" priority="6" operator="equal">
      <formula>"PTP A FO"</formula>
    </cfRule>
  </conditionalFormatting>
  <conditionalFormatting sqref="F17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7">
    <cfRule type="cellIs" dxfId="156" priority="3" operator="equal">
      <formula>$E$7</formula>
    </cfRule>
  </conditionalFormatting>
  <conditionalFormatting sqref="C17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 t="str">
        <f>'RESUMEN TOTAL'!AK8</f>
        <v>APAGADO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 t="str">
        <f>'RESUMEN TOTAL'!AF11</f>
        <v>APAGADO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 t="str">
        <f>'RESUMEN TOTAL'!AJ17</f>
        <v>APAGADO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 t="str">
        <f>'RESUMEN TOTAL'!AJ18</f>
        <v>APAGADO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 t="str">
        <f>'RESUMEN TOTAL'!AJ19</f>
        <v>APAGADO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 t="str">
        <f>'RESUMEN TOTAL'!AJ20</f>
        <v>APAGADO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 t="str">
        <f>'RESUMEN TOTAL'!AJ21</f>
        <v>APAGADO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 t="str">
        <f>'RESUMEN TOTAL'!AJ22</f>
        <v>APAGADO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str">
        <f>'RESUMEN TOTAL'!AM26</f>
        <v>APAGADO</v>
      </c>
      <c r="AI23" t="str">
        <f>'RESUMEN TOTAL'!AN26</f>
        <v>APAGADO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str">
        <f>'RESUMEN TOTAL'!AM61</f>
        <v>APAGADO</v>
      </c>
      <c r="AI58" t="str">
        <f>'RESUMEN TOTAL'!AN61</f>
        <v>APAGADO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str">
        <f>'RESUMEN TOTAL'!AM62</f>
        <v>APAGADO</v>
      </c>
      <c r="AI59" t="str">
        <f>'RESUMEN TOTAL'!AN62</f>
        <v>APAGADO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str">
        <f>'RESUMEN TOTAL'!AM63</f>
        <v>APAGADO</v>
      </c>
      <c r="AI60" t="str">
        <f>'RESUMEN TOTAL'!AN63</f>
        <v>APAGADO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 t="str">
        <f>'RESUMEN TOTAL'!AF64</f>
        <v>APAGADO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 t="str">
        <f>'RESUMEN TOTAL'!AH72</f>
        <v>APAGADO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 t="str">
        <f>'RESUMEN TOTAL'!AE76</f>
        <v>APAGADO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str">
        <f>'RESUMEN TOTAL'!AM84</f>
        <v>APAGADO</v>
      </c>
      <c r="AI81" t="str">
        <f>'RESUMEN TOTAL'!AN84</f>
        <v>APAGADO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 t="str">
        <f>'RESUMEN TOTAL'!AJ87</f>
        <v>APAGADO</v>
      </c>
      <c r="AF84" t="str">
        <f>'RESUMEN TOTAL'!AK87</f>
        <v>APAGADO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 t="str">
        <f>'RESUMEN TOTAL'!AD88</f>
        <v>APAGADO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 t="str">
        <f>'RESUMEN TOTAL'!AJ88</f>
        <v>APAGADO</v>
      </c>
      <c r="AF85" t="str">
        <f>'RESUMEN TOTAL'!AK88</f>
        <v>APAGADO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 t="str">
        <f>'RESUMEN TOTAL'!AG95</f>
        <v>APAGADO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 t="str">
        <f>'RESUMEN TOTAL'!AD99</f>
        <v>APAGADO</v>
      </c>
      <c r="Z96" t="str">
        <f>'RESUMEN TOTAL'!AE99</f>
        <v>APAGADO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 t="str">
        <f>'RESUMEN TOTAL'!AH110</f>
        <v>APAGADO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 t="str">
        <f>'RESUMEN TOTAL'!AG113</f>
        <v>APAGADO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 t="str">
        <f>'RESUMEN TOTAL'!AD116</f>
        <v>APAGADO</v>
      </c>
      <c r="Z113" t="str">
        <f>'RESUMEN TOTAL'!AE116</f>
        <v>APAGADO</v>
      </c>
      <c r="AA113" t="str">
        <f>'RESUMEN TOTAL'!AF116</f>
        <v>APAGADO</v>
      </c>
      <c r="AB113" t="str">
        <f>'RESUMEN TOTAL'!AG116</f>
        <v>APAGADO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 t="str">
        <f>'RESUMEN TOTAL'!AD117</f>
        <v>APAGADO</v>
      </c>
      <c r="Z114" t="str">
        <f>'RESUMEN TOTAL'!AE117</f>
        <v>APAGADO</v>
      </c>
      <c r="AA114" t="str">
        <f>'RESUMEN TOTAL'!AF117</f>
        <v>APAGADO</v>
      </c>
      <c r="AB114" t="str">
        <f>'RESUMEN TOTAL'!AG117</f>
        <v>APAGADO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 t="str">
        <f>'RESUMEN TOTAL'!AJ142</f>
        <v>APAGADO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 t="str">
        <f>'RESUMEN TOTAL'!AE146</f>
        <v>APAGADO</v>
      </c>
      <c r="AA143" t="str">
        <f>'RESUMEN TOTAL'!AF146</f>
        <v>APAGADO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 t="str">
        <f>'RESUMEN TOTAL'!AL146</f>
        <v>APAGADO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 t="str">
        <f>'RESUMEN TOTAL'!AL170</f>
        <v>APAGADO</v>
      </c>
      <c r="AH167" t="str">
        <f>'RESUMEN TOTAL'!AM170</f>
        <v>APAGADO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 t="str">
        <f>'RESUMEN TOTAL'!AD178</f>
        <v>APAGADO</v>
      </c>
      <c r="Z175" t="str">
        <f>'RESUMEN TOTAL'!AE178</f>
        <v>APAGADO</v>
      </c>
      <c r="AA175" t="str">
        <f>'RESUMEN TOTAL'!AF178</f>
        <v>APAGADO</v>
      </c>
      <c r="AB175" t="str">
        <f>'RESUMEN TOTAL'!AG178</f>
        <v>APAGADO</v>
      </c>
      <c r="AC175" t="str">
        <f>'RESUMEN TOTAL'!AH178</f>
        <v>APAGADO</v>
      </c>
      <c r="AD175" t="str">
        <f>'RESUMEN TOTAL'!AI178</f>
        <v>APAGADO</v>
      </c>
      <c r="AE175" t="str">
        <f>'RESUMEN TOTAL'!AJ178</f>
        <v>APAGADO</v>
      </c>
      <c r="AF175" t="str">
        <f>'RESUMEN TOTAL'!AK178</f>
        <v>APAGADO</v>
      </c>
      <c r="AG175">
        <f>'RESUMEN TOTAL'!AL178</f>
        <v>0</v>
      </c>
      <c r="AH175">
        <f>'RESUMEN TOTAL'!AM178</f>
        <v>0</v>
      </c>
      <c r="AI175" t="str">
        <f>'RESUMEN TOTAL'!AN178</f>
        <v>APAGADO</v>
      </c>
      <c r="AJ175" t="str">
        <f>'RESUMEN TOTAL'!AO178</f>
        <v>APAGADO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 t="str">
        <f>'RESUMEN TOTAL'!AH181</f>
        <v>APAGADO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 t="str">
        <f>'RESUMEN TOTAL'!AO181</f>
        <v>APAGADO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 t="str">
        <f>'RESUMEN TOTAL'!AK186</f>
        <v>APAGADO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 t="str">
        <f>'RESUMEN TOTAL'!AH187</f>
        <v>APAGADO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 t="str">
        <f>'RESUMEN TOTAL'!AJ189</f>
        <v>APAGADO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 t="str">
        <f>'RESUMEN TOTAL'!AJ190</f>
        <v>APAGADO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 t="str">
        <f>'RESUMEN TOTAL'!AJ191</f>
        <v>APAGADO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 t="str">
        <f>'RESUMEN TOTAL'!AF197</f>
        <v>APAGADO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 t="str">
        <f>'RESUMEN TOTAL'!AF199</f>
        <v>APAGADO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>
        <f>'RESUMEN TOTAL'!AH210</f>
        <v>0</v>
      </c>
      <c r="AD207" t="str">
        <f>'RESUMEN TOTAL'!AI210</f>
        <v>APAGADO</v>
      </c>
      <c r="AE207" t="str">
        <f>'RESUMEN TOTAL'!AJ210</f>
        <v>APAGADO</v>
      </c>
      <c r="AF207" t="str">
        <f>'RESUMEN TOTAL'!AK210</f>
        <v>APAGADO</v>
      </c>
      <c r="AG207" t="str">
        <f>'RESUMEN TOTAL'!AL210</f>
        <v>APAGADO</v>
      </c>
      <c r="AH207">
        <f>'RESUMEN TOTAL'!AM210</f>
        <v>0</v>
      </c>
      <c r="AI207" t="str">
        <f>'RESUMEN TOTAL'!AN210</f>
        <v>APAGADO</v>
      </c>
      <c r="AJ207" t="str">
        <f>'RESUMEN TOTAL'!AO210</f>
        <v>APAGADO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 t="str">
        <f>'RESUMEN TOTAL'!AI214</f>
        <v>APAGADO</v>
      </c>
      <c r="AE211" t="str">
        <f>'RESUMEN TOTAL'!AJ214</f>
        <v>APAGADO</v>
      </c>
      <c r="AF211" t="str">
        <f>'RESUMEN TOTAL'!AK214</f>
        <v>APAGADO</v>
      </c>
      <c r="AG211" t="str">
        <f>'RESUMEN TOTAL'!AL214</f>
        <v>APAGADO</v>
      </c>
      <c r="AH211" t="str">
        <f>'RESUMEN TOTAL'!AM214</f>
        <v>APAGADO</v>
      </c>
      <c r="AI211" t="str">
        <f>'RESUMEN TOTAL'!AN214</f>
        <v>APAGADO</v>
      </c>
      <c r="AJ211" t="str">
        <f>'RESUMEN TOTAL'!AO214</f>
        <v>APAGADO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 t="str">
        <f>'RESUMEN TOTAL'!AD222</f>
        <v>APAGADO</v>
      </c>
      <c r="Z219" t="str">
        <f>'RESUMEN TOTAL'!AE222</f>
        <v>APAGADO</v>
      </c>
      <c r="AA219" t="str">
        <f>'RESUMEN TOTAL'!AF222</f>
        <v>APAGADO</v>
      </c>
      <c r="AB219" t="str">
        <f>'RESUMEN TOTAL'!AG222</f>
        <v>APAGADO</v>
      </c>
      <c r="AC219" t="str">
        <f>'RESUMEN TOTAL'!AH222</f>
        <v>APAGADO</v>
      </c>
      <c r="AD219" t="str">
        <f>'RESUMEN TOTAL'!AI222</f>
        <v>APAGADO</v>
      </c>
      <c r="AE219" t="str">
        <f>'RESUMEN TOTAL'!AJ222</f>
        <v>APAGADO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 t="str">
        <f>'RESUMEN TOTAL'!AI224</f>
        <v>APAGADO</v>
      </c>
      <c r="AE221" t="str">
        <f>'RESUMEN TOTAL'!AJ224</f>
        <v>APAGADO</v>
      </c>
      <c r="AF221" t="str">
        <f>'RESUMEN TOTAL'!AK224</f>
        <v>APAGADO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 t="str">
        <f>'RESUMEN TOTAL'!AD231</f>
        <v>APAGADO</v>
      </c>
      <c r="Z228" t="str">
        <f>'RESUMEN TOTAL'!AE231</f>
        <v>APAGADO</v>
      </c>
      <c r="AA228" t="str">
        <f>'RESUMEN TOTAL'!AF231</f>
        <v>APAGADO</v>
      </c>
      <c r="AB228" t="str">
        <f>'RESUMEN TOTAL'!AG231</f>
        <v>APAGADO</v>
      </c>
      <c r="AC228" t="str">
        <f>'RESUMEN TOTAL'!AH231</f>
        <v>APAGADO</v>
      </c>
      <c r="AD228" t="str">
        <f>'RESUMEN TOTAL'!AI231</f>
        <v>APAGADO</v>
      </c>
      <c r="AE228" t="str">
        <f>'RESUMEN TOTAL'!AJ231</f>
        <v>APAGADO</v>
      </c>
      <c r="AF228" t="str">
        <f>'RESUMEN TOTAL'!AK231</f>
        <v>APAGADO</v>
      </c>
      <c r="AG228" t="str">
        <f>'RESUMEN TOTAL'!AL231</f>
        <v>APAGADO</v>
      </c>
      <c r="AH228" t="str">
        <f>'RESUMEN TOTAL'!AM231</f>
        <v>APAGADO</v>
      </c>
      <c r="AI228" t="str">
        <f>'RESUMEN TOTAL'!AN231</f>
        <v>APAGADO</v>
      </c>
      <c r="AJ228" t="str">
        <f>'RESUMEN TOTAL'!AO231</f>
        <v>APAGADO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 t="str">
        <f>'RESUMEN TOTAL'!AD234</f>
        <v>APAGADO</v>
      </c>
      <c r="Z231" t="str">
        <f>'RESUMEN TOTAL'!AE234</f>
        <v>APAGADO</v>
      </c>
      <c r="AA231" t="str">
        <f>'RESUMEN TOTAL'!AF234</f>
        <v>APAGADO</v>
      </c>
      <c r="AB231" t="str">
        <f>'RESUMEN TOTAL'!AG234</f>
        <v>APAGADO</v>
      </c>
      <c r="AC231" t="str">
        <f>'RESUMEN TOTAL'!AH234</f>
        <v>APAGADO</v>
      </c>
      <c r="AD231" t="str">
        <f>'RESUMEN TOTAL'!AI234</f>
        <v>APAGADO</v>
      </c>
      <c r="AE231" t="str">
        <f>'RESUMEN TOTAL'!AJ234</f>
        <v>APAGADO</v>
      </c>
      <c r="AF231" t="str">
        <f>'RESUMEN TOTAL'!AK234</f>
        <v>APAGADO</v>
      </c>
      <c r="AG231" t="str">
        <f>'RESUMEN TOTAL'!AL234</f>
        <v>APAGADO</v>
      </c>
      <c r="AH231" t="str">
        <f>'RESUMEN TOTAL'!AM234</f>
        <v>APAGADO</v>
      </c>
      <c r="AI231" t="str">
        <f>'RESUMEN TOTAL'!AN234</f>
        <v>APAGADO</v>
      </c>
      <c r="AJ231" t="str">
        <f>'RESUMEN TOTAL'!AO234</f>
        <v>APAGADO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 t="str">
        <f>'RESUMEN TOTAL'!AD236</f>
        <v>APAGADO</v>
      </c>
      <c r="Z233" t="str">
        <f>'RESUMEN TOTAL'!AE236</f>
        <v>APAGADO</v>
      </c>
      <c r="AA233" t="str">
        <f>'RESUMEN TOTAL'!AF236</f>
        <v>APAGADO</v>
      </c>
      <c r="AB233" t="str">
        <f>'RESUMEN TOTAL'!AG236</f>
        <v>APAGADO</v>
      </c>
      <c r="AC233" t="str">
        <f>'RESUMEN TOTAL'!AH236</f>
        <v>APAGADO</v>
      </c>
      <c r="AD233" t="str">
        <f>'RESUMEN TOTAL'!AI236</f>
        <v>APAGADO</v>
      </c>
      <c r="AE233" t="str">
        <f>'RESUMEN TOTAL'!AJ236</f>
        <v>APAGADO</v>
      </c>
      <c r="AF233" t="str">
        <f>'RESUMEN TOTAL'!AK236</f>
        <v>APAGADO</v>
      </c>
      <c r="AG233" t="str">
        <f>'RESUMEN TOTAL'!AL236</f>
        <v>APAGADO</v>
      </c>
      <c r="AH233" t="str">
        <f>'RESUMEN TOTAL'!AM236</f>
        <v>APAGADO</v>
      </c>
      <c r="AI233" t="str">
        <f>'RESUMEN TOTAL'!AN236</f>
        <v>APAGADO</v>
      </c>
      <c r="AJ233" t="str">
        <f>'RESUMEN TOTAL'!AO236</f>
        <v>APAGADO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 t="str">
        <f>'RESUMEN TOTAL'!AL237</f>
        <v>APAGADO</v>
      </c>
      <c r="AH234">
        <f>'RESUMEN TOTAL'!AM237</f>
        <v>0</v>
      </c>
      <c r="AI234" t="str">
        <f>'RESUMEN TOTAL'!AN237</f>
        <v>APAGADO</v>
      </c>
      <c r="AJ234" t="str">
        <f>'RESUMEN TOTAL'!AO237</f>
        <v>APAGADO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 t="str">
        <f>'RESUMEN TOTAL'!AD238</f>
        <v>APAGADO</v>
      </c>
      <c r="Z235" t="str">
        <f>'RESUMEN TOTAL'!AE238</f>
        <v>APAGADO</v>
      </c>
      <c r="AA235" t="str">
        <f>'RESUMEN TOTAL'!AF238</f>
        <v>APAGADO</v>
      </c>
      <c r="AB235" t="str">
        <f>'RESUMEN TOTAL'!AG238</f>
        <v>APAGADO</v>
      </c>
      <c r="AC235" t="str">
        <f>'RESUMEN TOTAL'!AH238</f>
        <v>APAGADO</v>
      </c>
      <c r="AD235" t="str">
        <f>'RESUMEN TOTAL'!AI238</f>
        <v>APAGADO</v>
      </c>
      <c r="AE235" t="str">
        <f>'RESUMEN TOTAL'!AJ238</f>
        <v>APAGADO</v>
      </c>
      <c r="AF235" t="str">
        <f>'RESUMEN TOTAL'!AK238</f>
        <v>APAGADO</v>
      </c>
      <c r="AG235">
        <f>'RESUMEN TOTAL'!AL238</f>
        <v>0</v>
      </c>
      <c r="AH235" t="str">
        <f>'RESUMEN TOTAL'!AM238</f>
        <v>APAGADO</v>
      </c>
      <c r="AI235" t="str">
        <f>'RESUMEN TOTAL'!AN238</f>
        <v>APAGADO</v>
      </c>
      <c r="AJ235" t="str">
        <f>'RESUMEN TOTAL'!AO238</f>
        <v>APAGADO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 t="str">
        <f>'RESUMEN TOTAL'!AM243</f>
        <v>APAGADO</v>
      </c>
      <c r="AI240" t="str">
        <f>'RESUMEN TOTAL'!AN243</f>
        <v>APAGADO</v>
      </c>
      <c r="AJ240" t="str">
        <f>'RESUMEN TOTAL'!AO243</f>
        <v>APAGADO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 t="str">
        <f>'RESUMEN TOTAL'!AM246</f>
        <v>APAGADO</v>
      </c>
      <c r="AI243" t="str">
        <f>'RESUMEN TOTAL'!AN246</f>
        <v>APAGADO</v>
      </c>
      <c r="AJ243" t="str">
        <f>'RESUMEN TOTAL'!AO246</f>
        <v>APAGADO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 t="str">
        <f>'RESUMEN TOTAL'!AJ248</f>
        <v>APAGADO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 t="str">
        <f>'RESUMEN TOTAL'!AJ249</f>
        <v>APAGADO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 t="str">
        <f>'RESUMEN TOTAL'!AJ250</f>
        <v>APAGADO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 t="str">
        <f>'RESUMEN TOTAL'!AJ251</f>
        <v>APAGADO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 t="str">
        <f>'RESUMEN TOTAL'!AJ252</f>
        <v>APAGADO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 t="str">
        <f>'RESUMEN TOTAL'!AJ253</f>
        <v>APAGADO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 t="str">
        <f>'RESUMEN TOTAL'!AJ254</f>
        <v>APAGADO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 t="str">
        <f>'RESUMEN TOTAL'!AJ255</f>
        <v>APAGADO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 t="str">
        <f>'RESUMEN TOTAL'!AJ256</f>
        <v>APAGADO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 t="str">
        <f>'RESUMEN TOTAL'!AJ257</f>
        <v>APAGADO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 t="str">
        <f>'RESUMEN TOTAL'!AJ258</f>
        <v>APAGADO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 t="str">
        <f>'RESUMEN TOTAL'!AJ259</f>
        <v>APAGADO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 t="str">
        <f>'RESUMEN TOTAL'!AJ260</f>
        <v>APAGADO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 t="str">
        <f>'RESUMEN TOTAL'!AJ261</f>
        <v>APAGADO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 t="str">
        <f>'RESUMEN TOTAL'!AJ262</f>
        <v>APAGADO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 t="str">
        <f>'RESUMEN TOTAL'!AD263</f>
        <v>APAGADO</v>
      </c>
      <c r="Z260" t="str">
        <f>'RESUMEN TOTAL'!AE263</f>
        <v>APAGADO</v>
      </c>
      <c r="AA260" t="str">
        <f>'RESUMEN TOTAL'!AF263</f>
        <v>APAGADO</v>
      </c>
      <c r="AB260" t="str">
        <f>'RESUMEN TOTAL'!AG263</f>
        <v>APAGADO</v>
      </c>
      <c r="AC260" t="str">
        <f>'RESUMEN TOTAL'!AH263</f>
        <v>APAGADO</v>
      </c>
      <c r="AD260">
        <f>'RESUMEN TOTAL'!AI263</f>
        <v>0</v>
      </c>
      <c r="AE260" t="str">
        <f>'RESUMEN TOTAL'!AJ263</f>
        <v>APAGADO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 t="str">
        <f>'RESUMEN TOTAL'!AD264</f>
        <v>APAGADO</v>
      </c>
      <c r="Z261" t="str">
        <f>'RESUMEN TOTAL'!AE264</f>
        <v>APAGADO</v>
      </c>
      <c r="AA261" t="str">
        <f>'RESUMEN TOTAL'!AF264</f>
        <v>APAGADO</v>
      </c>
      <c r="AB261" t="str">
        <f>'RESUMEN TOTAL'!AG264</f>
        <v>APAGADO</v>
      </c>
      <c r="AC261" t="str">
        <f>'RESUMEN TOTAL'!AH264</f>
        <v>APAGADO</v>
      </c>
      <c r="AD261">
        <f>'RESUMEN TOTAL'!AI264</f>
        <v>0</v>
      </c>
      <c r="AE261" t="str">
        <f>'RESUMEN TOTAL'!AJ264</f>
        <v>APAGADO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 t="str">
        <f>'RESUMEN TOTAL'!AJ265</f>
        <v>APAGADO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 t="str">
        <f>'RESUMEN TOTAL'!AJ266</f>
        <v>APAGADO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 t="str">
        <f>'RESUMEN TOTAL'!AJ267</f>
        <v>APAGADO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 t="str">
        <f>'RESUMEN TOTAL'!AI269</f>
        <v>APAGADO</v>
      </c>
      <c r="AE266" t="str">
        <f>'RESUMEN TOTAL'!AJ269</f>
        <v>APAGADO</v>
      </c>
      <c r="AF266" t="str">
        <f>'RESUMEN TOTAL'!AK269</f>
        <v>APAGADO</v>
      </c>
      <c r="AG266" t="str">
        <f>'RESUMEN TOTAL'!AL269</f>
        <v>APAGADO</v>
      </c>
      <c r="AH266" t="str">
        <f>'RESUMEN TOTAL'!AM269</f>
        <v>APAGADO</v>
      </c>
      <c r="AI266" t="str">
        <f>'RESUMEN TOTAL'!AN269</f>
        <v>APAGADO</v>
      </c>
      <c r="AJ266" t="str">
        <f>'RESUMEN TOTAL'!AO269</f>
        <v>APAGADO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 t="str">
        <f>'RESUMEN TOTAL'!AI270</f>
        <v>APAGADO</v>
      </c>
      <c r="AE267" t="str">
        <f>'RESUMEN TOTAL'!AJ270</f>
        <v>APAGADO</v>
      </c>
      <c r="AF267" t="str">
        <f>'RESUMEN TOTAL'!AK270</f>
        <v>APAGADO</v>
      </c>
      <c r="AG267" t="str">
        <f>'RESUMEN TOTAL'!AL270</f>
        <v>APAGADO</v>
      </c>
      <c r="AH267" t="str">
        <f>'RESUMEN TOTAL'!AM270</f>
        <v>APAGADO</v>
      </c>
      <c r="AI267" t="str">
        <f>'RESUMEN TOTAL'!AN270</f>
        <v>APAGADO</v>
      </c>
      <c r="AJ267" t="str">
        <f>'RESUMEN TOTAL'!AO270</f>
        <v>APAGADO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 t="str">
        <f>'RESUMEN TOTAL'!AD277</f>
        <v>APAGADO</v>
      </c>
      <c r="Z274" t="str">
        <f>'RESUMEN TOTAL'!AE277</f>
        <v>APAGADO</v>
      </c>
      <c r="AA274" t="str">
        <f>'RESUMEN TOTAL'!AF277</f>
        <v>APAGADO</v>
      </c>
      <c r="AB274" t="str">
        <f>'RESUMEN TOTAL'!AG277</f>
        <v>APAGADO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 t="str">
        <f>'RESUMEN TOTAL'!AK281</f>
        <v>APAGADO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 t="str">
        <f>'RESUMEN TOTAL'!AK285</f>
        <v>APAGADO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 t="str">
        <f>'RESUMEN TOTAL'!AJ316</f>
        <v>APAGADO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 t="str">
        <f>'RESUMEN TOTAL'!AE327</f>
        <v>APAGADO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 t="str">
        <f>'RESUMEN TOTAL'!AI327</f>
        <v>APAGADO</v>
      </c>
      <c r="AE324">
        <f>'RESUMEN TOTAL'!AJ327</f>
        <v>0</v>
      </c>
      <c r="AF324">
        <f>'RESUMEN TOTAL'!AK327</f>
        <v>0</v>
      </c>
      <c r="AG324" t="str">
        <f>'RESUMEN TOTAL'!AL327</f>
        <v>APAGADO</v>
      </c>
      <c r="AH324" t="str">
        <f>'RESUMEN TOTAL'!AM327</f>
        <v>APAGADO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 t="str">
        <f>'RESUMEN TOTAL'!AL328</f>
        <v>APAGADO</v>
      </c>
      <c r="AH325" t="str">
        <f>'RESUMEN TOTAL'!AM328</f>
        <v>APAGADO</v>
      </c>
      <c r="AI325" t="str">
        <f>'RESUMEN TOTAL'!AN328</f>
        <v>APAGADO</v>
      </c>
      <c r="AJ325" t="str">
        <f>'RESUMEN TOTAL'!AO328</f>
        <v>APAGADO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 t="str">
        <f>'RESUMEN TOTAL'!AL329</f>
        <v>APAGADO</v>
      </c>
      <c r="AH326" t="str">
        <f>'RESUMEN TOTAL'!AM329</f>
        <v>APAGADO</v>
      </c>
      <c r="AI326" t="str">
        <f>'RESUMEN TOTAL'!AN329</f>
        <v>APAGADO</v>
      </c>
      <c r="AJ326" t="str">
        <f>'RESUMEN TOTAL'!AO329</f>
        <v>APAGADO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 t="str">
        <f>'RESUMEN TOTAL'!AD338</f>
        <v>APAGADO</v>
      </c>
      <c r="Z335">
        <f>'RESUMEN TOTAL'!AE338</f>
        <v>0</v>
      </c>
      <c r="AA335">
        <f>'RESUMEN TOTAL'!AF338</f>
        <v>0</v>
      </c>
      <c r="AB335" t="str">
        <f>'RESUMEN TOTAL'!AG338</f>
        <v>APAGADO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 t="str">
        <f>'RESUMEN TOTAL'!AK338</f>
        <v>APAGADO</v>
      </c>
      <c r="AG335" t="str">
        <f>'RESUMEN TOTAL'!AL338</f>
        <v>APAGADO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 t="str">
        <f>'RESUMEN TOTAL'!AD342</f>
        <v>APAGADO</v>
      </c>
      <c r="Z339" t="str">
        <f>'RESUMEN TOTAL'!AE342</f>
        <v>APAGADO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 t="str">
        <f>'RESUMEN TOTAL'!AJ342</f>
        <v>APAGADO</v>
      </c>
      <c r="AF339" t="str">
        <f>'RESUMEN TOTAL'!AK342</f>
        <v>APAGADO</v>
      </c>
      <c r="AG339" t="str">
        <f>'RESUMEN TOTAL'!AL342</f>
        <v>APAGADO</v>
      </c>
      <c r="AH339" t="str">
        <f>'RESUMEN TOTAL'!AM342</f>
        <v>APAGADO</v>
      </c>
      <c r="AI339" t="str">
        <f>'RESUMEN TOTAL'!AN342</f>
        <v>APAGADO</v>
      </c>
      <c r="AJ339" t="str">
        <f>'RESUMEN TOTAL'!AO342</f>
        <v>APAGADO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 t="str">
        <f>'RESUMEN TOTAL'!AD343</f>
        <v>APAGADO</v>
      </c>
      <c r="Z340" t="str">
        <f>'RESUMEN TOTAL'!AE343</f>
        <v>APAGADO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 t="str">
        <f>'RESUMEN TOTAL'!AJ343</f>
        <v>APAGADO</v>
      </c>
      <c r="AF340" t="str">
        <f>'RESUMEN TOTAL'!AK343</f>
        <v>APAGADO</v>
      </c>
      <c r="AG340" t="str">
        <f>'RESUMEN TOTAL'!AL343</f>
        <v>APAGADO</v>
      </c>
      <c r="AH340" t="str">
        <f>'RESUMEN TOTAL'!AM343</f>
        <v>APAGADO</v>
      </c>
      <c r="AI340" t="str">
        <f>'RESUMEN TOTAL'!AN343</f>
        <v>APAGADO</v>
      </c>
      <c r="AJ340" t="str">
        <f>'RESUMEN TOTAL'!AO343</f>
        <v>APAGADO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 t="str">
        <f>'RESUMEN TOTAL'!AD344</f>
        <v>APAGADO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 t="str">
        <f>'RESUMEN TOTAL'!AJ344</f>
        <v>APAGADO</v>
      </c>
      <c r="AF341" t="str">
        <f>'RESUMEN TOTAL'!AK344</f>
        <v>APAGADO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 t="str">
        <f>'RESUMEN TOTAL'!AE356</f>
        <v>APAGADO</v>
      </c>
      <c r="AA353" t="str">
        <f>'RESUMEN TOTAL'!AF356</f>
        <v>APAGADO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 t="str">
        <f>'RESUMEN TOTAL'!AL356</f>
        <v>APAGADO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 t="str">
        <f>'RESUMEN TOTAL'!AD358</f>
        <v>APAGADO</v>
      </c>
      <c r="Z355" t="str">
        <f>'RESUMEN TOTAL'!AE358</f>
        <v>APAGADO</v>
      </c>
      <c r="AA355" t="str">
        <f>'RESUMEN TOTAL'!AF358</f>
        <v>APAGADO</v>
      </c>
      <c r="AB355" t="str">
        <f>'RESUMEN TOTAL'!AG358</f>
        <v>APAGADO</v>
      </c>
      <c r="AC355" t="str">
        <f>'RESUMEN TOTAL'!AH358</f>
        <v>APAGADO</v>
      </c>
      <c r="AD355" t="str">
        <f>'RESUMEN TOTAL'!AI358</f>
        <v>APAGADO</v>
      </c>
      <c r="AE355" t="str">
        <f>'RESUMEN TOTAL'!AJ358</f>
        <v>APAGADO</v>
      </c>
      <c r="AF355" t="str">
        <f>'RESUMEN TOTAL'!AK358</f>
        <v>APAGADO</v>
      </c>
      <c r="AG355" t="str">
        <f>'RESUMEN TOTAL'!AL358</f>
        <v>APAGADO</v>
      </c>
      <c r="AH355" t="str">
        <f>'RESUMEN TOTAL'!AM358</f>
        <v>APAGADO</v>
      </c>
      <c r="AI355" t="str">
        <f>'RESUMEN TOTAL'!AN358</f>
        <v>APAGADO</v>
      </c>
      <c r="AJ355" t="str">
        <f>'RESUMEN TOTAL'!AO358</f>
        <v>APAGADO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 t="str">
        <f>'RESUMEN TOTAL'!AD359</f>
        <v>APAGADO</v>
      </c>
      <c r="Z356" t="str">
        <f>'RESUMEN TOTAL'!AE359</f>
        <v>APAGADO</v>
      </c>
      <c r="AA356" t="str">
        <f>'RESUMEN TOTAL'!AF359</f>
        <v>APAGADO</v>
      </c>
      <c r="AB356" t="str">
        <f>'RESUMEN TOTAL'!AG359</f>
        <v>APAGADO</v>
      </c>
      <c r="AC356" t="str">
        <f>'RESUMEN TOTAL'!AH359</f>
        <v>APAGADO</v>
      </c>
      <c r="AD356" t="str">
        <f>'RESUMEN TOTAL'!AI359</f>
        <v>APAGADO</v>
      </c>
      <c r="AE356" t="str">
        <f>'RESUMEN TOTAL'!AJ359</f>
        <v>APAGADO</v>
      </c>
      <c r="AF356" t="str">
        <f>'RESUMEN TOTAL'!AK359</f>
        <v>APAGADO</v>
      </c>
      <c r="AG356" t="str">
        <f>'RESUMEN TOTAL'!AL359</f>
        <v>APAGADO</v>
      </c>
      <c r="AH356" t="str">
        <f>'RESUMEN TOTAL'!AM359</f>
        <v>APAGADO</v>
      </c>
      <c r="AI356" t="str">
        <f>'RESUMEN TOTAL'!AN359</f>
        <v>APAGADO</v>
      </c>
      <c r="AJ356" t="str">
        <f>'RESUMEN TOTAL'!AO359</f>
        <v>APAGADO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 t="str">
        <f>'RESUMEN TOTAL'!AI371</f>
        <v>APAGADO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 t="str">
        <f>'RESUMEN TOTAL'!AD376</f>
        <v>APAGADO</v>
      </c>
      <c r="Z373">
        <f>'RESUMEN TOTAL'!AE376</f>
        <v>0</v>
      </c>
      <c r="AA373" t="str">
        <f>'RESUMEN TOTAL'!AF376</f>
        <v>APAGADO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 t="str">
        <f>'RESUMEN TOTAL'!AJ376</f>
        <v>APAGADO</v>
      </c>
      <c r="AF373" t="str">
        <f>'RESUMEN TOTAL'!AK376</f>
        <v>APAGADO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 t="str">
        <f>'RESUMEN TOTAL'!AE381</f>
        <v>APAGADO</v>
      </c>
      <c r="AA378" t="str">
        <f>'RESUMEN TOTAL'!AF381</f>
        <v>APAGADO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 t="str">
        <f>'RESUMEN TOTAL'!AJ381</f>
        <v>APAGADO</v>
      </c>
      <c r="AF378">
        <f>'RESUMEN TOTAL'!AK381</f>
        <v>0</v>
      </c>
      <c r="AG378">
        <f>'RESUMEN TOTAL'!AL381</f>
        <v>0</v>
      </c>
      <c r="AH378" t="str">
        <f>'RESUMEN TOTAL'!AM381</f>
        <v>APAGADO</v>
      </c>
      <c r="AI378" t="str">
        <f>'RESUMEN TOTAL'!AN381</f>
        <v>APAGADO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 t="str">
        <f>'RESUMEN TOTAL'!AK387</f>
        <v>APAGADO</v>
      </c>
      <c r="AG384" t="str">
        <f>'RESUMEN TOTAL'!AL387</f>
        <v>APAGADO</v>
      </c>
      <c r="AH384" t="str">
        <f>'RESUMEN TOTAL'!AM387</f>
        <v>APAGADO</v>
      </c>
      <c r="AI384" t="str">
        <f>'RESUMEN TOTAL'!AN387</f>
        <v>APAGADO</v>
      </c>
      <c r="AJ384" t="str">
        <f>'RESUMEN TOTAL'!AO387</f>
        <v>APAGADO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 t="str">
        <f>'RESUMEN TOTAL'!AD392</f>
        <v>APAGADO</v>
      </c>
      <c r="Z389">
        <f>'RESUMEN TOTAL'!AE392</f>
        <v>0</v>
      </c>
      <c r="AA389" t="str">
        <f>'RESUMEN TOTAL'!AF392</f>
        <v>APAGADO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 t="str">
        <f>'RESUMEN TOTAL'!AJ392</f>
        <v>APAGADO</v>
      </c>
      <c r="AF389" t="str">
        <f>'RESUMEN TOTAL'!AK392</f>
        <v>APAGADO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 t="str">
        <f>'RESUMEN TOTAL'!AD393</f>
        <v>APAGADO</v>
      </c>
      <c r="Z390">
        <f>'RESUMEN TOTAL'!AE393</f>
        <v>0</v>
      </c>
      <c r="AA390" t="str">
        <f>'RESUMEN TOTAL'!AF393</f>
        <v>APAGADO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 t="str">
        <f>'RESUMEN TOTAL'!AJ393</f>
        <v>APAGADO</v>
      </c>
      <c r="AF390" t="str">
        <f>'RESUMEN TOTAL'!AK393</f>
        <v>APAGADO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 t="str">
        <f>'RESUMEN TOTAL'!AJ410</f>
        <v>APAGADO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 t="str">
        <f>'RESUMEN TOTAL'!AJ411</f>
        <v>APAGADO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 t="str">
        <f>'RESUMEN TOTAL'!AJ412</f>
        <v>APAGADO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 t="str">
        <f>'RESUMEN TOTAL'!AJ413</f>
        <v>APAGADO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 t="str">
        <f>'RESUMEN TOTAL'!AJ414</f>
        <v>APAGADO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 t="str">
        <f>'RESUMEN TOTAL'!AJ416</f>
        <v>APAGADO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 t="str">
        <f>'RESUMEN TOTAL'!AJ428</f>
        <v>APAGADO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 t="str">
        <f>'RESUMEN TOTAL'!AI431</f>
        <v>APAGADO</v>
      </c>
      <c r="AE428" t="str">
        <f>'RESUMEN TOTAL'!AJ431</f>
        <v>APAGADO</v>
      </c>
      <c r="AF428" t="str">
        <f>'RESUMEN TOTAL'!AK431</f>
        <v>APAGADO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27</v>
      </c>
      <c r="Z1" s="19">
        <f t="shared" si="0"/>
        <v>26</v>
      </c>
      <c r="AA1" s="19">
        <f t="shared" si="0"/>
        <v>28</v>
      </c>
      <c r="AB1" s="19">
        <f t="shared" si="0"/>
        <v>21</v>
      </c>
      <c r="AC1" s="19">
        <f t="shared" si="0"/>
        <v>18</v>
      </c>
      <c r="AD1" s="19">
        <f t="shared" si="0"/>
        <v>15</v>
      </c>
      <c r="AE1" s="19">
        <f>COUNTIF(AE3:AE500, "APAGADO")</f>
        <v>62</v>
      </c>
      <c r="AF1" s="19">
        <f t="shared" si="0"/>
        <v>26</v>
      </c>
      <c r="AG1" s="19">
        <f t="shared" si="0"/>
        <v>20</v>
      </c>
      <c r="AH1" s="19">
        <f t="shared" ref="AH1:AI1" si="1">COUNTIF(AH3:AH400, "APAGADO")</f>
        <v>24</v>
      </c>
      <c r="AI1" s="19">
        <f t="shared" si="1"/>
        <v>25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 t="str">
        <f>ESTADISTICA!AF5</f>
        <v>APAGADO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 t="str">
        <f>ESTADISTICA!AA8</f>
        <v>APAGADO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 t="str">
        <f>ESTADISTICA!AE14</f>
        <v>APAGADO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str">
        <f>ESTADISTICA!AH23</f>
        <v>APAGADO</v>
      </c>
      <c r="AI24" t="str">
        <f>ESTADISTICA!AI23</f>
        <v>APAGADO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str">
        <f>ESTADISTICA!AH58</f>
        <v>APAGADO</v>
      </c>
      <c r="AI59" t="str">
        <f>ESTADISTICA!AI58</f>
        <v>APAGADO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str">
        <f>ESTADISTICA!AH59</f>
        <v>APAGADO</v>
      </c>
      <c r="AI60" t="str">
        <f>ESTADISTICA!AI59</f>
        <v>APAGADO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str">
        <f>ESTADISTICA!AH60</f>
        <v>APAGADO</v>
      </c>
      <c r="AI61" t="str">
        <f>ESTADISTICA!AI60</f>
        <v>APAGADO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 t="str">
        <f>ESTADISTICA!AC69</f>
        <v>APAGADO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str">
        <f>ESTADISTICA!AH81</f>
        <v>APAGADO</v>
      </c>
      <c r="AI82" t="str">
        <f>ESTADISTICA!AI81</f>
        <v>APAGADO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 t="str">
        <f>ESTADISTICA!AE84</f>
        <v>APAGADO</v>
      </c>
      <c r="AF85" t="str">
        <f>ESTADISTICA!AF84</f>
        <v>APAGADO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 t="str">
        <f>ESTADISTICA!AE85</f>
        <v>APAGADO</v>
      </c>
      <c r="AF86" t="str">
        <f>ESTADISTICA!AF85</f>
        <v>APAGADO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 t="str">
        <f>ESTADISTICA!AB92</f>
        <v>APAGADO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 t="str">
        <f>ESTADISTICA!AB110</f>
        <v>APAGADO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 t="str">
        <f>ESTADISTICA!AE139</f>
        <v>APAGADO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 t="str">
        <f>ESTADISTICA!AG143</f>
        <v>APAGADO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 t="str">
        <f>ESTADISTICA!AG167</f>
        <v>APAGADO</v>
      </c>
      <c r="AH168" t="str">
        <f>ESTADISTICA!AH167</f>
        <v>APAGADO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>
        <f>ESTADISTICA!AH175</f>
        <v>0</v>
      </c>
      <c r="AI176" t="str">
        <f>ESTADISTICA!AI175</f>
        <v>APAGADO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 t="str">
        <f>ESTADISTICA!AF183</f>
        <v>APAGADO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 t="str">
        <f>ESTADISTICA!AE186</f>
        <v>APAGADO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 t="str">
        <f>ESTADISTICA!AE187</f>
        <v>APAGADO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  <c r="AH208">
        <f>ESTADISTICA!AH207</f>
        <v>0</v>
      </c>
      <c r="AI208" t="str">
        <f>ESTADISTICA!AI207</f>
        <v>APAGADO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 t="str">
        <f>ESTADISTICA!AD211</f>
        <v>APAGADO</v>
      </c>
      <c r="AE212" t="str">
        <f>ESTADISTICA!AE211</f>
        <v>APAGADO</v>
      </c>
      <c r="AF212" t="str">
        <f>ESTADISTICA!AF211</f>
        <v>APAGADO</v>
      </c>
      <c r="AG212" t="str">
        <f>ESTADISTICA!AG211</f>
        <v>APAGADO</v>
      </c>
      <c r="AH212" t="str">
        <f>ESTADISTICA!AH211</f>
        <v>APAGADO</v>
      </c>
      <c r="AI212" t="str">
        <f>ESTADISTICA!AI211</f>
        <v>APAGADO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 t="str">
        <f>ESTADISTICA!Y219</f>
        <v>APAGADO</v>
      </c>
      <c r="Z220" t="str">
        <f>ESTADISTICA!Z219</f>
        <v>APAGADO</v>
      </c>
      <c r="AA220" t="str">
        <f>ESTADISTICA!AA219</f>
        <v>APAGADO</v>
      </c>
      <c r="AB220" t="str">
        <f>ESTADISTICA!AB219</f>
        <v>APAGADO</v>
      </c>
      <c r="AC220" t="str">
        <f>ESTADISTICA!AC219</f>
        <v>APAGADO</v>
      </c>
      <c r="AD220" t="str">
        <f>ESTADISTICA!AD219</f>
        <v>APAGADO</v>
      </c>
      <c r="AE220" t="str">
        <f>ESTADISTICA!AE219</f>
        <v>APAGADO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 t="str">
        <f>ESTADISTICA!AE228</f>
        <v>APAGADO</v>
      </c>
      <c r="AF229" t="str">
        <f>ESTADISTICA!AF228</f>
        <v>APAGADO</v>
      </c>
      <c r="AG229" t="str">
        <f>ESTADISTICA!AG228</f>
        <v>APAGADO</v>
      </c>
      <c r="AH229" t="str">
        <f>ESTADISTICA!AH228</f>
        <v>APAGADO</v>
      </c>
      <c r="AI229" t="str">
        <f>ESTADISTICA!AI228</f>
        <v>APAGADO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 t="str">
        <f>ESTADISTICA!AA231</f>
        <v>APAGADO</v>
      </c>
      <c r="AB232" t="str">
        <f>ESTADISTICA!AB231</f>
        <v>APAGADO</v>
      </c>
      <c r="AC232" t="str">
        <f>ESTADISTICA!AC231</f>
        <v>APAGADO</v>
      </c>
      <c r="AD232" t="str">
        <f>ESTADISTICA!AD231</f>
        <v>APAGADO</v>
      </c>
      <c r="AE232" t="str">
        <f>ESTADISTICA!AE231</f>
        <v>APAGADO</v>
      </c>
      <c r="AF232" t="str">
        <f>ESTADISTICA!AF231</f>
        <v>APAGADO</v>
      </c>
      <c r="AG232" t="str">
        <f>ESTADISTICA!AG231</f>
        <v>APAGADO</v>
      </c>
      <c r="AH232" t="str">
        <f>ESTADISTICA!AH231</f>
        <v>APAGADO</v>
      </c>
      <c r="AI232" t="str">
        <f>ESTADISTICA!AI231</f>
        <v>APAGADO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 t="str">
        <f>ESTADISTICA!AA233</f>
        <v>APAGADO</v>
      </c>
      <c r="AB234" t="str">
        <f>ESTADISTICA!AB233</f>
        <v>APAGADO</v>
      </c>
      <c r="AC234" t="str">
        <f>ESTADISTICA!AC233</f>
        <v>APAGADO</v>
      </c>
      <c r="AD234" t="str">
        <f>ESTADISTICA!AD233</f>
        <v>APAGADO</v>
      </c>
      <c r="AE234" t="str">
        <f>ESTADISTICA!AE233</f>
        <v>APAGADO</v>
      </c>
      <c r="AF234" t="str">
        <f>ESTADISTICA!AF233</f>
        <v>APAGADO</v>
      </c>
      <c r="AG234" t="str">
        <f>ESTADISTICA!AG233</f>
        <v>APAGADO</v>
      </c>
      <c r="AH234" t="str">
        <f>ESTADISTICA!AH233</f>
        <v>APAGADO</v>
      </c>
      <c r="AI234" t="str">
        <f>ESTADISTICA!AI233</f>
        <v>APAGADO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 t="str">
        <f>ESTADISTICA!AG234</f>
        <v>APAGADO</v>
      </c>
      <c r="AH235">
        <f>ESTADISTICA!AH234</f>
        <v>0</v>
      </c>
      <c r="AI235" t="str">
        <f>ESTADISTICA!AI234</f>
        <v>APAGADO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 t="str">
        <f>ESTADISTICA!AE235</f>
        <v>APAGADO</v>
      </c>
      <c r="AF236" t="str">
        <f>ESTADISTICA!AF235</f>
        <v>APAGADO</v>
      </c>
      <c r="AG236">
        <f>ESTADISTICA!AG235</f>
        <v>0</v>
      </c>
      <c r="AH236" t="str">
        <f>ESTADISTICA!AH235</f>
        <v>APAGADO</v>
      </c>
      <c r="AI236" t="str">
        <f>ESTADISTICA!AI235</f>
        <v>APAGADO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str">
        <f>ESTADISTICA!AH240</f>
        <v>APAGADO</v>
      </c>
      <c r="AI241" t="str">
        <f>ESTADISTICA!AI240</f>
        <v>APAGADO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str">
        <f>ESTADISTICA!AH243</f>
        <v>APAGADO</v>
      </c>
      <c r="AI244" t="str">
        <f>ESTADISTICA!AI243</f>
        <v>APAGADO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 t="str">
        <f>ESTADISTICA!AE245</f>
        <v>APAGADO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 t="str">
        <f>ESTADISTICA!AE246</f>
        <v>APAGADO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 t="str">
        <f>ESTADISTICA!AE247</f>
        <v>APAGADO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 t="str">
        <f>ESTADISTICA!AE251</f>
        <v>APAGADO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 t="str">
        <f>ESTADISTICA!AE252</f>
        <v>APAGADO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 t="str">
        <f>ESTADISTICA!AE254</f>
        <v>APAGADO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 t="str">
        <f>ESTADISTICA!AE255</f>
        <v>APAGADO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 t="str">
        <f>ESTADISTICA!AE256</f>
        <v>APAGADO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 t="str">
        <f>ESTADISTICA!AE257</f>
        <v>APAGADO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 t="str">
        <f>ESTADISTICA!AE258</f>
        <v>APAGADO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 t="str">
        <f>ESTADISTICA!AE259</f>
        <v>APAGADO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>
        <f>ESTADISTICA!AD260</f>
        <v>0</v>
      </c>
      <c r="AE261" t="str">
        <f>ESTADISTICA!AE260</f>
        <v>APAGADO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>
        <f>ESTADISTICA!AD261</f>
        <v>0</v>
      </c>
      <c r="AE262" t="str">
        <f>ESTADISTICA!AE261</f>
        <v>APAGADO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 t="str">
        <f>ESTADISTICA!AE262</f>
        <v>APAGADO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 t="str">
        <f>ESTADISTICA!AE263</f>
        <v>APAGADO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 t="str">
        <f>ESTADISTICA!AE264</f>
        <v>APAGADO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 t="str">
        <f>ESTADISTICA!AD266</f>
        <v>APAGADO</v>
      </c>
      <c r="AE267" t="str">
        <f>ESTADISTICA!AE266</f>
        <v>APAGADO</v>
      </c>
      <c r="AF267" t="str">
        <f>ESTADISTICA!AF266</f>
        <v>APAGADO</v>
      </c>
      <c r="AG267" t="str">
        <f>ESTADISTICA!AG266</f>
        <v>APAGADO</v>
      </c>
      <c r="AH267" t="str">
        <f>ESTADISTICA!AH266</f>
        <v>APAGADO</v>
      </c>
      <c r="AI267" t="str">
        <f>ESTADISTICA!AI266</f>
        <v>APAGADO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 t="str">
        <f>ESTADISTICA!AD267</f>
        <v>APAGADO</v>
      </c>
      <c r="AE268" t="str">
        <f>ESTADISTICA!AE267</f>
        <v>APAGADO</v>
      </c>
      <c r="AF268" t="str">
        <f>ESTADISTICA!AF267</f>
        <v>APAGADO</v>
      </c>
      <c r="AG268" t="str">
        <f>ESTADISTICA!AG267</f>
        <v>APAGADO</v>
      </c>
      <c r="AH268" t="str">
        <f>ESTADISTICA!AH267</f>
        <v>APAGADO</v>
      </c>
      <c r="AI268" t="str">
        <f>ESTADISTICA!AI267</f>
        <v>APAGADO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 t="str">
        <f>ESTADISTICA!Z274</f>
        <v>APAGADO</v>
      </c>
      <c r="AA275" t="str">
        <f>ESTADISTICA!AA274</f>
        <v>APAGADO</v>
      </c>
      <c r="AB275" t="str">
        <f>ESTADISTICA!AB274</f>
        <v>APAGADO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 t="str">
        <f>ESTADISTICA!AF278</f>
        <v>APAGADO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 t="str">
        <f>ESTADISTICA!AF282</f>
        <v>APAGADO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 t="str">
        <f>ESTADISTICA!AE313</f>
        <v>APAGADO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 t="str">
        <f>ESTADISTICA!AG324</f>
        <v>APAGADO</v>
      </c>
      <c r="AH325" t="str">
        <f>ESTADISTICA!AH324</f>
        <v>APAGADO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 t="str">
        <f>ESTADISTICA!AG325</f>
        <v>APAGADO</v>
      </c>
      <c r="AH326" t="str">
        <f>ESTADISTICA!AH325</f>
        <v>APAGADO</v>
      </c>
      <c r="AI326" t="str">
        <f>ESTADISTICA!AI325</f>
        <v>APAGADO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 t="str">
        <f>ESTADISTICA!AG326</f>
        <v>APAGADO</v>
      </c>
      <c r="AH327" t="str">
        <f>ESTADISTICA!AH326</f>
        <v>APAGADO</v>
      </c>
      <c r="AI327" t="str">
        <f>ESTADISTICA!AI326</f>
        <v>APAGADO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 t="str">
        <f>ESTADISTICA!AF335</f>
        <v>APAGADO</v>
      </c>
      <c r="AG336" t="str">
        <f>ESTADISTICA!AG335</f>
        <v>APAGADO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 t="str">
        <f>ESTADISTICA!AF339</f>
        <v>APAGADO</v>
      </c>
      <c r="AG340" t="str">
        <f>ESTADISTICA!AG339</f>
        <v>APAGADO</v>
      </c>
      <c r="AH340" t="str">
        <f>ESTADISTICA!AH339</f>
        <v>APAGADO</v>
      </c>
      <c r="AI340" t="str">
        <f>ESTADISTICA!AI339</f>
        <v>APAGADO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  <c r="AH341" t="str">
        <f>ESTADISTICA!AH340</f>
        <v>APAGADO</v>
      </c>
      <c r="AI341" t="str">
        <f>ESTADISTICA!AI340</f>
        <v>APAGADO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 t="str">
        <f>ESTADISTICA!Y341</f>
        <v>APAGADO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 t="str">
        <f>ESTADISTICA!AE341</f>
        <v>APAGADO</v>
      </c>
      <c r="AF342" t="str">
        <f>ESTADISTICA!AF341</f>
        <v>APAGADO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 t="str">
        <f>ESTADISTICA!AG353</f>
        <v>APAGADO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 t="str">
        <f>ESTADISTICA!Y355</f>
        <v>APAGADO</v>
      </c>
      <c r="Z356" t="str">
        <f>ESTADISTICA!Z355</f>
        <v>APAGADO</v>
      </c>
      <c r="AA356" t="str">
        <f>ESTADISTICA!AA355</f>
        <v>APAGADO</v>
      </c>
      <c r="AB356" t="str">
        <f>ESTADISTICA!AB355</f>
        <v>APAGADO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 t="str">
        <f>ESTADISTICA!AF355</f>
        <v>APAGADO</v>
      </c>
      <c r="AG356" t="str">
        <f>ESTADISTICA!AG355</f>
        <v>APAGADO</v>
      </c>
      <c r="AH356" t="str">
        <f>ESTADISTICA!AH355</f>
        <v>APAGADO</v>
      </c>
      <c r="AI356" t="str">
        <f>ESTADISTICA!AI355</f>
        <v>APAGADO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 t="str">
        <f>ESTADISTICA!AG356</f>
        <v>APAGADO</v>
      </c>
      <c r="AH357" t="str">
        <f>ESTADISTICA!AH356</f>
        <v>APAGADO</v>
      </c>
      <c r="AI357" t="str">
        <f>ESTADISTICA!AI356</f>
        <v>APAGADO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 t="str">
        <f>ESTADISTICA!AA373</f>
        <v>APAGADO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 t="str">
        <f>ESTADISTICA!Z378</f>
        <v>APAGADO</v>
      </c>
      <c r="AA379" t="str">
        <f>ESTADISTICA!AA378</f>
        <v>APAGADO</v>
      </c>
      <c r="AB379">
        <f>ESTADISTICA!AB378</f>
        <v>0</v>
      </c>
      <c r="AC379">
        <f>ESTADISTICA!AC378</f>
        <v>0</v>
      </c>
      <c r="AD379">
        <f>ESTADISTICA!AD378</f>
        <v>0</v>
      </c>
      <c r="AE379" t="str">
        <f>ESTADISTICA!AE378</f>
        <v>APAGADO</v>
      </c>
      <c r="AF379">
        <f>ESTADISTICA!AF378</f>
        <v>0</v>
      </c>
      <c r="AG379">
        <f>ESTADISTICA!AG378</f>
        <v>0</v>
      </c>
      <c r="AH379" t="str">
        <f>ESTADISTICA!AH378</f>
        <v>APAGADO</v>
      </c>
      <c r="AI379" t="str">
        <f>ESTADISTICA!AI378</f>
        <v>APAGADO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 t="str">
        <f>ESTADISTICA!AF384</f>
        <v>APAGADO</v>
      </c>
      <c r="AG385" t="str">
        <f>ESTADISTICA!AG384</f>
        <v>APAGADO</v>
      </c>
      <c r="AH385" t="str">
        <f>ESTADISTICA!AH384</f>
        <v>APAGADO</v>
      </c>
      <c r="AI385" t="str">
        <f>ESTADISTICA!AI384</f>
        <v>APAGADO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 t="str">
        <f>ESTADISTICA!AE389</f>
        <v>APAGADO</v>
      </c>
      <c r="AF390" t="str">
        <f>ESTADISTICA!AF389</f>
        <v>APAGADO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 t="str">
        <f>ESTADISTICA!AF390</f>
        <v>APAGADO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 t="str">
        <f>ESTADISTICA!AE407</f>
        <v>APAGADO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 t="str">
        <f>ESTADISTICA!AE413</f>
        <v>APAGADO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 t="str">
        <f>ESTADISTICA!AE425</f>
        <v>APAGADO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21</v>
      </c>
      <c r="Z2" s="19">
        <f>COUNTIFS(Z4:Z500, "=APAGADO",E4:E500,"=Fibra Optica")</f>
        <v>16</v>
      </c>
      <c r="AA2" s="19">
        <f>COUNTIFS(AA4:AA500, "=APAGADO",E4:E500,"=Fibra Optica")</f>
        <v>18</v>
      </c>
      <c r="AB2" s="19">
        <f>COUNTIFS(AB4:AB500, "=APAGADO",E4:E500,"=Fibra Optica")</f>
        <v>14</v>
      </c>
      <c r="AC2" s="19">
        <f>COUNTIFS(AC4:AC500, "=APAGADO",E4:E500,"=Fibra Optica")</f>
        <v>14</v>
      </c>
      <c r="AD2" s="19">
        <f>COUNTIFS(AD4:AD500, "=APAGADO",E4:E500,"=Fibra Optica")</f>
        <v>11</v>
      </c>
      <c r="AE2" s="19">
        <f>COUNTIFS(AE4:AE500, "=APAGADO",E4:E500,"=Fibra Optica")</f>
        <v>49</v>
      </c>
      <c r="AF2" s="19">
        <f>COUNTIFS(AF4:AF500, "=APAGADO",E4:E500,"=Fibra Optica")</f>
        <v>18</v>
      </c>
      <c r="AG2" s="19">
        <f>COUNTIFS(AG4:AG500, "=APAGADO",E4:E500,"=Fibra Optica")</f>
        <v>12</v>
      </c>
      <c r="AH2" s="19">
        <f>COUNTIFS(AH4:AH500, "=APAGADO",E4:E500,"=Fibra Optica")</f>
        <v>18</v>
      </c>
      <c r="AI2" s="19">
        <f>COUNTIFS(AI4:AI400, "=APAGADO",E4:E400,"=Fibra Optica")</f>
        <v>19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 t="str">
        <f>ESTADISTICA!AI23</f>
        <v>APAGADO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str">
        <f>ESTADISTICA!AH58</f>
        <v>APAGADO</v>
      </c>
      <c r="AI60" t="str">
        <f>ESTADISTICA!AI58</f>
        <v>APAGADO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str">
        <f>ESTADISTICA!AH59</f>
        <v>APAGADO</v>
      </c>
      <c r="AI61" t="str">
        <f>ESTADISTICA!AI59</f>
        <v>APAGADO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str">
        <f>ESTADISTICA!AH60</f>
        <v>APAGADO</v>
      </c>
      <c r="AI62" t="str">
        <f>ESTADISTICA!AI60</f>
        <v>APAGADO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str">
        <f>ESTADISTICA!AH81</f>
        <v>APAGADO</v>
      </c>
      <c r="AI83" t="str">
        <f>ESTADISTICA!AI81</f>
        <v>APAGADO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 t="str">
        <f>ESTADISTICA!AG143</f>
        <v>APAGADO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 t="str">
        <f>ESTADISTICA!AG167</f>
        <v>APAGADO</v>
      </c>
      <c r="AH169" t="str">
        <f>ESTADISTICA!AH167</f>
        <v>APAGADO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 t="str">
        <f>ESTADISTICA!AI175</f>
        <v>APAGADO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 t="str">
        <f>ESTADISTICA!AI207</f>
        <v>APAGADO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 t="str">
        <f>ESTADISTICA!AG211</f>
        <v>APAGADO</v>
      </c>
      <c r="AH213" t="str">
        <f>ESTADISTICA!AH211</f>
        <v>APAGADO</v>
      </c>
      <c r="AI213" t="str">
        <f>ESTADISTICA!AI211</f>
        <v>APAGADO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 t="str">
        <f>ESTADISTICA!AI228</f>
        <v>APAGADO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 t="str">
        <f>ESTADISTICA!AG231</f>
        <v>APAGADO</v>
      </c>
      <c r="AH233" t="str">
        <f>ESTADISTICA!AH231</f>
        <v>APAGADO</v>
      </c>
      <c r="AI233" t="str">
        <f>ESTADISTICA!AI231</f>
        <v>APAGADO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 t="str">
        <f>ESTADISTICA!AG233</f>
        <v>APAGADO</v>
      </c>
      <c r="AH235" t="str">
        <f>ESTADISTICA!AH233</f>
        <v>APAGADO</v>
      </c>
      <c r="AI235" t="str">
        <f>ESTADISTICA!AI233</f>
        <v>APAGADO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 t="str">
        <f>ESTADISTICA!AG234</f>
        <v>APAGADO</v>
      </c>
      <c r="AH236">
        <f>ESTADISTICA!AH234</f>
        <v>0</v>
      </c>
      <c r="AI236" t="str">
        <f>ESTADISTICA!AI234</f>
        <v>APAGADO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 t="str">
        <f>ESTADISTICA!AH235</f>
        <v>APAGADO</v>
      </c>
      <c r="AI237" t="str">
        <f>ESTADISTICA!AI235</f>
        <v>APAGADO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str">
        <f>ESTADISTICA!AH240</f>
        <v>APAGADO</v>
      </c>
      <c r="AI242" t="str">
        <f>ESTADISTICA!AI240</f>
        <v>APAGADO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str">
        <f>ESTADISTICA!AH243</f>
        <v>APAGADO</v>
      </c>
      <c r="AI245" t="str">
        <f>ESTADISTICA!AI243</f>
        <v>APAGADO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 t="str">
        <f>ESTADISTICA!AH266</f>
        <v>APAGADO</v>
      </c>
      <c r="AI268" t="str">
        <f>ESTADISTICA!AI266</f>
        <v>APAGADO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 t="str">
        <f>ESTADISTICA!AH267</f>
        <v>APAGADO</v>
      </c>
      <c r="AI269" t="str">
        <f>ESTADISTICA!AI267</f>
        <v>APAGADO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 t="str">
        <f>ESTADISTICA!AG324</f>
        <v>APAGADO</v>
      </c>
      <c r="AH326" t="str">
        <f>ESTADISTICA!AH324</f>
        <v>APAGADO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 t="str">
        <f>ESTADISTICA!AG325</f>
        <v>APAGADO</v>
      </c>
      <c r="AH327" t="str">
        <f>ESTADISTICA!AH325</f>
        <v>APAGADO</v>
      </c>
      <c r="AI327" t="str">
        <f>ESTADISTICA!AI325</f>
        <v>APAGADO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 t="str">
        <f>ESTADISTICA!AG326</f>
        <v>APAGADO</v>
      </c>
      <c r="AH328" t="str">
        <f>ESTADISTICA!AH326</f>
        <v>APAGADO</v>
      </c>
      <c r="AI328" t="str">
        <f>ESTADISTICA!AI326</f>
        <v>APAGADO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 t="str">
        <f>ESTADISTICA!AG335</f>
        <v>APAGADO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 t="str">
        <f>ESTADISTICA!AG339</f>
        <v>APAGADO</v>
      </c>
      <c r="AH341" t="str">
        <f>ESTADISTICA!AH339</f>
        <v>APAGADO</v>
      </c>
      <c r="AI341" t="str">
        <f>ESTADISTICA!AI339</f>
        <v>APAGADO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 t="str">
        <f>ESTADISTICA!AI340</f>
        <v>APAGADO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 t="str">
        <f>ESTADISTICA!AH355</f>
        <v>APAGADO</v>
      </c>
      <c r="AI357" t="str">
        <f>ESTADISTICA!AI355</f>
        <v>APAGADO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 t="str">
        <f>ESTADISTICA!AI356</f>
        <v>APAGADO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 t="str">
        <f>ESTADISTICA!AH378</f>
        <v>APAGADO</v>
      </c>
      <c r="AI380" t="str">
        <f>ESTADISTICA!AI378</f>
        <v>APAGADO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 t="str">
        <f>ESTADISTICA!AG384</f>
        <v>APAGADO</v>
      </c>
      <c r="AH386" t="str">
        <f>ESTADISTICA!AH384</f>
        <v>APAGADO</v>
      </c>
      <c r="AI386" t="str">
        <f>ESTADISTICA!AI384</f>
        <v>APAGADO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1</v>
      </c>
      <c r="Z2" s="19">
        <f>COUNTIFS(Z4:Z500, "=APAGADO",E4:E500,"=PTO A FO")</f>
        <v>1</v>
      </c>
      <c r="AA2" s="19">
        <f>COUNTIFS(AA4:AA500, "=APAGADO",E4:E500,"=PTO A FO")</f>
        <v>3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2</v>
      </c>
      <c r="AF2" s="19">
        <f>COUNTIFS(AF4:AF500, "=APAGADO",E4:E500,"=PTO A FO")</f>
        <v>2</v>
      </c>
      <c r="AG2" s="19">
        <f>COUNTIFS(AG4:AG500, "=APAGADO",E4:E500,"=PTO A FO")</f>
        <v>1</v>
      </c>
      <c r="AH2" s="19">
        <f>COUNTIFS(AH4:AH500, "=APAGADO",E4:E500,"=PTO A FO")</f>
        <v>3</v>
      </c>
      <c r="AI2" s="19">
        <f>COUNTIFS(AI4:AI500, "=APAGADO",E4:E500,"=PTO A FO")</f>
        <v>3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 t="str">
        <f>ESTADISTICA!AI23</f>
        <v>APAGADO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str">
        <f>ESTADISTICA!AH58</f>
        <v>APAGADO</v>
      </c>
      <c r="AI60" t="str">
        <f>ESTADISTICA!AI58</f>
        <v>APAGADO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str">
        <f>ESTADISTICA!AH59</f>
        <v>APAGADO</v>
      </c>
      <c r="AI61" t="str">
        <f>ESTADISTICA!AI59</f>
        <v>APAGADO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str">
        <f>ESTADISTICA!AH60</f>
        <v>APAGADO</v>
      </c>
      <c r="AI62" t="str">
        <f>ESTADISTICA!AI60</f>
        <v>APAGADO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str">
        <f>ESTADISTICA!AH81</f>
        <v>APAGADO</v>
      </c>
      <c r="AI83" t="str">
        <f>ESTADISTICA!AI81</f>
        <v>APAGADO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 t="str">
        <f>ESTADISTICA!AG143</f>
        <v>APAGADO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 t="str">
        <f>ESTADISTICA!AG167</f>
        <v>APAGADO</v>
      </c>
      <c r="AH169" t="str">
        <f>ESTADISTICA!AH167</f>
        <v>APAGADO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 t="str">
        <f>ESTADISTICA!AI175</f>
        <v>APAGADO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 t="str">
        <f>ESTADISTICA!AI207</f>
        <v>APAGADO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 t="str">
        <f>ESTADISTICA!AG211</f>
        <v>APAGADO</v>
      </c>
      <c r="AH213" t="str">
        <f>ESTADISTICA!AH211</f>
        <v>APAGADO</v>
      </c>
      <c r="AI213" t="str">
        <f>ESTADISTICA!AI211</f>
        <v>APAGADO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 t="str">
        <f>ESTADISTICA!AI228</f>
        <v>APAGADO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 t="str">
        <f>ESTADISTICA!AG231</f>
        <v>APAGADO</v>
      </c>
      <c r="AH233" t="str">
        <f>ESTADISTICA!AH231</f>
        <v>APAGADO</v>
      </c>
      <c r="AI233" t="str">
        <f>ESTADISTICA!AI231</f>
        <v>APAGADO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 t="str">
        <f>ESTADISTICA!AG233</f>
        <v>APAGADO</v>
      </c>
      <c r="AH235" t="str">
        <f>ESTADISTICA!AH233</f>
        <v>APAGADO</v>
      </c>
      <c r="AI235" t="str">
        <f>ESTADISTICA!AI233</f>
        <v>APAGADO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 t="str">
        <f>ESTADISTICA!AG234</f>
        <v>APAGADO</v>
      </c>
      <c r="AH236">
        <f>ESTADISTICA!AH234</f>
        <v>0</v>
      </c>
      <c r="AI236" t="str">
        <f>ESTADISTICA!AI234</f>
        <v>APAGADO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 t="str">
        <f>ESTADISTICA!AH235</f>
        <v>APAGADO</v>
      </c>
      <c r="AI237" t="str">
        <f>ESTADISTICA!AI235</f>
        <v>APAGADO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str">
        <f>ESTADISTICA!AH240</f>
        <v>APAGADO</v>
      </c>
      <c r="AI242" t="str">
        <f>ESTADISTICA!AI240</f>
        <v>APAGADO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str">
        <f>ESTADISTICA!AH243</f>
        <v>APAGADO</v>
      </c>
      <c r="AI245" t="str">
        <f>ESTADISTICA!AI243</f>
        <v>APAGADO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 t="str">
        <f>ESTADISTICA!AH266</f>
        <v>APAGADO</v>
      </c>
      <c r="AI268" t="str">
        <f>ESTADISTICA!AI266</f>
        <v>APAGADO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 t="str">
        <f>ESTADISTICA!AH267</f>
        <v>APAGADO</v>
      </c>
      <c r="AI269" t="str">
        <f>ESTADISTICA!AI267</f>
        <v>APAGADO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 t="str">
        <f>ESTADISTICA!AG324</f>
        <v>APAGADO</v>
      </c>
      <c r="AH326" t="str">
        <f>ESTADISTICA!AH324</f>
        <v>APAGADO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 t="str">
        <f>ESTADISTICA!AG325</f>
        <v>APAGADO</v>
      </c>
      <c r="AH327" t="str">
        <f>ESTADISTICA!AH325</f>
        <v>APAGADO</v>
      </c>
      <c r="AI327" t="str">
        <f>ESTADISTICA!AI325</f>
        <v>APAGADO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 t="str">
        <f>ESTADISTICA!AG326</f>
        <v>APAGADO</v>
      </c>
      <c r="AH328" t="str">
        <f>ESTADISTICA!AH326</f>
        <v>APAGADO</v>
      </c>
      <c r="AI328" t="str">
        <f>ESTADISTICA!AI326</f>
        <v>APAGADO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 t="str">
        <f>ESTADISTICA!AG335</f>
        <v>APAGADO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 t="str">
        <f>ESTADISTICA!AG339</f>
        <v>APAGADO</v>
      </c>
      <c r="AH341" t="str">
        <f>ESTADISTICA!AH339</f>
        <v>APAGADO</v>
      </c>
      <c r="AI341" t="str">
        <f>ESTADISTICA!AI339</f>
        <v>APAGADO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 t="str">
        <f>ESTADISTICA!AI340</f>
        <v>APAGADO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 t="str">
        <f>ESTADISTICA!AH355</f>
        <v>APAGADO</v>
      </c>
      <c r="AI357" t="str">
        <f>ESTADISTICA!AI355</f>
        <v>APAGADO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 t="str">
        <f>ESTADISTICA!AI356</f>
        <v>APAGADO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 t="str">
        <f>ESTADISTICA!AH378</f>
        <v>APAGADO</v>
      </c>
      <c r="AI380" t="str">
        <f>ESTADISTICA!AI378</f>
        <v>APAGADO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 t="str">
        <f>ESTADISTICA!AG384</f>
        <v>APAGADO</v>
      </c>
      <c r="AH386" t="str">
        <f>ESTADISTICA!AH384</f>
        <v>APAGADO</v>
      </c>
      <c r="AI386" t="str">
        <f>ESTADISTICA!AI384</f>
        <v>APAGADO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5</v>
      </c>
      <c r="Z2" s="19">
        <f>COUNTIFS(Z4:Z500, "=APAGADO",E4:E500,"=radio")</f>
        <v>9</v>
      </c>
      <c r="AA2" s="19">
        <f>COUNTIFS(AA4:AA500, "=APAGADO",E4:E500,"=radio")</f>
        <v>7</v>
      </c>
      <c r="AB2" s="19">
        <f>COUNTIFS(AB4:AB500, "=APAGADO",E4:E500,"=radio")</f>
        <v>7</v>
      </c>
      <c r="AC2" s="19">
        <f>COUNTIFS(AC4:AC500, "=APAGADO",E4:E500,"=radio")</f>
        <v>4</v>
      </c>
      <c r="AD2" s="19">
        <f>COUNTIFS(AD4:AD500, "=APAGADO",E4:E500,"=radio")</f>
        <v>5</v>
      </c>
      <c r="AE2" s="19">
        <f>COUNTIFS(AE4:AE500, "=APAGADO",E4:E500,"=radio")</f>
        <v>11</v>
      </c>
      <c r="AF2" s="19">
        <f>COUNTIFS(AF4:AF500, "=APAGADO",E4:E500,"=radio")</f>
        <v>7</v>
      </c>
      <c r="AG2" s="19">
        <f>COUNTIFS(AG4:AG500, "=APAGADO",E4:E500,"=radio")</f>
        <v>7</v>
      </c>
      <c r="AH2" s="19">
        <f>COUNTIFS(AH4:AH500, "=APAGADO",E4:E500,"=radio")</f>
        <v>3</v>
      </c>
      <c r="AI2" s="19">
        <f>COUNTIFS(AI4:AI500, "=APAGADO",E4:E500,"=radio")</f>
        <v>3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 t="str">
        <f>ESTADISTICA!AI23</f>
        <v>APAGADO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str">
        <f>ESTADISTICA!AH58</f>
        <v>APAGADO</v>
      </c>
      <c r="AI60" t="str">
        <f>ESTADISTICA!AI58</f>
        <v>APAGADO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str">
        <f>ESTADISTICA!AH59</f>
        <v>APAGADO</v>
      </c>
      <c r="AI61" t="str">
        <f>ESTADISTICA!AI59</f>
        <v>APAGADO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str">
        <f>ESTADISTICA!AH60</f>
        <v>APAGADO</v>
      </c>
      <c r="AI62" t="str">
        <f>ESTADISTICA!AI60</f>
        <v>APAGADO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str">
        <f>ESTADISTICA!AH81</f>
        <v>APAGADO</v>
      </c>
      <c r="AI83" t="str">
        <f>ESTADISTICA!AI81</f>
        <v>APAGADO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 t="str">
        <f>ESTADISTICA!AG143</f>
        <v>APAGADO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 t="str">
        <f>ESTADISTICA!AG167</f>
        <v>APAGADO</v>
      </c>
      <c r="AH169" t="str">
        <f>ESTADISTICA!AH167</f>
        <v>APAGADO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 t="str">
        <f>ESTADISTICA!AI175</f>
        <v>APAGADO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 t="str">
        <f>ESTADISTICA!AI207</f>
        <v>APAGADO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 t="str">
        <f>ESTADISTICA!AG211</f>
        <v>APAGADO</v>
      </c>
      <c r="AH213" t="str">
        <f>ESTADISTICA!AH211</f>
        <v>APAGADO</v>
      </c>
      <c r="AI213" t="str">
        <f>ESTADISTICA!AI211</f>
        <v>APAGADO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 t="str">
        <f>ESTADISTICA!AI228</f>
        <v>APAGADO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 t="str">
        <f>ESTADISTICA!AG231</f>
        <v>APAGADO</v>
      </c>
      <c r="AH233" t="str">
        <f>ESTADISTICA!AH231</f>
        <v>APAGADO</v>
      </c>
      <c r="AI233" t="str">
        <f>ESTADISTICA!AI231</f>
        <v>APAGADO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 t="str">
        <f>ESTADISTICA!AG233</f>
        <v>APAGADO</v>
      </c>
      <c r="AH235" t="str">
        <f>ESTADISTICA!AH233</f>
        <v>APAGADO</v>
      </c>
      <c r="AI235" t="str">
        <f>ESTADISTICA!AI233</f>
        <v>APAGADO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 t="str">
        <f>ESTADISTICA!AG234</f>
        <v>APAGADO</v>
      </c>
      <c r="AH236">
        <f>ESTADISTICA!AH234</f>
        <v>0</v>
      </c>
      <c r="AI236" t="str">
        <f>ESTADISTICA!AI234</f>
        <v>APAGADO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 t="str">
        <f>ESTADISTICA!AH235</f>
        <v>APAGADO</v>
      </c>
      <c r="AI237" t="str">
        <f>ESTADISTICA!AI235</f>
        <v>APAGADO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str">
        <f>ESTADISTICA!AH240</f>
        <v>APAGADO</v>
      </c>
      <c r="AI242" t="str">
        <f>ESTADISTICA!AI240</f>
        <v>APAGADO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str">
        <f>ESTADISTICA!AH243</f>
        <v>APAGADO</v>
      </c>
      <c r="AI245" t="str">
        <f>ESTADISTICA!AI243</f>
        <v>APAGADO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 t="str">
        <f>ESTADISTICA!AH266</f>
        <v>APAGADO</v>
      </c>
      <c r="AI268" t="str">
        <f>ESTADISTICA!AI266</f>
        <v>APAGADO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 t="str">
        <f>ESTADISTICA!AH267</f>
        <v>APAGADO</v>
      </c>
      <c r="AI269" t="str">
        <f>ESTADISTICA!AI267</f>
        <v>APAGADO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 t="str">
        <f>ESTADISTICA!AG324</f>
        <v>APAGADO</v>
      </c>
      <c r="AH326" t="str">
        <f>ESTADISTICA!AH324</f>
        <v>APAGADO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 t="str">
        <f>ESTADISTICA!AG325</f>
        <v>APAGADO</v>
      </c>
      <c r="AH327" t="str">
        <f>ESTADISTICA!AH325</f>
        <v>APAGADO</v>
      </c>
      <c r="AI327" t="str">
        <f>ESTADISTICA!AI325</f>
        <v>APAGADO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 t="str">
        <f>ESTADISTICA!AG326</f>
        <v>APAGADO</v>
      </c>
      <c r="AH328" t="str">
        <f>ESTADISTICA!AH326</f>
        <v>APAGADO</v>
      </c>
      <c r="AI328" t="str">
        <f>ESTADISTICA!AI326</f>
        <v>APAGADO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 t="str">
        <f>ESTADISTICA!AG335</f>
        <v>APAGADO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 t="str">
        <f>ESTADISTICA!AG339</f>
        <v>APAGADO</v>
      </c>
      <c r="AH341" t="str">
        <f>ESTADISTICA!AH339</f>
        <v>APAGADO</v>
      </c>
      <c r="AI341" t="str">
        <f>ESTADISTICA!AI339</f>
        <v>APAGADO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 t="str">
        <f>ESTADISTICA!AI340</f>
        <v>APAGADO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 t="str">
        <f>ESTADISTICA!AH355</f>
        <v>APAGADO</v>
      </c>
      <c r="AI357" t="str">
        <f>ESTADISTICA!AI355</f>
        <v>APAGADO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 t="str">
        <f>ESTADISTICA!AI356</f>
        <v>APAGADO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 t="str">
        <f>ESTADISTICA!AH378</f>
        <v>APAGADO</v>
      </c>
      <c r="AI380" t="str">
        <f>ESTADISTICA!AI378</f>
        <v>APAGADO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 t="str">
        <f>ESTADISTICA!AG384</f>
        <v>APAGADO</v>
      </c>
      <c r="AH386" t="str">
        <f>ESTADISTICA!AH384</f>
        <v>APAGADO</v>
      </c>
      <c r="AI386" t="str">
        <f>ESTADISTICA!AI384</f>
        <v>APAGADO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7"/>
  <sheetViews>
    <sheetView tabSelected="1" topLeftCell="A94" workbookViewId="0">
      <selection activeCell="E108" sqref="E108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5"/>
      <c r="F2" s="144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6"/>
      <c r="F3" s="145"/>
      <c r="G3" s="78"/>
      <c r="H3" s="79"/>
      <c r="I3" s="79"/>
      <c r="J3" s="79"/>
      <c r="K3" s="80"/>
      <c r="L3" s="81"/>
      <c r="M3" s="140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6"/>
      <c r="F4" s="145"/>
      <c r="G4" s="82"/>
      <c r="H4" s="83"/>
      <c r="I4" s="83"/>
      <c r="J4" s="83"/>
      <c r="K4" s="84"/>
      <c r="L4" s="85"/>
      <c r="M4" s="141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6"/>
      <c r="F5" s="145"/>
      <c r="G5" s="82"/>
      <c r="H5" s="83"/>
      <c r="I5" s="83"/>
      <c r="J5" s="83"/>
      <c r="K5" s="84"/>
      <c r="L5" s="85"/>
      <c r="M5" s="141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7"/>
      <c r="F6" s="146"/>
      <c r="G6" s="82"/>
      <c r="H6" s="83"/>
      <c r="I6" s="83"/>
      <c r="J6" s="83"/>
      <c r="K6" s="84"/>
      <c r="L6" s="85"/>
      <c r="M6" s="141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5">
        <v>44929</v>
      </c>
      <c r="F7" s="47"/>
      <c r="G7" s="82"/>
      <c r="H7" s="83"/>
      <c r="I7" s="83"/>
      <c r="J7" s="83"/>
      <c r="K7" s="84"/>
      <c r="L7" s="85"/>
      <c r="M7" s="141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6"/>
      <c r="G8" s="89"/>
      <c r="H8" s="90"/>
      <c r="I8" s="90"/>
      <c r="J8" s="90"/>
      <c r="K8" s="91"/>
      <c r="L8" s="92"/>
      <c r="M8" s="143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6"/>
      <c r="G9" s="39"/>
      <c r="K9" s="93"/>
      <c r="M9" s="94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6"/>
      <c r="G10" s="95"/>
      <c r="H10" s="96"/>
      <c r="I10" s="96"/>
      <c r="J10" s="96"/>
      <c r="K10" s="97"/>
      <c r="L10" s="98"/>
      <c r="M10" s="140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7"/>
      <c r="G11" s="99"/>
      <c r="K11" s="93"/>
      <c r="L11" s="100"/>
      <c r="M11" s="141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5">
        <v>44930</v>
      </c>
      <c r="G12" s="99"/>
      <c r="K12" s="93"/>
      <c r="L12" s="100"/>
      <c r="M12" s="141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6"/>
      <c r="G13" s="99"/>
      <c r="K13" s="93"/>
      <c r="L13" s="100"/>
      <c r="M13" s="141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6"/>
      <c r="G14" s="99"/>
      <c r="K14" s="93"/>
      <c r="L14" s="100"/>
      <c r="M14" s="141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6"/>
      <c r="G15" s="101"/>
      <c r="H15" s="102"/>
      <c r="I15" s="102"/>
      <c r="J15" s="102"/>
      <c r="K15" s="102"/>
      <c r="L15" s="103"/>
      <c r="M15" s="142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7"/>
      <c r="G16" s="104"/>
      <c r="H16" s="105"/>
      <c r="I16" s="105"/>
      <c r="J16" s="105"/>
      <c r="K16" s="106"/>
      <c r="L16" s="107"/>
      <c r="M16" s="140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5">
        <v>44931</v>
      </c>
      <c r="G17" s="108"/>
      <c r="K17" s="93"/>
      <c r="L17" s="109"/>
      <c r="M17" s="141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6"/>
      <c r="G18" s="108"/>
      <c r="K18" s="93"/>
      <c r="L18" s="109"/>
      <c r="M18" s="141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6"/>
      <c r="G19" s="108"/>
      <c r="K19" s="93"/>
      <c r="L19" s="109"/>
      <c r="M19" s="141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6"/>
      <c r="G20" s="108"/>
      <c r="K20" s="93"/>
      <c r="L20" s="109"/>
      <c r="M20" s="141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7"/>
      <c r="G21" s="101"/>
      <c r="H21" s="102"/>
      <c r="I21" s="102"/>
      <c r="J21" s="102"/>
      <c r="K21" s="102"/>
      <c r="L21" s="103"/>
      <c r="M21" s="142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5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6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6"/>
      <c r="G24" s="95"/>
      <c r="H24" s="96"/>
      <c r="I24" s="96"/>
      <c r="J24" s="96"/>
      <c r="K24" s="97"/>
      <c r="L24" s="98"/>
      <c r="M24" s="140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6"/>
      <c r="G25" s="99"/>
      <c r="K25" s="93"/>
      <c r="L25" s="100"/>
      <c r="M25" s="141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7"/>
      <c r="G26" s="99"/>
      <c r="K26" s="93"/>
      <c r="L26" s="100"/>
      <c r="M26" s="141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5">
        <v>44935</v>
      </c>
      <c r="G27" s="99"/>
      <c r="K27" s="93"/>
      <c r="L27" s="100"/>
      <c r="M27" s="141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6"/>
      <c r="G28" s="99"/>
      <c r="K28" s="93"/>
      <c r="L28" s="100"/>
      <c r="M28" s="141"/>
    </row>
    <row r="29" spans="1:14" ht="15.75" thickBot="1" x14ac:dyDescent="0.3">
      <c r="A29" s="74" t="s">
        <v>998</v>
      </c>
      <c r="B29" s="134">
        <v>1</v>
      </c>
      <c r="C29" s="76">
        <f>C28-B29</f>
        <v>20</v>
      </c>
      <c r="D29" s="77">
        <f>C29/B27</f>
        <v>4.5871559633027525E-2</v>
      </c>
      <c r="E29" s="136"/>
      <c r="G29" s="101"/>
      <c r="H29" s="102"/>
      <c r="I29" s="102"/>
      <c r="J29" s="102"/>
      <c r="K29" s="102"/>
      <c r="L29" s="103"/>
      <c r="M29" s="142"/>
    </row>
    <row r="30" spans="1:14" ht="16.5" thickTop="1" thickBot="1" x14ac:dyDescent="0.3">
      <c r="A30" s="74" t="s">
        <v>997</v>
      </c>
      <c r="B30" s="134">
        <v>1</v>
      </c>
      <c r="C30" s="76">
        <f>C29-B30</f>
        <v>19</v>
      </c>
      <c r="D30" s="77">
        <f>C30/B27</f>
        <v>4.3577981651376149E-2</v>
      </c>
      <c r="E30" s="136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7"/>
      <c r="G31" s="104"/>
      <c r="H31" s="110"/>
      <c r="I31" s="105"/>
      <c r="J31" s="105"/>
      <c r="K31" s="105"/>
      <c r="L31" s="106"/>
      <c r="M31" s="107"/>
      <c r="N31" s="138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5">
        <v>44936</v>
      </c>
      <c r="G32" s="108"/>
      <c r="H32" s="39"/>
      <c r="L32" s="93"/>
      <c r="M32" s="109"/>
      <c r="N32" s="139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6"/>
      <c r="G33" s="111"/>
      <c r="H33" s="112"/>
      <c r="I33" s="102"/>
      <c r="J33" s="102"/>
      <c r="K33" s="102"/>
      <c r="L33" s="113"/>
      <c r="M33" s="103"/>
      <c r="N33" s="139"/>
    </row>
    <row r="34" spans="1:14" ht="15.75" thickTop="1" x14ac:dyDescent="0.25">
      <c r="A34" s="74" t="s">
        <v>998</v>
      </c>
      <c r="B34" s="134">
        <v>0</v>
      </c>
      <c r="C34" s="76">
        <f>C33-B34</f>
        <v>22</v>
      </c>
      <c r="D34" s="77">
        <f>C34/B32</f>
        <v>5.0458715596330278E-2</v>
      </c>
      <c r="E34" s="136"/>
      <c r="G34" s="39"/>
      <c r="K34" s="93"/>
    </row>
    <row r="35" spans="1:14" x14ac:dyDescent="0.25">
      <c r="A35" s="74" t="s">
        <v>997</v>
      </c>
      <c r="B35" s="134">
        <v>1</v>
      </c>
      <c r="C35" s="76">
        <f>C34-B35</f>
        <v>21</v>
      </c>
      <c r="D35" s="77">
        <f>C35/B32</f>
        <v>4.8165137614678902E-2</v>
      </c>
      <c r="E35" s="136"/>
      <c r="G35" s="39"/>
      <c r="K35" s="93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7"/>
      <c r="G36" s="39"/>
      <c r="K36" s="93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5">
        <v>44937</v>
      </c>
      <c r="G37" s="39"/>
      <c r="K37" s="93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6"/>
      <c r="G38" s="39"/>
      <c r="K38" s="93"/>
      <c r="L38" s="21"/>
    </row>
    <row r="39" spans="1:14" ht="15.75" thickBot="1" x14ac:dyDescent="0.3">
      <c r="A39" s="74" t="s">
        <v>998</v>
      </c>
      <c r="B39" s="134">
        <v>1</v>
      </c>
      <c r="C39" s="76">
        <f>C38-B39</f>
        <v>18</v>
      </c>
      <c r="D39" s="77">
        <f>C39/B37</f>
        <v>4.1284403669724773E-2</v>
      </c>
      <c r="E39" s="136"/>
    </row>
    <row r="40" spans="1:14" ht="15.75" thickTop="1" x14ac:dyDescent="0.25">
      <c r="A40" s="74" t="s">
        <v>997</v>
      </c>
      <c r="B40" s="134">
        <v>1</v>
      </c>
      <c r="C40" s="76">
        <f>C39-B40</f>
        <v>17</v>
      </c>
      <c r="D40" s="77">
        <f>C40/B37</f>
        <v>3.8990825688073397E-2</v>
      </c>
      <c r="E40" s="136"/>
      <c r="G40" s="95"/>
      <c r="H40" s="96"/>
      <c r="I40" s="96"/>
      <c r="J40" s="96"/>
      <c r="K40" s="97"/>
      <c r="L40" s="98"/>
      <c r="M40" s="140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7"/>
      <c r="G41" s="99"/>
      <c r="K41" s="93"/>
      <c r="L41" s="100"/>
      <c r="M41" s="141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5">
        <v>44938</v>
      </c>
      <c r="G42" s="99"/>
      <c r="K42" s="93"/>
      <c r="L42" s="100"/>
      <c r="M42" s="141"/>
    </row>
    <row r="43" spans="1:14" x14ac:dyDescent="0.25">
      <c r="A43" s="74" t="s">
        <v>6</v>
      </c>
      <c r="B43" s="133">
        <f>'RESUMEN TOTAL'!V3</f>
        <v>14</v>
      </c>
      <c r="C43" s="76">
        <f>B43</f>
        <v>14</v>
      </c>
      <c r="D43" s="77">
        <f>C43/B42</f>
        <v>3.2110091743119268E-2</v>
      </c>
      <c r="E43" s="136"/>
      <c r="G43" s="99"/>
      <c r="K43" s="93"/>
      <c r="L43" s="100"/>
      <c r="M43" s="141"/>
    </row>
    <row r="44" spans="1:14" x14ac:dyDescent="0.25">
      <c r="A44" s="74" t="s">
        <v>998</v>
      </c>
      <c r="B44" s="134">
        <v>2</v>
      </c>
      <c r="C44" s="76">
        <f>C43-B44</f>
        <v>12</v>
      </c>
      <c r="D44" s="77">
        <f>C44/B42</f>
        <v>2.7522935779816515E-2</v>
      </c>
      <c r="E44" s="136"/>
      <c r="G44" s="99"/>
      <c r="K44" s="93"/>
      <c r="L44" s="100"/>
      <c r="M44" s="141"/>
    </row>
    <row r="45" spans="1:14" ht="15.75" thickBot="1" x14ac:dyDescent="0.3">
      <c r="A45" s="74" t="s">
        <v>997</v>
      </c>
      <c r="B45" s="134">
        <v>1</v>
      </c>
      <c r="C45" s="76">
        <f>C44-B45</f>
        <v>11</v>
      </c>
      <c r="D45" s="77">
        <f>C45/B42</f>
        <v>2.5229357798165139E-2</v>
      </c>
      <c r="E45" s="136"/>
      <c r="G45" s="101"/>
      <c r="H45" s="102"/>
      <c r="I45" s="102"/>
      <c r="J45" s="102"/>
      <c r="K45" s="102"/>
      <c r="L45" s="103"/>
      <c r="M45" s="142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7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5">
        <v>44939</v>
      </c>
      <c r="G47" s="39"/>
      <c r="K47" s="93"/>
    </row>
    <row r="48" spans="1:14" x14ac:dyDescent="0.25">
      <c r="A48" s="74" t="s">
        <v>6</v>
      </c>
      <c r="B48" s="133">
        <f>'RESUMEN TOTAL'!W3</f>
        <v>14</v>
      </c>
      <c r="C48" s="76">
        <f>B48</f>
        <v>14</v>
      </c>
      <c r="D48" s="77">
        <f>C48/B47</f>
        <v>3.2110091743119268E-2</v>
      </c>
      <c r="E48" s="136"/>
      <c r="G48" s="39"/>
      <c r="K48" s="93"/>
    </row>
    <row r="49" spans="1:11" x14ac:dyDescent="0.25">
      <c r="A49" s="74" t="s">
        <v>998</v>
      </c>
      <c r="B49" s="134">
        <v>1</v>
      </c>
      <c r="C49" s="76">
        <f>C48-B49</f>
        <v>13</v>
      </c>
      <c r="D49" s="77">
        <f>C49/B47</f>
        <v>2.9816513761467892E-2</v>
      </c>
      <c r="E49" s="136"/>
      <c r="G49" s="39"/>
      <c r="K49" s="93"/>
    </row>
    <row r="50" spans="1:11" x14ac:dyDescent="0.25">
      <c r="A50" s="74" t="s">
        <v>997</v>
      </c>
      <c r="B50" s="134">
        <v>1</v>
      </c>
      <c r="C50" s="76">
        <f>C49-B50</f>
        <v>12</v>
      </c>
      <c r="D50" s="77">
        <f>C50/B47</f>
        <v>2.7522935779816515E-2</v>
      </c>
      <c r="E50" s="136"/>
      <c r="G50" s="39"/>
      <c r="K50" s="93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7"/>
      <c r="G51" s="39"/>
      <c r="K51" s="93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5">
        <v>44942</v>
      </c>
      <c r="G52" s="39"/>
      <c r="K52" s="93"/>
    </row>
    <row r="53" spans="1:11" x14ac:dyDescent="0.25">
      <c r="A53" s="74" t="s">
        <v>6</v>
      </c>
      <c r="B53" s="133">
        <v>31</v>
      </c>
      <c r="C53" s="76">
        <f>B53</f>
        <v>31</v>
      </c>
      <c r="D53" s="77">
        <f>C53/B52</f>
        <v>7.1100917431192664E-2</v>
      </c>
      <c r="E53" s="136"/>
      <c r="G53" s="39"/>
      <c r="K53" s="93"/>
    </row>
    <row r="54" spans="1:11" x14ac:dyDescent="0.25">
      <c r="A54" s="74" t="s">
        <v>998</v>
      </c>
      <c r="B54" s="134">
        <v>7</v>
      </c>
      <c r="C54" s="76">
        <f>C53-B54</f>
        <v>24</v>
      </c>
      <c r="D54" s="77">
        <f>C54/B52</f>
        <v>5.5045871559633031E-2</v>
      </c>
      <c r="E54" s="136"/>
    </row>
    <row r="55" spans="1:11" x14ac:dyDescent="0.25">
      <c r="A55" s="74" t="s">
        <v>997</v>
      </c>
      <c r="B55" s="134">
        <v>1</v>
      </c>
      <c r="C55" s="76">
        <f>C54-B55</f>
        <v>23</v>
      </c>
      <c r="D55" s="77">
        <f>C55/B52</f>
        <v>5.2752293577981654E-2</v>
      </c>
      <c r="E55" s="136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37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5">
        <v>44943</v>
      </c>
    </row>
    <row r="58" spans="1:11" x14ac:dyDescent="0.25">
      <c r="A58" s="74" t="s">
        <v>6</v>
      </c>
      <c r="B58" s="133">
        <v>27</v>
      </c>
      <c r="C58" s="76">
        <f>B58</f>
        <v>27</v>
      </c>
      <c r="D58" s="77">
        <f>C58/B57</f>
        <v>6.1926605504587159E-2</v>
      </c>
      <c r="E58" s="136"/>
    </row>
    <row r="59" spans="1:11" x14ac:dyDescent="0.25">
      <c r="A59" s="74" t="s">
        <v>998</v>
      </c>
      <c r="B59" s="134">
        <v>4</v>
      </c>
      <c r="C59" s="76">
        <f>C58-B59</f>
        <v>23</v>
      </c>
      <c r="D59" s="77">
        <f>C59/B57</f>
        <v>5.2752293577981654E-2</v>
      </c>
      <c r="E59" s="136"/>
    </row>
    <row r="60" spans="1:11" x14ac:dyDescent="0.25">
      <c r="A60" s="74" t="s">
        <v>997</v>
      </c>
      <c r="B60" s="134">
        <v>1</v>
      </c>
      <c r="C60" s="76">
        <f>C59-B60</f>
        <v>22</v>
      </c>
      <c r="D60" s="77">
        <f>C60/B57</f>
        <v>5.0458715596330278E-2</v>
      </c>
      <c r="E60" s="136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37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5">
        <v>44944</v>
      </c>
    </row>
    <row r="63" spans="1:11" x14ac:dyDescent="0.25">
      <c r="A63" s="74" t="s">
        <v>6</v>
      </c>
      <c r="B63" s="133">
        <v>25</v>
      </c>
      <c r="C63" s="76">
        <f>B63</f>
        <v>25</v>
      </c>
      <c r="D63" s="77">
        <f>C63/B62</f>
        <v>5.7339449541284407E-2</v>
      </c>
      <c r="E63" s="136"/>
    </row>
    <row r="64" spans="1:11" x14ac:dyDescent="0.25">
      <c r="A64" s="74" t="s">
        <v>998</v>
      </c>
      <c r="B64" s="134">
        <v>6</v>
      </c>
      <c r="C64" s="76">
        <f>C63-B64</f>
        <v>19</v>
      </c>
      <c r="D64" s="77">
        <f>C64/B62</f>
        <v>4.3577981651376149E-2</v>
      </c>
      <c r="E64" s="136"/>
    </row>
    <row r="65" spans="1:5" x14ac:dyDescent="0.25">
      <c r="A65" s="74" t="s">
        <v>997</v>
      </c>
      <c r="B65" s="134">
        <v>1</v>
      </c>
      <c r="C65" s="76">
        <f>C64-B65</f>
        <v>18</v>
      </c>
      <c r="D65" s="77">
        <f>C65/B62</f>
        <v>4.1284403669724773E-2</v>
      </c>
      <c r="E65" s="136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37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35">
        <v>44945</v>
      </c>
    </row>
    <row r="68" spans="1:5" x14ac:dyDescent="0.25">
      <c r="A68" s="74" t="s">
        <v>6</v>
      </c>
      <c r="B68" s="133">
        <v>29</v>
      </c>
      <c r="C68" s="76">
        <f>B68</f>
        <v>29</v>
      </c>
      <c r="D68" s="77">
        <f>C68/B67</f>
        <v>6.6513761467889912E-2</v>
      </c>
      <c r="E68" s="136"/>
    </row>
    <row r="69" spans="1:5" x14ac:dyDescent="0.25">
      <c r="A69" s="74" t="s">
        <v>998</v>
      </c>
      <c r="B69" s="134">
        <v>5</v>
      </c>
      <c r="C69" s="76">
        <f>C68-B69</f>
        <v>24</v>
      </c>
      <c r="D69" s="77">
        <f>C69/B67</f>
        <v>5.5045871559633031E-2</v>
      </c>
      <c r="E69" s="136"/>
    </row>
    <row r="70" spans="1:5" x14ac:dyDescent="0.25">
      <c r="A70" s="74" t="s">
        <v>997</v>
      </c>
      <c r="B70" s="134">
        <v>1</v>
      </c>
      <c r="C70" s="76">
        <f>C69-B70</f>
        <v>23</v>
      </c>
      <c r="D70" s="77">
        <f>C70/B67</f>
        <v>5.2752293577981654E-2</v>
      </c>
      <c r="E70" s="136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37"/>
    </row>
    <row r="72" spans="1:5" ht="15.75" thickTop="1" x14ac:dyDescent="0.25">
      <c r="A72" s="70" t="s">
        <v>996</v>
      </c>
      <c r="B72" s="71">
        <v>436</v>
      </c>
      <c r="C72" s="72"/>
      <c r="D72" s="73"/>
      <c r="E72" s="135">
        <v>44946</v>
      </c>
    </row>
    <row r="73" spans="1:5" x14ac:dyDescent="0.25">
      <c r="A73" s="74" t="s">
        <v>6</v>
      </c>
      <c r="B73" s="133">
        <v>27</v>
      </c>
      <c r="C73" s="76">
        <f>B73</f>
        <v>27</v>
      </c>
      <c r="D73" s="77">
        <f>C73/B72</f>
        <v>6.1926605504587159E-2</v>
      </c>
      <c r="E73" s="136"/>
    </row>
    <row r="74" spans="1:5" x14ac:dyDescent="0.25">
      <c r="A74" s="74" t="s">
        <v>998</v>
      </c>
      <c r="B74" s="134">
        <v>5</v>
      </c>
      <c r="C74" s="76">
        <f>C73-B74</f>
        <v>22</v>
      </c>
      <c r="D74" s="77">
        <f>C74/B72</f>
        <v>5.0458715596330278E-2</v>
      </c>
      <c r="E74" s="136"/>
    </row>
    <row r="75" spans="1:5" x14ac:dyDescent="0.25">
      <c r="A75" s="74" t="s">
        <v>997</v>
      </c>
      <c r="B75" s="134">
        <v>1</v>
      </c>
      <c r="C75" s="76">
        <f>C74-B75</f>
        <v>21</v>
      </c>
      <c r="D75" s="77">
        <f>C75/B72</f>
        <v>4.8165137614678902E-2</v>
      </c>
      <c r="E75" s="136"/>
    </row>
    <row r="76" spans="1:5" ht="15.75" thickBot="1" x14ac:dyDescent="0.3">
      <c r="A76" s="86" t="s">
        <v>16</v>
      </c>
      <c r="B76" s="87">
        <v>5</v>
      </c>
      <c r="C76" s="88">
        <f>C75-B76</f>
        <v>16</v>
      </c>
      <c r="D76" s="77">
        <f>C76/B72</f>
        <v>3.669724770642202E-2</v>
      </c>
      <c r="E76" s="137"/>
    </row>
    <row r="77" spans="1:5" ht="15.75" thickTop="1" x14ac:dyDescent="0.25">
      <c r="A77" s="70" t="s">
        <v>996</v>
      </c>
      <c r="B77" s="71">
        <v>436</v>
      </c>
      <c r="C77" s="72"/>
      <c r="D77" s="73"/>
      <c r="E77" s="135">
        <v>44949</v>
      </c>
    </row>
    <row r="78" spans="1:5" x14ac:dyDescent="0.25">
      <c r="A78" s="74" t="s">
        <v>6</v>
      </c>
      <c r="B78" s="133">
        <v>21</v>
      </c>
      <c r="C78" s="76">
        <f>B78</f>
        <v>21</v>
      </c>
      <c r="D78" s="77">
        <f>C78/B77</f>
        <v>4.8165137614678902E-2</v>
      </c>
      <c r="E78" s="136"/>
    </row>
    <row r="79" spans="1:5" x14ac:dyDescent="0.25">
      <c r="A79" s="74" t="s">
        <v>998</v>
      </c>
      <c r="B79" s="134">
        <v>5</v>
      </c>
      <c r="C79" s="76">
        <f>C78-B79</f>
        <v>16</v>
      </c>
      <c r="D79" s="77">
        <f>C79/B77</f>
        <v>3.669724770642202E-2</v>
      </c>
      <c r="E79" s="136"/>
    </row>
    <row r="80" spans="1:5" x14ac:dyDescent="0.25">
      <c r="A80" s="74" t="s">
        <v>997</v>
      </c>
      <c r="B80" s="134">
        <v>1</v>
      </c>
      <c r="C80" s="76">
        <f>C79-B80</f>
        <v>15</v>
      </c>
      <c r="D80" s="77">
        <f>C80/B77</f>
        <v>3.4403669724770644E-2</v>
      </c>
      <c r="E80" s="136"/>
    </row>
    <row r="81" spans="1:5" ht="15.75" thickBot="1" x14ac:dyDescent="0.3">
      <c r="A81" s="86" t="s">
        <v>16</v>
      </c>
      <c r="B81" s="87">
        <v>7</v>
      </c>
      <c r="C81" s="88">
        <f>C80-B81</f>
        <v>8</v>
      </c>
      <c r="D81" s="77">
        <f>C81/B77</f>
        <v>1.834862385321101E-2</v>
      </c>
      <c r="E81" s="137"/>
    </row>
    <row r="82" spans="1:5" ht="15.75" thickTop="1" x14ac:dyDescent="0.25">
      <c r="A82" s="70" t="s">
        <v>996</v>
      </c>
      <c r="B82" s="71">
        <v>436</v>
      </c>
      <c r="C82" s="72"/>
      <c r="D82" s="73"/>
      <c r="E82" s="135">
        <v>44950</v>
      </c>
    </row>
    <row r="83" spans="1:5" x14ac:dyDescent="0.25">
      <c r="A83" s="74" t="s">
        <v>6</v>
      </c>
      <c r="B83" s="133">
        <v>18</v>
      </c>
      <c r="C83" s="76">
        <f>B83</f>
        <v>18</v>
      </c>
      <c r="D83" s="77">
        <f>C83/B82</f>
        <v>4.1284403669724773E-2</v>
      </c>
      <c r="E83" s="136"/>
    </row>
    <row r="84" spans="1:5" x14ac:dyDescent="0.25">
      <c r="A84" s="74" t="s">
        <v>998</v>
      </c>
      <c r="B84" s="134">
        <v>5</v>
      </c>
      <c r="C84" s="76">
        <f>C83-B84</f>
        <v>13</v>
      </c>
      <c r="D84" s="77">
        <f>C84/B82</f>
        <v>2.9816513761467892E-2</v>
      </c>
      <c r="E84" s="136"/>
    </row>
    <row r="85" spans="1:5" x14ac:dyDescent="0.25">
      <c r="A85" s="74" t="s">
        <v>997</v>
      </c>
      <c r="B85" s="134">
        <v>1</v>
      </c>
      <c r="C85" s="76">
        <f>C84-B85</f>
        <v>12</v>
      </c>
      <c r="D85" s="77">
        <f>C85/B82</f>
        <v>2.7522935779816515E-2</v>
      </c>
      <c r="E85" s="136"/>
    </row>
    <row r="86" spans="1:5" ht="15.75" thickBot="1" x14ac:dyDescent="0.3">
      <c r="A86" s="86" t="s">
        <v>16</v>
      </c>
      <c r="B86" s="87">
        <v>4</v>
      </c>
      <c r="C86" s="88">
        <f>C85-B86</f>
        <v>8</v>
      </c>
      <c r="D86" s="77">
        <f>C86/B82</f>
        <v>1.834862385321101E-2</v>
      </c>
      <c r="E86" s="137"/>
    </row>
    <row r="87" spans="1:5" ht="15.75" thickTop="1" x14ac:dyDescent="0.25">
      <c r="A87" s="70" t="s">
        <v>996</v>
      </c>
      <c r="B87" s="71">
        <v>436</v>
      </c>
      <c r="C87" s="72"/>
      <c r="D87" s="73"/>
      <c r="E87" s="135">
        <v>44951</v>
      </c>
    </row>
    <row r="88" spans="1:5" x14ac:dyDescent="0.25">
      <c r="A88" s="74" t="s">
        <v>6</v>
      </c>
      <c r="B88" s="133">
        <v>16</v>
      </c>
      <c r="C88" s="76">
        <f>B88</f>
        <v>16</v>
      </c>
      <c r="D88" s="77">
        <f>C88/B87</f>
        <v>3.669724770642202E-2</v>
      </c>
      <c r="E88" s="136"/>
    </row>
    <row r="89" spans="1:5" x14ac:dyDescent="0.25">
      <c r="A89" s="74" t="s">
        <v>998</v>
      </c>
      <c r="B89" s="134">
        <v>2</v>
      </c>
      <c r="C89" s="76">
        <f>C88-B89</f>
        <v>14</v>
      </c>
      <c r="D89" s="77">
        <f>C89/B87</f>
        <v>3.2110091743119268E-2</v>
      </c>
      <c r="E89" s="136"/>
    </row>
    <row r="90" spans="1:5" x14ac:dyDescent="0.25">
      <c r="A90" s="74" t="s">
        <v>997</v>
      </c>
      <c r="B90" s="134">
        <v>1</v>
      </c>
      <c r="C90" s="76">
        <f>C89-B90</f>
        <v>13</v>
      </c>
      <c r="D90" s="77">
        <f>C90/B87</f>
        <v>2.9816513761467892E-2</v>
      </c>
      <c r="E90" s="136"/>
    </row>
    <row r="91" spans="1:5" ht="15.75" thickBot="1" x14ac:dyDescent="0.3">
      <c r="A91" s="86" t="s">
        <v>16</v>
      </c>
      <c r="B91" s="87">
        <v>5</v>
      </c>
      <c r="C91" s="88">
        <f>C90-B91</f>
        <v>8</v>
      </c>
      <c r="D91" s="77">
        <f>C91/B87</f>
        <v>1.834862385321101E-2</v>
      </c>
      <c r="E91" s="137"/>
    </row>
    <row r="92" spans="1:5" ht="15.75" thickTop="1" x14ac:dyDescent="0.25">
      <c r="A92" s="70" t="s">
        <v>996</v>
      </c>
      <c r="B92" s="71">
        <v>436</v>
      </c>
      <c r="C92" s="72"/>
      <c r="D92" s="73"/>
      <c r="E92" s="135">
        <v>44952</v>
      </c>
    </row>
    <row r="93" spans="1:5" x14ac:dyDescent="0.25">
      <c r="A93" s="74" t="s">
        <v>6</v>
      </c>
      <c r="B93" s="133">
        <v>62</v>
      </c>
      <c r="C93" s="76">
        <f>B93</f>
        <v>62</v>
      </c>
      <c r="D93" s="77">
        <f>C93/B92</f>
        <v>0.14220183486238533</v>
      </c>
      <c r="E93" s="136"/>
    </row>
    <row r="94" spans="1:5" x14ac:dyDescent="0.25">
      <c r="A94" s="74" t="s">
        <v>998</v>
      </c>
      <c r="B94" s="134">
        <v>2</v>
      </c>
      <c r="C94" s="76">
        <f>C93-B94</f>
        <v>60</v>
      </c>
      <c r="D94" s="77">
        <f>C94/B92</f>
        <v>0.13761467889908258</v>
      </c>
      <c r="E94" s="136"/>
    </row>
    <row r="95" spans="1:5" x14ac:dyDescent="0.25">
      <c r="A95" s="74" t="s">
        <v>997</v>
      </c>
      <c r="B95" s="134">
        <v>1</v>
      </c>
      <c r="C95" s="76">
        <f>C94-B95</f>
        <v>59</v>
      </c>
      <c r="D95" s="77">
        <f>C95/B92</f>
        <v>0.13532110091743119</v>
      </c>
      <c r="E95" s="136"/>
    </row>
    <row r="96" spans="1:5" ht="15.75" thickBot="1" x14ac:dyDescent="0.3">
      <c r="A96" s="86" t="s">
        <v>16</v>
      </c>
      <c r="B96" s="87">
        <v>11</v>
      </c>
      <c r="C96" s="88">
        <f>C95-B96</f>
        <v>48</v>
      </c>
      <c r="D96" s="77">
        <f>C96/B92</f>
        <v>0.11009174311926606</v>
      </c>
      <c r="E96" s="137"/>
    </row>
    <row r="97" spans="1:5" ht="15.75" thickTop="1" x14ac:dyDescent="0.25">
      <c r="A97" s="70" t="s">
        <v>996</v>
      </c>
      <c r="B97" s="71">
        <v>436</v>
      </c>
      <c r="C97" s="72"/>
      <c r="D97" s="73"/>
      <c r="E97" s="135">
        <v>44953</v>
      </c>
    </row>
    <row r="98" spans="1:5" x14ac:dyDescent="0.25">
      <c r="A98" s="74" t="s">
        <v>6</v>
      </c>
      <c r="B98" s="133">
        <v>27</v>
      </c>
      <c r="C98" s="76">
        <f>B98</f>
        <v>27</v>
      </c>
      <c r="D98" s="77">
        <f>C98/B97</f>
        <v>6.1926605504587159E-2</v>
      </c>
      <c r="E98" s="136"/>
    </row>
    <row r="99" spans="1:5" x14ac:dyDescent="0.25">
      <c r="A99" s="74" t="s">
        <v>998</v>
      </c>
      <c r="B99" s="134">
        <v>2</v>
      </c>
      <c r="C99" s="76">
        <f>C98-B99</f>
        <v>25</v>
      </c>
      <c r="D99" s="77">
        <f>C99/B97</f>
        <v>5.7339449541284407E-2</v>
      </c>
      <c r="E99" s="136"/>
    </row>
    <row r="100" spans="1:5" x14ac:dyDescent="0.25">
      <c r="A100" s="74" t="s">
        <v>997</v>
      </c>
      <c r="B100" s="134">
        <v>1</v>
      </c>
      <c r="C100" s="76">
        <f>C99-B100</f>
        <v>24</v>
      </c>
      <c r="D100" s="77">
        <f>C100/B97</f>
        <v>5.5045871559633031E-2</v>
      </c>
      <c r="E100" s="136"/>
    </row>
    <row r="101" spans="1:5" ht="15.75" thickBot="1" x14ac:dyDescent="0.3">
      <c r="A101" s="86" t="s">
        <v>16</v>
      </c>
      <c r="B101" s="87">
        <v>7</v>
      </c>
      <c r="C101" s="88">
        <f>C100-B101</f>
        <v>17</v>
      </c>
      <c r="D101" s="77">
        <f>C101/B97</f>
        <v>3.8990825688073397E-2</v>
      </c>
      <c r="E101" s="137"/>
    </row>
    <row r="102" spans="1:5" ht="15.75" thickTop="1" x14ac:dyDescent="0.25">
      <c r="A102" s="70" t="s">
        <v>996</v>
      </c>
      <c r="B102" s="71">
        <v>436</v>
      </c>
      <c r="C102" s="72"/>
      <c r="D102" s="73"/>
      <c r="E102" s="135">
        <v>44957</v>
      </c>
    </row>
    <row r="103" spans="1:5" x14ac:dyDescent="0.25">
      <c r="A103" s="74" t="s">
        <v>6</v>
      </c>
      <c r="B103" s="133">
        <v>20</v>
      </c>
      <c r="C103" s="76">
        <f>B103</f>
        <v>20</v>
      </c>
      <c r="D103" s="77">
        <f>C103/B102</f>
        <v>4.5871559633027525E-2</v>
      </c>
      <c r="E103" s="136"/>
    </row>
    <row r="104" spans="1:5" x14ac:dyDescent="0.25">
      <c r="A104" s="74" t="s">
        <v>998</v>
      </c>
      <c r="B104" s="134">
        <v>0</v>
      </c>
      <c r="C104" s="76">
        <f>C103-B104</f>
        <v>20</v>
      </c>
      <c r="D104" s="77">
        <f>C104/B102</f>
        <v>4.5871559633027525E-2</v>
      </c>
      <c r="E104" s="136"/>
    </row>
    <row r="105" spans="1:5" x14ac:dyDescent="0.25">
      <c r="A105" s="74" t="s">
        <v>997</v>
      </c>
      <c r="B105" s="134">
        <v>1</v>
      </c>
      <c r="C105" s="76">
        <f>C104-B105</f>
        <v>19</v>
      </c>
      <c r="D105" s="77">
        <f>C105/B102</f>
        <v>4.3577981651376149E-2</v>
      </c>
      <c r="E105" s="136"/>
    </row>
    <row r="106" spans="1:5" ht="15.75" thickBot="1" x14ac:dyDescent="0.3">
      <c r="A106" s="86" t="s">
        <v>16</v>
      </c>
      <c r="B106" s="87">
        <v>3</v>
      </c>
      <c r="C106" s="88">
        <f>C105-B106</f>
        <v>16</v>
      </c>
      <c r="D106" s="77">
        <f>C106/B102</f>
        <v>3.669724770642202E-2</v>
      </c>
      <c r="E106" s="137"/>
    </row>
    <row r="107" spans="1:5" ht="15.75" thickTop="1" x14ac:dyDescent="0.25"/>
  </sheetData>
  <mergeCells count="28">
    <mergeCell ref="E102:E10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14</v>
      </c>
      <c r="Z3" s="61">
        <f>COUNTIFS('RESUMEN TOTAL'!C7:C504, "=BONOMO",'RESUMEN TOTAL'!AE7:AE504,"=APAGADO")</f>
        <v>12</v>
      </c>
      <c r="AA3" s="61">
        <f>COUNTIFS('RESUMEN TOTAL'!C7:C504, "=BONOMO",'RESUMEN TOTAL'!AF7:AF504,"=APAGADO")</f>
        <v>17</v>
      </c>
      <c r="AB3" s="61">
        <f>COUNTIFS('RESUMEN TOTAL'!C7:C504, "=BONOMO",'RESUMEN TOTAL'!AG7:AG504,"=APAGADO")</f>
        <v>11</v>
      </c>
      <c r="AC3" s="61">
        <f>COUNTIFS('RESUMEN TOTAL'!C7:C504, "=BONOMO",'RESUMEN TOTAL'!AH7:AH504,"=APAGADO")</f>
        <v>7</v>
      </c>
      <c r="AD3" s="61">
        <f>COUNTIFS('RESUMEN TOTAL'!C7:C504, "=BONOMO",'RESUMEN TOTAL'!AI7:AI504,"=APAGADO")</f>
        <v>6</v>
      </c>
      <c r="AE3" s="61">
        <f>COUNTIFS('RESUMEN TOTAL'!C7:C504, "=BONOMO",'RESUMEN TOTAL'!AJ7:AJ504,"=APAGADO")</f>
        <v>12</v>
      </c>
      <c r="AF3" s="61">
        <f>COUNTIFS('RESUMEN TOTAL'!C7:C504, "=BONOMO",'RESUMEN TOTAL'!AK7:AK504,"=APAGADO")</f>
        <v>15</v>
      </c>
      <c r="AG3" s="61">
        <f>COUNTIFS('RESUMEN TOTAL'!C7:C504, "=BONOMO",'RESUMEN TOTAL'!AL7:AL504,"=APAGADO")</f>
        <v>5</v>
      </c>
      <c r="AH3" s="61">
        <f>COUNTIFS('RESUMEN TOTAL'!C7:C504, "=BONOMO",'RESUMEN TOTAL'!AM7:AM504,"=APAGADO")</f>
        <v>9</v>
      </c>
      <c r="AI3" s="61">
        <f>COUNTIFS('RESUMEN TOTAL'!C7:C504, "=BONOMO",'RESUMEN TOTAL'!AN7:AN504,"=APAGADO")</f>
        <v>11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6.1403508771929821E-2</v>
      </c>
      <c r="Z4" s="68">
        <f t="shared" si="0"/>
        <v>5.2631578947368418E-2</v>
      </c>
      <c r="AA4" s="68">
        <f t="shared" si="0"/>
        <v>7.4561403508771926E-2</v>
      </c>
      <c r="AB4" s="68">
        <f t="shared" si="0"/>
        <v>4.8245614035087717E-2</v>
      </c>
      <c r="AC4" s="68">
        <f t="shared" si="0"/>
        <v>3.0701754385964911E-2</v>
      </c>
      <c r="AD4" s="68">
        <f t="shared" si="0"/>
        <v>2.6315789473684209E-2</v>
      </c>
      <c r="AE4" s="68">
        <f t="shared" si="0"/>
        <v>5.2631578947368418E-2</v>
      </c>
      <c r="AF4" s="68">
        <f t="shared" si="0"/>
        <v>6.5789473684210523E-2</v>
      </c>
      <c r="AG4" s="68">
        <f t="shared" si="0"/>
        <v>2.1929824561403508E-2</v>
      </c>
      <c r="AH4" s="68">
        <f t="shared" si="0"/>
        <v>3.9473684210526314E-2</v>
      </c>
      <c r="AI4" s="68">
        <f t="shared" si="0"/>
        <v>4.8245614035087717E-2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13</v>
      </c>
      <c r="Z5" s="63">
        <f>COUNTIFS('RESUMEN TOTAL'!C10:C424, "=COSEIDI",'RESUMEN TOTAL'!AE10:AE424,"=APAGADO")</f>
        <v>14</v>
      </c>
      <c r="AA5" s="63">
        <f>COUNTIFS('RESUMEN TOTAL'!C10:C424, "=COSEIDI",'RESUMEN TOTAL'!AF10:AF424,"=APAGADO")</f>
        <v>11</v>
      </c>
      <c r="AB5" s="63">
        <f>COUNTIFS('RESUMEN TOTAL'!C10:C424, "=COSEIDI",'RESUMEN TOTAL'!AG10:AG424,"=APAGADO")</f>
        <v>10</v>
      </c>
      <c r="AC5" s="63">
        <f>COUNTIFS('RESUMEN TOTAL'!C10:C424, "=COSEIDI",'RESUMEN TOTAL'!AH10:AH424,"=APAGADO")</f>
        <v>11</v>
      </c>
      <c r="AD5" s="63">
        <f>COUNTIFS('RESUMEN TOTAL'!C10:C424, "=COSEIDI",'RESUMEN TOTAL'!AI10:AI424,"=APAGADO")</f>
        <v>9</v>
      </c>
      <c r="AE5" s="63">
        <f>COUNTIFS('RESUMEN TOTAL'!C10:C424, "=COSEIDI",'RESUMEN TOTAL'!AJ10:AJ424,"=APAGADO")</f>
        <v>48</v>
      </c>
      <c r="AF5" s="63">
        <f>COUNTIFS('RESUMEN TOTAL'!C10:C424, "=COSEIDI",'RESUMEN TOTAL'!AK10:AK424,"=APAGADO")</f>
        <v>11</v>
      </c>
      <c r="AG5" s="63">
        <f>COUNTIFS('RESUMEN TOTAL'!C10:C424, "=COSEIDI",'RESUMEN TOTAL'!AL10:AL424,"=APAGADO")</f>
        <v>15</v>
      </c>
      <c r="AH5" s="63">
        <f>COUNTIFS('RESUMEN TOTAL'!C10:C424, "=COSEIDI",'RESUMEN TOTAL'!AM10:AM424,"=APAGADO")</f>
        <v>15</v>
      </c>
      <c r="AI5" s="63">
        <f>COUNTIFS('RESUMEN TOTAL'!C10:C424, "=COSEIDI",'RESUMEN TOTAL'!AN10:AN424,"=APAGADO")</f>
        <v>14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6.280193236714976E-2</v>
      </c>
      <c r="Z6" s="67">
        <f t="shared" si="5"/>
        <v>6.7632850241545889E-2</v>
      </c>
      <c r="AA6" s="67">
        <f t="shared" si="5"/>
        <v>5.3140096618357488E-2</v>
      </c>
      <c r="AB6" s="67">
        <f t="shared" si="5"/>
        <v>4.8309178743961352E-2</v>
      </c>
      <c r="AC6" s="67">
        <f t="shared" si="5"/>
        <v>5.3140096618357488E-2</v>
      </c>
      <c r="AD6" s="67">
        <f t="shared" si="5"/>
        <v>4.3478260869565216E-2</v>
      </c>
      <c r="AE6" s="67">
        <f t="shared" si="5"/>
        <v>0.2318840579710145</v>
      </c>
      <c r="AF6" s="49">
        <f t="shared" si="5"/>
        <v>5.3140096618357488E-2</v>
      </c>
      <c r="AG6" s="49">
        <f t="shared" si="5"/>
        <v>7.2463768115942032E-2</v>
      </c>
      <c r="AH6" s="49">
        <f t="shared" si="5"/>
        <v>7.2463768115942032E-2</v>
      </c>
      <c r="AI6" s="49">
        <f t="shared" si="5"/>
        <v>6.7632850241545889E-2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2023-01-25T10:07:02Z</cp:lastPrinted>
  <dcterms:created xsi:type="dcterms:W3CDTF">2022-01-21T13:32:57Z</dcterms:created>
  <dcterms:modified xsi:type="dcterms:W3CDTF">2023-01-31T11:57:29Z</dcterms:modified>
</cp:coreProperties>
</file>