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13_ncr:1_{82F30D74-1D67-4D61-935D-36837B799F53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24" l="1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45" i="24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76" i="24"/>
  <c r="J203" i="24"/>
  <c r="J175" i="24"/>
  <c r="J119" i="24"/>
  <c r="J91" i="24"/>
  <c r="J196" i="24"/>
  <c r="H168" i="24"/>
  <c r="J168" i="24" s="1"/>
  <c r="J140" i="24"/>
  <c r="J112" i="24"/>
  <c r="J189" i="24"/>
  <c r="J133" i="24"/>
  <c r="J105" i="24"/>
  <c r="J210" i="24"/>
  <c r="J182" i="24"/>
  <c r="J154" i="24"/>
  <c r="H126" i="24"/>
  <c r="J126" i="24" s="1"/>
  <c r="J98" i="24"/>
  <c r="J84" i="24"/>
  <c r="J195" i="24"/>
  <c r="J167" i="24"/>
  <c r="J139" i="24"/>
  <c r="J111" i="24"/>
  <c r="J188" i="24"/>
  <c r="J160" i="24"/>
  <c r="J132" i="24"/>
  <c r="J104" i="24"/>
  <c r="J209" i="24"/>
  <c r="J181" i="24"/>
  <c r="J153" i="24"/>
  <c r="H125" i="24"/>
  <c r="J125" i="24" s="1"/>
  <c r="J97" i="24"/>
  <c r="J202" i="24"/>
  <c r="J174" i="24"/>
  <c r="J118" i="24"/>
  <c r="J90" i="24"/>
  <c r="J83" i="24"/>
  <c r="J187" i="24"/>
  <c r="J159" i="24"/>
  <c r="J131" i="24"/>
  <c r="J103" i="24"/>
  <c r="J208" i="24"/>
  <c r="J180" i="24"/>
  <c r="J152" i="24"/>
  <c r="H124" i="24"/>
  <c r="J124" i="24" s="1"/>
  <c r="J96" i="24"/>
  <c r="J201" i="24"/>
  <c r="J173" i="24"/>
  <c r="J117" i="24"/>
  <c r="J89" i="24"/>
  <c r="J194" i="24"/>
  <c r="J138" i="24"/>
  <c r="J110" i="24"/>
  <c r="J82" i="24"/>
  <c r="G45" i="14"/>
  <c r="J77" i="24"/>
  <c r="J75" i="2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J7" i="24" l="1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E18" i="14"/>
  <c r="D28" i="14"/>
  <c r="B28" i="14" s="1"/>
  <c r="E12" i="14"/>
  <c r="C73" i="24" s="1"/>
  <c r="D73" i="24" s="1"/>
  <c r="E14" i="14"/>
  <c r="E9" i="14"/>
  <c r="E8" i="14"/>
  <c r="E10" i="14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D187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<sst xmlns="http://schemas.openxmlformats.org/spreadsheetml/2006/main" count="4766" uniqueCount="1585">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</sst>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35</c:v>
                </c:pt>
                <c:pt idx="6">
                  <c:v>48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19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0.14227642276422764</c:v>
                      </c:pt>
                      <c:pt idx="6">
                        <c:v>0.1951219512195122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0.23170731707317074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0.12195121951219512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9.0909090909090912E-2</c:v>
                      </c:pt>
                      <c:pt idx="6">
                        <c:v>0.11961722488038277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9.569377990430622E-2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0.14227642276422764</c:v>
                </c:pt>
                <c:pt idx="6">
                  <c:v>0.1951219512195122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0.23170731707317074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0.12195121951219512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9.0909090909090912E-2</c:v>
                </c:pt>
                <c:pt idx="6">
                  <c:v>0.11961722488038277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9.569377990430622E-2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48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30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19</c:v>
                      </c:pt>
                      <c:pt idx="6">
                        <c:v>25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R5" activePane="bottomRight" state="frozen"/>
      <selection pane="topRight" activeCell="M1" sqref="M1"/>
      <selection pane="bottomLeft" activeCell="A5" sqref="A5"/>
      <selection pane="bottomRight" activeCell="D30" sqref="D3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0.1404494382022472</v>
      </c>
      <c r="R1" s="4">
        <f t="shared" si="0"/>
        <v>0.17790262172284643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459</v>
      </c>
      <c r="R2" s="75">
        <f t="shared" si="4"/>
        <v>439</v>
      </c>
      <c r="S2" s="75">
        <f t="shared" si="4"/>
        <v>534</v>
      </c>
      <c r="T2" s="75">
        <f t="shared" si="4"/>
        <v>534</v>
      </c>
      <c r="U2" s="75">
        <f t="shared" si="4"/>
        <v>534</v>
      </c>
      <c r="V2" s="75">
        <f t="shared" si="4"/>
        <v>534</v>
      </c>
      <c r="W2" s="75">
        <f t="shared" si="4"/>
        <v>534</v>
      </c>
      <c r="X2" s="75">
        <f t="shared" si="4"/>
        <v>534</v>
      </c>
      <c r="Y2" s="75">
        <f t="shared" si="4"/>
        <v>534</v>
      </c>
      <c r="Z2" s="75">
        <f t="shared" si="4"/>
        <v>534</v>
      </c>
      <c r="AA2" s="75">
        <f t="shared" si="4"/>
        <v>534</v>
      </c>
      <c r="AB2" s="75">
        <f t="shared" si="4"/>
        <v>534</v>
      </c>
      <c r="AC2" s="75">
        <f t="shared" si="4"/>
        <v>534</v>
      </c>
      <c r="AD2" s="75">
        <f t="shared" si="4"/>
        <v>534</v>
      </c>
      <c r="AE2" s="75">
        <f t="shared" si="4"/>
        <v>534</v>
      </c>
      <c r="AF2" s="75">
        <f t="shared" si="4"/>
        <v>534</v>
      </c>
      <c r="AG2" s="75">
        <f t="shared" si="4"/>
        <v>534</v>
      </c>
      <c r="AH2" s="75">
        <f t="shared" si="4"/>
        <v>534</v>
      </c>
      <c r="AI2" s="75">
        <f t="shared" si="4"/>
        <v>534</v>
      </c>
      <c r="AJ2" s="75">
        <f t="shared" si="4"/>
        <v>534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75</v>
      </c>
      <c r="R3" s="12">
        <f t="shared" si="6"/>
        <v>95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COUNTIF(X4:X522, "apagado")</f>
        <v>0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 t="s">
        <v>1583</v>
      </c>
      <c r="R5" s="88" t="s">
        <v>1583</v>
      </c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/>
      <c r="P6" s="88"/>
      <c r="Q6" s="88" t="s">
        <v>1583</v>
      </c>
      <c r="R6" s="88" t="s">
        <v>1583</v>
      </c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26</v>
      </c>
      <c r="J7" s="34">
        <f t="shared" ref="J7:J77" si="10">COUNTIF(L7:AM7,"APAGADO")</f>
        <v>2</v>
      </c>
      <c r="K7" s="35">
        <f t="shared" ref="K7:K77" si="11">(I7)/(J7+I7)</f>
        <v>0.9285714285714286</v>
      </c>
      <c r="L7" s="88"/>
      <c r="M7" s="88"/>
      <c r="N7" s="88"/>
      <c r="O7" s="88"/>
      <c r="P7" s="88"/>
      <c r="Q7" s="88" t="s">
        <v>1583</v>
      </c>
      <c r="R7" s="88" t="s">
        <v>1583</v>
      </c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26</v>
      </c>
      <c r="J8" s="34">
        <f t="shared" si="10"/>
        <v>2</v>
      </c>
      <c r="K8" s="35">
        <f t="shared" si="11"/>
        <v>0.9285714285714286</v>
      </c>
      <c r="L8" s="88"/>
      <c r="M8" s="88"/>
      <c r="N8" s="88"/>
      <c r="O8" s="88"/>
      <c r="P8" s="88"/>
      <c r="Q8" s="88" t="s">
        <v>1583</v>
      </c>
      <c r="R8" s="88" t="s">
        <v>1583</v>
      </c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/>
      <c r="O9" s="88"/>
      <c r="P9" s="88"/>
      <c r="Q9" s="88" t="s">
        <v>1583</v>
      </c>
      <c r="R9" s="88" t="s">
        <v>1583</v>
      </c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26</v>
      </c>
      <c r="J10" s="34">
        <f t="shared" si="10"/>
        <v>2</v>
      </c>
      <c r="K10" s="35">
        <f t="shared" si="11"/>
        <v>0.9285714285714286</v>
      </c>
      <c r="L10" s="88"/>
      <c r="M10" s="88"/>
      <c r="N10" s="88"/>
      <c r="O10" s="88"/>
      <c r="P10" s="88"/>
      <c r="Q10" s="88" t="s">
        <v>1583</v>
      </c>
      <c r="R10" s="88" t="s">
        <v>1583</v>
      </c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 t="s">
        <v>1583</v>
      </c>
      <c r="R11" s="88" t="s">
        <v>1583</v>
      </c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26</v>
      </c>
      <c r="J12" s="34">
        <f t="shared" si="10"/>
        <v>2</v>
      </c>
      <c r="K12" s="35">
        <f t="shared" si="11"/>
        <v>0.9285714285714286</v>
      </c>
      <c r="L12" s="88"/>
      <c r="M12" s="88"/>
      <c r="N12" s="88"/>
      <c r="O12" s="88"/>
      <c r="P12" s="88"/>
      <c r="Q12" s="88" t="s">
        <v>1583</v>
      </c>
      <c r="R12" s="88" t="s">
        <v>1583</v>
      </c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26</v>
      </c>
      <c r="J13" s="34">
        <f t="shared" si="10"/>
        <v>2</v>
      </c>
      <c r="K13" s="35">
        <f t="shared" si="11"/>
        <v>0.9285714285714286</v>
      </c>
      <c r="L13" s="88"/>
      <c r="M13" s="88"/>
      <c r="N13" s="88"/>
      <c r="O13" s="88"/>
      <c r="P13" s="88"/>
      <c r="Q13" s="88" t="s">
        <v>1583</v>
      </c>
      <c r="R13" s="88" t="s">
        <v>1583</v>
      </c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26</v>
      </c>
      <c r="J14" s="34">
        <f t="shared" si="10"/>
        <v>2</v>
      </c>
      <c r="K14" s="35">
        <f t="shared" si="11"/>
        <v>0.9285714285714286</v>
      </c>
      <c r="L14" s="88"/>
      <c r="M14" s="88"/>
      <c r="N14" s="88"/>
      <c r="O14" s="88"/>
      <c r="P14" s="88"/>
      <c r="Q14" s="88" t="s">
        <v>1583</v>
      </c>
      <c r="R14" s="88" t="s">
        <v>1583</v>
      </c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23</v>
      </c>
      <c r="J15" s="34">
        <f t="shared" si="10"/>
        <v>5</v>
      </c>
      <c r="K15" s="35">
        <f t="shared" si="11"/>
        <v>0.8214285714285714</v>
      </c>
      <c r="L15" s="88"/>
      <c r="M15" s="88"/>
      <c r="N15" s="88" t="s">
        <v>1583</v>
      </c>
      <c r="O15" s="88" t="s">
        <v>1583</v>
      </c>
      <c r="P15" s="88" t="s">
        <v>1583</v>
      </c>
      <c r="Q15" s="88" t="s">
        <v>1583</v>
      </c>
      <c r="R15" s="88" t="s">
        <v>1583</v>
      </c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28</v>
      </c>
      <c r="J20" s="34">
        <f t="shared" ref="J20:J23" si="15">COUNTIF(L20:AM20,"APAGADO")</f>
        <v>0</v>
      </c>
      <c r="K20" s="35">
        <f t="shared" ref="K20:K23" si="16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28</v>
      </c>
      <c r="J21" s="34">
        <f t="shared" si="15"/>
        <v>0</v>
      </c>
      <c r="K21" s="35">
        <f t="shared" si="16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28</v>
      </c>
      <c r="J24" s="34">
        <f t="shared" si="10"/>
        <v>0</v>
      </c>
      <c r="K24" s="35">
        <f t="shared" si="11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27</v>
      </c>
      <c r="J35" s="34">
        <f>COUNTIF(L35:AM35,"APAGADO")</f>
        <v>1</v>
      </c>
      <c r="K35" s="35">
        <f>(I35)/(J35+I35)</f>
        <v>0.9642857142857143</v>
      </c>
      <c r="L35" s="88"/>
      <c r="M35" s="88"/>
      <c r="N35" s="88"/>
      <c r="O35" s="88"/>
      <c r="P35" s="88" t="s">
        <v>1583</v>
      </c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27</v>
      </c>
      <c r="J41" s="34">
        <f t="shared" si="10"/>
        <v>1</v>
      </c>
      <c r="K41" s="35">
        <f t="shared" si="11"/>
        <v>0.9642857142857143</v>
      </c>
      <c r="L41" s="88"/>
      <c r="M41" s="88"/>
      <c r="N41" s="88"/>
      <c r="O41" s="88"/>
      <c r="P41" s="88" t="s">
        <v>1583</v>
      </c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21</v>
      </c>
      <c r="J44" s="34">
        <f t="shared" si="10"/>
        <v>7</v>
      </c>
      <c r="K44" s="35">
        <f t="shared" si="11"/>
        <v>0.75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 t="s">
        <v>1583</v>
      </c>
      <c r="R44" s="88" t="s">
        <v>1583</v>
      </c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28</v>
      </c>
      <c r="J45" s="34">
        <f t="shared" si="10"/>
        <v>0</v>
      </c>
      <c r="K45" s="35">
        <f t="shared" si="11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26</v>
      </c>
      <c r="J46" s="34">
        <f t="shared" si="10"/>
        <v>2</v>
      </c>
      <c r="K46" s="35">
        <f t="shared" si="11"/>
        <v>0.9285714285714286</v>
      </c>
      <c r="L46" s="88"/>
      <c r="M46" s="88"/>
      <c r="N46" s="88"/>
      <c r="O46" s="88"/>
      <c r="P46" s="88" t="s">
        <v>1583</v>
      </c>
      <c r="Q46" s="88"/>
      <c r="R46" s="88" t="s">
        <v>1583</v>
      </c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26</v>
      </c>
      <c r="J47" s="34">
        <f t="shared" si="10"/>
        <v>2</v>
      </c>
      <c r="K47" s="35">
        <f t="shared" si="11"/>
        <v>0.9285714285714286</v>
      </c>
      <c r="L47" s="88"/>
      <c r="M47" s="88"/>
      <c r="N47" s="88"/>
      <c r="O47" s="88"/>
      <c r="P47" s="88" t="s">
        <v>1583</v>
      </c>
      <c r="Q47" s="88"/>
      <c r="R47" s="88" t="s">
        <v>1583</v>
      </c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26</v>
      </c>
      <c r="J49" s="34">
        <f t="shared" si="10"/>
        <v>2</v>
      </c>
      <c r="K49" s="35">
        <f t="shared" si="11"/>
        <v>0.9285714285714286</v>
      </c>
      <c r="L49" s="88"/>
      <c r="M49" s="88"/>
      <c r="N49" s="88"/>
      <c r="O49" s="88"/>
      <c r="P49" s="88" t="s">
        <v>1583</v>
      </c>
      <c r="Q49" s="88"/>
      <c r="R49" s="88" t="s">
        <v>1583</v>
      </c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26</v>
      </c>
      <c r="J50" s="34">
        <f t="shared" si="10"/>
        <v>2</v>
      </c>
      <c r="K50" s="35">
        <f t="shared" si="11"/>
        <v>0.9285714285714286</v>
      </c>
      <c r="L50" s="88"/>
      <c r="M50" s="88"/>
      <c r="N50" s="88"/>
      <c r="O50" s="88"/>
      <c r="P50" s="88" t="s">
        <v>1583</v>
      </c>
      <c r="Q50" s="88"/>
      <c r="R50" s="88" t="s">
        <v>1583</v>
      </c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26</v>
      </c>
      <c r="J52" s="34">
        <f t="shared" si="10"/>
        <v>2</v>
      </c>
      <c r="K52" s="35">
        <f t="shared" si="11"/>
        <v>0.9285714285714286</v>
      </c>
      <c r="L52" s="88"/>
      <c r="M52" s="88"/>
      <c r="N52" s="88"/>
      <c r="O52" s="88"/>
      <c r="P52" s="88" t="s">
        <v>1583</v>
      </c>
      <c r="Q52" s="88"/>
      <c r="R52" s="88" t="s">
        <v>1583</v>
      </c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26</v>
      </c>
      <c r="J55" s="34">
        <f t="shared" si="10"/>
        <v>2</v>
      </c>
      <c r="K55" s="35">
        <f t="shared" si="11"/>
        <v>0.9285714285714286</v>
      </c>
      <c r="L55" s="88"/>
      <c r="M55" s="88"/>
      <c r="N55" s="88"/>
      <c r="O55" s="88" t="s">
        <v>1583</v>
      </c>
      <c r="P55" s="88"/>
      <c r="Q55" s="88"/>
      <c r="R55" s="88" t="s">
        <v>1583</v>
      </c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21</v>
      </c>
      <c r="J57" s="34">
        <f t="shared" si="10"/>
        <v>7</v>
      </c>
      <c r="K57" s="35">
        <f t="shared" si="11"/>
        <v>0.75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 t="s">
        <v>1583</v>
      </c>
      <c r="R57" s="88" t="s">
        <v>1583</v>
      </c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24</v>
      </c>
      <c r="J59" s="34">
        <f t="shared" si="10"/>
        <v>4</v>
      </c>
      <c r="K59" s="35">
        <f t="shared" si="11"/>
        <v>0.8571428571428571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26</v>
      </c>
      <c r="J66" s="34">
        <f t="shared" si="10"/>
        <v>2</v>
      </c>
      <c r="K66" s="35">
        <f t="shared" si="11"/>
        <v>0.9285714285714286</v>
      </c>
      <c r="L66" s="88"/>
      <c r="M66" s="88"/>
      <c r="N66" s="88"/>
      <c r="O66" s="88"/>
      <c r="P66" s="88" t="s">
        <v>1583</v>
      </c>
      <c r="Q66" s="88"/>
      <c r="R66" s="88" t="s">
        <v>1583</v>
      </c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26</v>
      </c>
      <c r="J67" s="34">
        <f t="shared" si="10"/>
        <v>2</v>
      </c>
      <c r="K67" s="35">
        <f t="shared" si="11"/>
        <v>0.9285714285714286</v>
      </c>
      <c r="L67" s="88"/>
      <c r="M67" s="88"/>
      <c r="N67" s="88"/>
      <c r="O67" s="88"/>
      <c r="P67" s="88" t="s">
        <v>1583</v>
      </c>
      <c r="Q67" s="88"/>
      <c r="R67" s="88" t="s">
        <v>1583</v>
      </c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26</v>
      </c>
      <c r="J70" s="34">
        <f t="shared" si="10"/>
        <v>2</v>
      </c>
      <c r="K70" s="35">
        <f t="shared" si="11"/>
        <v>0.9285714285714286</v>
      </c>
      <c r="L70" s="88"/>
      <c r="M70" s="88"/>
      <c r="N70" s="88"/>
      <c r="O70" s="88"/>
      <c r="P70" s="88" t="s">
        <v>1583</v>
      </c>
      <c r="Q70" s="88"/>
      <c r="R70" s="88" t="s">
        <v>1583</v>
      </c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8" si="18">COUNTIF(L78:AM78,"APAGADO")</f>
        <v>0</v>
      </c>
      <c r="K78" s="35">
        <f t="shared" ref="K78:K148" si="19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26</v>
      </c>
      <c r="J99" s="34">
        <f>COUNTIF(L99:AM99,"APAGADO")</f>
        <v>2</v>
      </c>
      <c r="K99" s="35">
        <f>(I99)/(J99+I99)</f>
        <v>0.9285714285714286</v>
      </c>
      <c r="L99" s="88"/>
      <c r="M99" s="88"/>
      <c r="N99" s="88"/>
      <c r="O99" s="88"/>
      <c r="P99" s="88" t="s">
        <v>1583</v>
      </c>
      <c r="Q99" s="88"/>
      <c r="R99" s="88" t="s">
        <v>1583</v>
      </c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21</v>
      </c>
      <c r="J107" s="34">
        <f t="shared" si="22"/>
        <v>7</v>
      </c>
      <c r="K107" s="35">
        <f t="shared" si="23"/>
        <v>0.75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 t="s">
        <v>1583</v>
      </c>
      <c r="R107" s="88" t="s">
        <v>1583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28</v>
      </c>
      <c r="J111" s="34">
        <f t="shared" si="18"/>
        <v>0</v>
      </c>
      <c r="K111" s="35">
        <f t="shared" si="19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28</v>
      </c>
      <c r="J113" s="34">
        <f t="shared" si="18"/>
        <v>0</v>
      </c>
      <c r="K113" s="35">
        <f t="shared" si="19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28</v>
      </c>
      <c r="J116" s="34">
        <f t="shared" si="18"/>
        <v>0</v>
      </c>
      <c r="K116" s="35">
        <f t="shared" si="19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28</v>
      </c>
      <c r="J121" s="34">
        <f t="shared" si="18"/>
        <v>0</v>
      </c>
      <c r="K121" s="35">
        <f t="shared" si="19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28</v>
      </c>
      <c r="J122" s="34">
        <f t="shared" si="18"/>
        <v>0</v>
      </c>
      <c r="K122" s="35">
        <f t="shared" si="19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28</v>
      </c>
      <c r="J125" s="34">
        <f t="shared" si="18"/>
        <v>0</v>
      </c>
      <c r="K125" s="35">
        <f t="shared" si="19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21</v>
      </c>
      <c r="J133" s="34">
        <f t="shared" si="18"/>
        <v>7</v>
      </c>
      <c r="K133" s="35">
        <f t="shared" si="19"/>
        <v>0.75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21</v>
      </c>
      <c r="J134" s="34">
        <f t="shared" si="18"/>
        <v>7</v>
      </c>
      <c r="K134" s="35">
        <f t="shared" si="19"/>
        <v>0.75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26</v>
      </c>
      <c r="J142" s="34">
        <f>COUNTIF(L142:AM142,"APAGADO")</f>
        <v>2</v>
      </c>
      <c r="K142" s="35">
        <f>(I142)/(J142+I142)</f>
        <v>0.9285714285714286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28</v>
      </c>
      <c r="J147" s="34">
        <f t="shared" si="18"/>
        <v>0</v>
      </c>
      <c r="K147" s="35">
        <f t="shared" si="19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21</v>
      </c>
      <c r="J149" s="34">
        <f t="shared" ref="J149:J254" si="25">COUNTIF(L149:AM149,"APAGADO")</f>
        <v>7</v>
      </c>
      <c r="K149" s="35">
        <f t="shared" ref="K149:K254" si="26">(I149)/(J149+I149)</f>
        <v>0.75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28</v>
      </c>
      <c r="J154" s="34">
        <f t="shared" si="25"/>
        <v>0</v>
      </c>
      <c r="K154" s="35">
        <f t="shared" si="26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28</v>
      </c>
      <c r="J158" s="34">
        <f t="shared" ref="J158:J166" si="27">COUNTIF(L158:AM158,"APAGADO")</f>
        <v>0</v>
      </c>
      <c r="K158" s="35">
        <f t="shared" ref="K158:K166" si="28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21</v>
      </c>
      <c r="J166" s="34">
        <f t="shared" si="27"/>
        <v>7</v>
      </c>
      <c r="K166" s="35">
        <f t="shared" si="28"/>
        <v>0.75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 t="s">
        <v>1583</v>
      </c>
      <c r="R166" s="88" t="s">
        <v>1583</v>
      </c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28</v>
      </c>
      <c r="J167" s="34">
        <f t="shared" si="25"/>
        <v>0</v>
      </c>
      <c r="K167" s="35">
        <f t="shared" si="26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28</v>
      </c>
      <c r="J168" s="34">
        <f t="shared" si="25"/>
        <v>0</v>
      </c>
      <c r="K168" s="35">
        <f t="shared" si="26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28</v>
      </c>
      <c r="J169" s="34">
        <f t="shared" si="25"/>
        <v>0</v>
      </c>
      <c r="K169" s="35">
        <f t="shared" si="26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28</v>
      </c>
      <c r="J172" s="34">
        <f t="shared" si="25"/>
        <v>0</v>
      </c>
      <c r="K172" s="35">
        <f t="shared" si="26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26</v>
      </c>
      <c r="J179" s="34">
        <f t="shared" si="25"/>
        <v>2</v>
      </c>
      <c r="K179" s="35">
        <f t="shared" si="26"/>
        <v>0.9285714285714286</v>
      </c>
      <c r="L179" s="88"/>
      <c r="M179" s="88"/>
      <c r="N179" s="88"/>
      <c r="O179" s="88"/>
      <c r="P179" s="88"/>
      <c r="Q179" s="88" t="s">
        <v>1583</v>
      </c>
      <c r="R179" s="88" t="s">
        <v>1583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26</v>
      </c>
      <c r="J181" s="34">
        <f t="shared" si="25"/>
        <v>2</v>
      </c>
      <c r="K181" s="35">
        <f t="shared" si="26"/>
        <v>0.9285714285714286</v>
      </c>
      <c r="L181" s="88"/>
      <c r="M181" s="88"/>
      <c r="N181" s="88"/>
      <c r="O181" s="88"/>
      <c r="P181" s="88"/>
      <c r="Q181" s="88" t="s">
        <v>1583</v>
      </c>
      <c r="R181" s="88" t="s">
        <v>1583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28</v>
      </c>
      <c r="J188" s="34">
        <f t="shared" si="25"/>
        <v>0</v>
      </c>
      <c r="K188" s="35">
        <f t="shared" si="26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9">COUNTIF(L193:AM193,"APAGADO")</f>
        <v>0</v>
      </c>
      <c r="K193" s="35">
        <f t="shared" ref="K193" si="30">(I193)/(J193+I193)</f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21</v>
      </c>
      <c r="J195" s="34">
        <f t="shared" si="25"/>
        <v>7</v>
      </c>
      <c r="K195" s="35">
        <f t="shared" si="26"/>
        <v>0.75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28</v>
      </c>
      <c r="J196" s="34">
        <f t="shared" si="25"/>
        <v>0</v>
      </c>
      <c r="K196" s="35">
        <f t="shared" si="26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21</v>
      </c>
      <c r="J197" s="34">
        <f t="shared" si="25"/>
        <v>7</v>
      </c>
      <c r="K197" s="35">
        <f t="shared" si="26"/>
        <v>0.75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23</v>
      </c>
      <c r="J198" s="34">
        <f t="shared" si="25"/>
        <v>5</v>
      </c>
      <c r="K198" s="35">
        <f t="shared" si="26"/>
        <v>0.8214285714285714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 t="s">
        <v>1583</v>
      </c>
      <c r="R198" s="88" t="s">
        <v>1583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23</v>
      </c>
      <c r="J199" s="34">
        <f t="shared" si="25"/>
        <v>5</v>
      </c>
      <c r="K199" s="35">
        <f t="shared" si="26"/>
        <v>0.8214285714285714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 t="s">
        <v>1583</v>
      </c>
      <c r="R199" s="88" t="s">
        <v>1583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28</v>
      </c>
      <c r="J202" s="34">
        <f t="shared" si="25"/>
        <v>0</v>
      </c>
      <c r="K202" s="35">
        <f t="shared" si="26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27</v>
      </c>
      <c r="J203" s="34">
        <f t="shared" si="25"/>
        <v>1</v>
      </c>
      <c r="K203" s="35">
        <f t="shared" si="26"/>
        <v>0.9642857142857143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E205"/>
      <c r="F205"/>
      <c r="G205"/>
      <c r="H205" s="33"/>
      <c r="I205" s="34">
        <f t="shared" si="24"/>
        <v>21</v>
      </c>
      <c r="J205" s="34">
        <f t="shared" si="25"/>
        <v>7</v>
      </c>
      <c r="K205" s="35">
        <f t="shared" si="26"/>
        <v>0.75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 t="s">
        <v>1583</v>
      </c>
      <c r="R205" s="88" t="s">
        <v>1583</v>
      </c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26</v>
      </c>
      <c r="J206" s="34">
        <f t="shared" si="25"/>
        <v>2</v>
      </c>
      <c r="K206" s="35">
        <f t="shared" si="26"/>
        <v>0.9285714285714286</v>
      </c>
      <c r="L206" s="88"/>
      <c r="M206" s="88"/>
      <c r="N206" s="88"/>
      <c r="O206" s="88"/>
      <c r="P206" s="88"/>
      <c r="Q206" s="88" t="s">
        <v>1583</v>
      </c>
      <c r="R206" s="88" t="s">
        <v>1583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26</v>
      </c>
      <c r="J207" s="34">
        <f t="shared" si="25"/>
        <v>2</v>
      </c>
      <c r="K207" s="35">
        <f t="shared" si="26"/>
        <v>0.9285714285714286</v>
      </c>
      <c r="L207" s="88"/>
      <c r="M207" s="88"/>
      <c r="N207" s="88"/>
      <c r="O207" s="88"/>
      <c r="P207" s="88"/>
      <c r="Q207" s="88" t="s">
        <v>1583</v>
      </c>
      <c r="R207" s="88" t="s">
        <v>1583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/>
      <c r="P208" s="88"/>
      <c r="Q208" s="88" t="s">
        <v>1583</v>
      </c>
      <c r="R208" s="88" t="s">
        <v>1583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26</v>
      </c>
      <c r="J209" s="34">
        <f t="shared" si="25"/>
        <v>2</v>
      </c>
      <c r="K209" s="35">
        <f t="shared" si="26"/>
        <v>0.9285714285714286</v>
      </c>
      <c r="L209" s="88"/>
      <c r="M209" s="88"/>
      <c r="N209" s="88"/>
      <c r="O209" s="88"/>
      <c r="P209" s="88"/>
      <c r="Q209" s="88" t="s">
        <v>1583</v>
      </c>
      <c r="R209" s="88" t="s">
        <v>1583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26</v>
      </c>
      <c r="J210" s="34">
        <f>COUNTIF(L210:AM210,"APAGADO")</f>
        <v>2</v>
      </c>
      <c r="K210" s="35">
        <f>(I210)/(J210+I210)</f>
        <v>0.9285714285714286</v>
      </c>
      <c r="L210" s="88"/>
      <c r="M210" s="88"/>
      <c r="N210" s="88"/>
      <c r="O210" s="88"/>
      <c r="P210" s="88"/>
      <c r="Q210" s="88" t="s">
        <v>1583</v>
      </c>
      <c r="R210" s="88" t="s">
        <v>1583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26</v>
      </c>
      <c r="J211" s="34">
        <f t="shared" si="25"/>
        <v>2</v>
      </c>
      <c r="K211" s="35">
        <f t="shared" si="26"/>
        <v>0.9285714285714286</v>
      </c>
      <c r="L211" s="88"/>
      <c r="M211" s="88"/>
      <c r="N211" s="88"/>
      <c r="O211" s="88"/>
      <c r="P211" s="88"/>
      <c r="Q211" s="88" t="s">
        <v>1583</v>
      </c>
      <c r="R211" s="88" t="s">
        <v>1583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28</v>
      </c>
      <c r="J212" s="34">
        <f t="shared" ref="J212" si="33">COUNTIF(L212:AM212,"APAGADO")</f>
        <v>0</v>
      </c>
      <c r="K212" s="35">
        <f t="shared" ref="K212" si="34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27</v>
      </c>
      <c r="J213" s="34">
        <f t="shared" ref="J213" si="36">COUNTIF(L213:AM213,"APAGADO")</f>
        <v>1</v>
      </c>
      <c r="K213" s="35">
        <f t="shared" ref="K213" si="37">(I213)/(J213+I213)</f>
        <v>0.9642857142857143</v>
      </c>
      <c r="L213" s="88"/>
      <c r="M213" s="88"/>
      <c r="N213" s="88"/>
      <c r="O213" s="88"/>
      <c r="P213" s="88"/>
      <c r="Q213" s="88" t="s">
        <v>1583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26</v>
      </c>
      <c r="J218" s="34">
        <f t="shared" si="25"/>
        <v>2</v>
      </c>
      <c r="K218" s="35">
        <f t="shared" si="26"/>
        <v>0.9285714285714286</v>
      </c>
      <c r="L218" s="88"/>
      <c r="M218" s="88"/>
      <c r="N218" s="88"/>
      <c r="O218" s="88"/>
      <c r="P218" s="88" t="s">
        <v>1583</v>
      </c>
      <c r="Q218" s="88"/>
      <c r="R218" s="88" t="s">
        <v>1583</v>
      </c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26</v>
      </c>
      <c r="J220" s="34">
        <f t="shared" si="25"/>
        <v>2</v>
      </c>
      <c r="K220" s="35">
        <f t="shared" si="26"/>
        <v>0.9285714285714286</v>
      </c>
      <c r="L220" s="88"/>
      <c r="M220" s="88"/>
      <c r="N220" s="88"/>
      <c r="O220" s="88"/>
      <c r="P220" s="88" t="s">
        <v>1583</v>
      </c>
      <c r="Q220" s="88"/>
      <c r="R220" s="88" t="s">
        <v>1583</v>
      </c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28</v>
      </c>
      <c r="J222" s="34">
        <f t="shared" si="25"/>
        <v>0</v>
      </c>
      <c r="K222" s="35">
        <f t="shared" si="26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26</v>
      </c>
      <c r="J223" s="34">
        <f t="shared" si="25"/>
        <v>2</v>
      </c>
      <c r="K223" s="35">
        <f t="shared" si="26"/>
        <v>0.9285714285714286</v>
      </c>
      <c r="L223" s="88"/>
      <c r="M223" s="88"/>
      <c r="N223" s="88"/>
      <c r="O223" s="88"/>
      <c r="P223" s="88" t="s">
        <v>1583</v>
      </c>
      <c r="Q223" s="88"/>
      <c r="R223" s="88" t="s">
        <v>1583</v>
      </c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22</v>
      </c>
      <c r="J225" s="34">
        <f>COUNTIF(L225:AM225,"APAGADO")</f>
        <v>6</v>
      </c>
      <c r="K225" s="35">
        <f>(I225)/(J225+I225)</f>
        <v>0.7857142857142857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 t="s">
        <v>1583</v>
      </c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26</v>
      </c>
      <c r="J226" s="34">
        <f t="shared" si="25"/>
        <v>2</v>
      </c>
      <c r="K226" s="35">
        <f t="shared" si="26"/>
        <v>0.9285714285714286</v>
      </c>
      <c r="L226" s="88"/>
      <c r="M226" s="88"/>
      <c r="N226" s="88"/>
      <c r="O226" s="88"/>
      <c r="P226" s="88" t="s">
        <v>1583</v>
      </c>
      <c r="Q226" s="88"/>
      <c r="R226" s="88" t="s">
        <v>1583</v>
      </c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28</v>
      </c>
      <c r="J230" s="34">
        <f t="shared" si="25"/>
        <v>0</v>
      </c>
      <c r="K230" s="35">
        <f t="shared" si="26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28</v>
      </c>
      <c r="J231" s="34">
        <f t="shared" si="25"/>
        <v>0</v>
      </c>
      <c r="K231" s="35">
        <f t="shared" si="26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23</v>
      </c>
      <c r="J232" s="34">
        <f t="shared" si="25"/>
        <v>5</v>
      </c>
      <c r="K232" s="35">
        <f t="shared" si="26"/>
        <v>0.8214285714285714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 t="s">
        <v>1583</v>
      </c>
      <c r="R232" s="88" t="s">
        <v>1583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23</v>
      </c>
      <c r="J233" s="34">
        <f t="shared" si="25"/>
        <v>5</v>
      </c>
      <c r="K233" s="35">
        <f t="shared" si="26"/>
        <v>0.8214285714285714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 t="s">
        <v>1583</v>
      </c>
      <c r="R233" s="88" t="s">
        <v>1583</v>
      </c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21</v>
      </c>
      <c r="J234" s="34">
        <f>COUNTIF(L234:AM234,"APAGADO")</f>
        <v>7</v>
      </c>
      <c r="K234" s="35">
        <f>(I234)/(J234+I234)</f>
        <v>0.75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21</v>
      </c>
      <c r="J235" s="34">
        <f t="shared" si="25"/>
        <v>7</v>
      </c>
      <c r="K235" s="35">
        <f t="shared" si="26"/>
        <v>0.75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27</v>
      </c>
      <c r="J239" s="34">
        <f t="shared" si="25"/>
        <v>1</v>
      </c>
      <c r="K239" s="35">
        <f t="shared" si="26"/>
        <v>0.9642857142857143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28</v>
      </c>
      <c r="J241" s="34">
        <f t="shared" si="25"/>
        <v>0</v>
      </c>
      <c r="K241" s="35">
        <f t="shared" si="26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28</v>
      </c>
      <c r="J244" s="34">
        <f t="shared" si="25"/>
        <v>0</v>
      </c>
      <c r="K244" s="35">
        <f t="shared" si="26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28</v>
      </c>
      <c r="J245" s="34">
        <f t="shared" si="25"/>
        <v>0</v>
      </c>
      <c r="K245" s="35">
        <f t="shared" si="26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21</v>
      </c>
      <c r="J247" s="34">
        <f t="shared" si="25"/>
        <v>7</v>
      </c>
      <c r="K247" s="35">
        <f t="shared" si="26"/>
        <v>0.75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 t="s">
        <v>1583</v>
      </c>
      <c r="R247" s="88" t="s">
        <v>1583</v>
      </c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22</v>
      </c>
      <c r="J251" s="34">
        <f t="shared" si="25"/>
        <v>6</v>
      </c>
      <c r="K251" s="35">
        <f t="shared" si="26"/>
        <v>0.7857142857142857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 t="s">
        <v>1583</v>
      </c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22</v>
      </c>
      <c r="J252" s="34">
        <f t="shared" si="25"/>
        <v>6</v>
      </c>
      <c r="K252" s="35">
        <f t="shared" si="26"/>
        <v>0.7857142857142857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 t="s">
        <v>1583</v>
      </c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22</v>
      </c>
      <c r="J253" s="34">
        <f>COUNTIF(L253:AM253,"APAGADO")</f>
        <v>6</v>
      </c>
      <c r="K253" s="35">
        <f>(I253)/(J253+I253)</f>
        <v>0.7857142857142857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 t="s">
        <v>1583</v>
      </c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24</v>
      </c>
      <c r="J254" s="34">
        <f t="shared" si="25"/>
        <v>4</v>
      </c>
      <c r="K254" s="35">
        <f t="shared" si="26"/>
        <v>0.8571428571428571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 t="s">
        <v>1583</v>
      </c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21</v>
      </c>
      <c r="J255" s="34">
        <f t="shared" ref="J255:J319" si="38">COUNTIF(L255:AM255,"APAGADO")</f>
        <v>7</v>
      </c>
      <c r="K255" s="35">
        <f t="shared" ref="K255:K319" si="39">(I255)/(J255+I255)</f>
        <v>0.75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28</v>
      </c>
      <c r="J257" s="34">
        <f t="shared" si="38"/>
        <v>0</v>
      </c>
      <c r="K257" s="35">
        <f t="shared" si="39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28</v>
      </c>
      <c r="J259" s="34">
        <f t="shared" ref="J259" si="44">COUNTIF(L259:AM259,"APAGADO")</f>
        <v>0</v>
      </c>
      <c r="K259" s="35">
        <f t="shared" ref="K259" si="45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 t="s">
        <v>1583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28</v>
      </c>
      <c r="J273" s="34">
        <f t="shared" si="38"/>
        <v>0</v>
      </c>
      <c r="K273" s="35">
        <f t="shared" si="39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21</v>
      </c>
      <c r="J274" s="34">
        <f t="shared" si="38"/>
        <v>7</v>
      </c>
      <c r="K274" s="35">
        <f t="shared" si="39"/>
        <v>0.75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28</v>
      </c>
      <c r="J283" s="34">
        <f t="shared" si="38"/>
        <v>0</v>
      </c>
      <c r="K283" s="35">
        <f t="shared" si="39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28</v>
      </c>
      <c r="J290" s="34">
        <f t="shared" ref="J290:J291" si="48">COUNTIF(L290:AM290,"APAGADO")</f>
        <v>0</v>
      </c>
      <c r="K290" s="35">
        <f t="shared" ref="K290:K291" si="49"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28</v>
      </c>
      <c r="J291" s="34">
        <f t="shared" si="48"/>
        <v>0</v>
      </c>
      <c r="K291" s="35">
        <f t="shared" si="49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 t="s">
        <v>1583</v>
      </c>
      <c r="R296" s="88" t="s">
        <v>1583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23</v>
      </c>
      <c r="J313" s="34">
        <f>COUNTIF(L313:AM313,"APAGADO")</f>
        <v>5</v>
      </c>
      <c r="K313" s="35">
        <f>(I313)/(J313+I313)</f>
        <v>0.8214285714285714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 t="s">
        <v>1583</v>
      </c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21</v>
      </c>
      <c r="J314" s="34">
        <f>COUNTIF(L314:AM314,"APAGADO")</f>
        <v>7</v>
      </c>
      <c r="K314" s="35">
        <f>(I314)/(J314+I314)</f>
        <v>0.75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 t="s">
        <v>1583</v>
      </c>
      <c r="R314" s="88" t="s">
        <v>1583</v>
      </c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21</v>
      </c>
      <c r="J315" s="34">
        <f>COUNTIF(L315:AM315,"APAGADO")</f>
        <v>7</v>
      </c>
      <c r="K315" s="35">
        <f>(I315)/(J315+I315)</f>
        <v>0.75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 t="s">
        <v>1583</v>
      </c>
      <c r="R315" s="88" t="s">
        <v>1583</v>
      </c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21</v>
      </c>
      <c r="J334" s="34">
        <f t="shared" si="50"/>
        <v>7</v>
      </c>
      <c r="K334" s="35">
        <f t="shared" si="51"/>
        <v>0.75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21</v>
      </c>
      <c r="J335" s="34">
        <f t="shared" si="50"/>
        <v>7</v>
      </c>
      <c r="K335" s="35">
        <f t="shared" si="51"/>
        <v>0.75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8" t="s">
        <v>1583</v>
      </c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28</v>
      </c>
      <c r="J352" s="34">
        <f t="shared" si="50"/>
        <v>0</v>
      </c>
      <c r="K352" s="35">
        <f t="shared" si="5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28</v>
      </c>
      <c r="J353" s="34">
        <f t="shared" si="50"/>
        <v>0</v>
      </c>
      <c r="K353" s="35">
        <f t="shared" si="51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26</v>
      </c>
      <c r="J364" s="34">
        <f t="shared" si="50"/>
        <v>2</v>
      </c>
      <c r="K364" s="35">
        <f t="shared" si="51"/>
        <v>0.9285714285714286</v>
      </c>
      <c r="L364" s="88"/>
      <c r="M364" s="88"/>
      <c r="N364" s="88"/>
      <c r="O364" s="88"/>
      <c r="P364" s="88"/>
      <c r="Q364" s="88" t="s">
        <v>1583</v>
      </c>
      <c r="R364" s="88" t="s">
        <v>1583</v>
      </c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26</v>
      </c>
      <c r="J365" s="34">
        <f t="shared" si="50"/>
        <v>2</v>
      </c>
      <c r="K365" s="35">
        <f t="shared" si="51"/>
        <v>0.9285714285714286</v>
      </c>
      <c r="L365" s="88"/>
      <c r="M365" s="88"/>
      <c r="N365" s="88"/>
      <c r="O365" s="88"/>
      <c r="P365" s="88"/>
      <c r="Q365" s="88" t="s">
        <v>1583</v>
      </c>
      <c r="R365" s="88" t="s">
        <v>1583</v>
      </c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21</v>
      </c>
      <c r="J383" s="34">
        <f t="shared" si="50"/>
        <v>7</v>
      </c>
      <c r="K383" s="35">
        <f t="shared" si="51"/>
        <v>0.75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22</v>
      </c>
      <c r="J390" s="34">
        <f t="shared" ref="J390" si="56">COUNTIF(L390:AM390,"APAGADO")</f>
        <v>6</v>
      </c>
      <c r="K390" s="35">
        <f t="shared" ref="K390" si="57">(I390)/(J390+I390)</f>
        <v>0.7857142857142857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21</v>
      </c>
      <c r="J395" s="34">
        <f t="shared" si="50"/>
        <v>7</v>
      </c>
      <c r="K395" s="35">
        <f t="shared" si="51"/>
        <v>0.75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 t="s">
        <v>1583</v>
      </c>
      <c r="R395" s="88" t="s">
        <v>1583</v>
      </c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28</v>
      </c>
      <c r="J398" s="34">
        <f t="shared" ref="J398:J459" si="58">COUNTIF(L398:AM398,"APAGADO")</f>
        <v>0</v>
      </c>
      <c r="K398" s="35">
        <f t="shared" ref="K398:K459" si="59"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22</v>
      </c>
      <c r="J402" s="34">
        <f t="shared" si="58"/>
        <v>6</v>
      </c>
      <c r="K402" s="35">
        <f t="shared" si="59"/>
        <v>0.7857142857142857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 t="s">
        <v>1583</v>
      </c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28</v>
      </c>
      <c r="J403" s="34">
        <f t="shared" si="58"/>
        <v>0</v>
      </c>
      <c r="K403" s="35">
        <f t="shared" si="59"/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21</v>
      </c>
      <c r="J417" s="34">
        <f>COUNTIF(L417:AM417,"APAGADO")</f>
        <v>7</v>
      </c>
      <c r="K417" s="35">
        <f>(I417)/(J417+I417)</f>
        <v>0.75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21</v>
      </c>
      <c r="J437" s="34">
        <f t="shared" si="58"/>
        <v>7</v>
      </c>
      <c r="K437" s="35">
        <f t="shared" si="59"/>
        <v>0.75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21</v>
      </c>
      <c r="J439" s="34">
        <f t="shared" si="58"/>
        <v>7</v>
      </c>
      <c r="K439" s="35">
        <f t="shared" si="59"/>
        <v>0.75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21</v>
      </c>
      <c r="J440" s="34">
        <f t="shared" si="58"/>
        <v>7</v>
      </c>
      <c r="K440" s="35">
        <f t="shared" si="59"/>
        <v>0.75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28</v>
      </c>
      <c r="J458" s="34">
        <f t="shared" si="58"/>
        <v>0</v>
      </c>
      <c r="K458" s="35">
        <f t="shared" si="59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1394</v>
      </c>
      <c r="B463" s="33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21</v>
      </c>
      <c r="J463" s="34">
        <f t="shared" si="66"/>
        <v>7</v>
      </c>
      <c r="K463" s="35">
        <f t="shared" si="67"/>
        <v>0.75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1394</v>
      </c>
      <c r="B46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21</v>
      </c>
      <c r="J464" s="34">
        <f t="shared" si="66"/>
        <v>7</v>
      </c>
      <c r="K464" s="35">
        <f t="shared" si="67"/>
        <v>0.75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28</v>
      </c>
      <c r="J465" s="34">
        <f t="shared" si="66"/>
        <v>0</v>
      </c>
      <c r="K465" s="35">
        <f t="shared" si="67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28</v>
      </c>
      <c r="J468" s="34">
        <f t="shared" ref="J468:J480" si="68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28</v>
      </c>
      <c r="J469" s="34">
        <f t="shared" si="68"/>
        <v>0</v>
      </c>
      <c r="K469" s="35">
        <f t="shared" ref="K469:K480" si="69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28</v>
      </c>
      <c r="J470" s="34">
        <f t="shared" si="68"/>
        <v>0</v>
      </c>
      <c r="K470" s="35">
        <f t="shared" si="69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28</v>
      </c>
      <c r="J473" s="34">
        <f t="shared" si="68"/>
        <v>0</v>
      </c>
      <c r="K473" s="35">
        <f t="shared" si="69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28</v>
      </c>
      <c r="J474" s="34">
        <f t="shared" si="68"/>
        <v>0</v>
      </c>
      <c r="K474" s="35">
        <f t="shared" si="69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28</v>
      </c>
      <c r="J475" s="34">
        <f t="shared" si="68"/>
        <v>0</v>
      </c>
      <c r="K475" s="35">
        <f t="shared" si="69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1394</v>
      </c>
      <c r="B476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21</v>
      </c>
      <c r="J476" s="34">
        <f t="shared" si="68"/>
        <v>7</v>
      </c>
      <c r="K476" s="35">
        <f t="shared" si="69"/>
        <v>0.75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 t="s">
        <v>1583</v>
      </c>
      <c r="R476" s="88" t="s">
        <v>1583</v>
      </c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21</v>
      </c>
      <c r="J481" s="34">
        <f t="shared" ref="J481:J490" si="71">COUNTIF(L481:AM481,"APAGADO")</f>
        <v>7</v>
      </c>
      <c r="K481" s="35">
        <f t="shared" ref="K481:K490" si="72">(I481)/(J481+I481)</f>
        <v>0.75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 t="s">
        <v>1583</v>
      </c>
      <c r="R481" s="88" t="s">
        <v>1583</v>
      </c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21</v>
      </c>
      <c r="J482" s="34">
        <f t="shared" si="71"/>
        <v>7</v>
      </c>
      <c r="K482" s="35">
        <f t="shared" si="72"/>
        <v>0.75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 t="s">
        <v>1583</v>
      </c>
      <c r="R482" s="88" t="s">
        <v>1583</v>
      </c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28</v>
      </c>
      <c r="J483" s="34">
        <f t="shared" si="71"/>
        <v>0</v>
      </c>
      <c r="K483" s="35">
        <f t="shared" si="72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1394</v>
      </c>
      <c r="B493" s="33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21</v>
      </c>
      <c r="J493" s="34">
        <f t="shared" si="74"/>
        <v>7</v>
      </c>
      <c r="K493" s="35">
        <f t="shared" si="75"/>
        <v>0.75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1394</v>
      </c>
      <c r="B494" s="33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21</v>
      </c>
      <c r="J494" s="34">
        <f t="shared" si="74"/>
        <v>7</v>
      </c>
      <c r="K494" s="35">
        <f t="shared" si="75"/>
        <v>0.75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1394</v>
      </c>
      <c r="B499" s="33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22</v>
      </c>
      <c r="J499" s="34">
        <f t="shared" si="74"/>
        <v>6</v>
      </c>
      <c r="K499" s="35">
        <f t="shared" si="75"/>
        <v>0.7857142857142857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 t="s">
        <v>1583</v>
      </c>
      <c r="R499" s="88" t="s">
        <v>1583</v>
      </c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1394</v>
      </c>
      <c r="B500" s="33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22</v>
      </c>
      <c r="J500" s="34">
        <f t="shared" si="74"/>
        <v>6</v>
      </c>
      <c r="K500" s="35">
        <f t="shared" si="75"/>
        <v>0.7857142857142857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 t="s">
        <v>1583</v>
      </c>
      <c r="R500" s="88" t="s">
        <v>1583</v>
      </c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1394</v>
      </c>
      <c r="B505" s="33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22</v>
      </c>
      <c r="J505" s="34">
        <f t="shared" si="74"/>
        <v>6</v>
      </c>
      <c r="K505" s="35">
        <f t="shared" si="75"/>
        <v>0.7857142857142857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1394</v>
      </c>
      <c r="B508" s="33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23</v>
      </c>
      <c r="J508" s="34">
        <f t="shared" si="74"/>
        <v>5</v>
      </c>
      <c r="K508" s="35">
        <f t="shared" si="75"/>
        <v>0.8214285714285714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 t="s">
        <v>1583</v>
      </c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22</v>
      </c>
      <c r="J509" s="34">
        <f t="shared" si="74"/>
        <v>6</v>
      </c>
      <c r="K509" s="35">
        <f t="shared" si="75"/>
        <v>0.7857142857142857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21</v>
      </c>
      <c r="J511" s="34">
        <f t="shared" si="74"/>
        <v>7</v>
      </c>
      <c r="K511" s="35">
        <f t="shared" si="75"/>
        <v>0.75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21</v>
      </c>
      <c r="J512" s="34">
        <f t="shared" si="74"/>
        <v>7</v>
      </c>
      <c r="K512" s="35">
        <f t="shared" si="75"/>
        <v>0.75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 t="s">
        <v>1583</v>
      </c>
      <c r="R512" s="88" t="s">
        <v>1583</v>
      </c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21</v>
      </c>
      <c r="J519" s="34">
        <f t="shared" si="77"/>
        <v>7</v>
      </c>
      <c r="K519" s="35">
        <f t="shared" si="78"/>
        <v>0.75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21</v>
      </c>
      <c r="J520" s="34">
        <f t="shared" si="77"/>
        <v>7</v>
      </c>
      <c r="K520" s="35">
        <f t="shared" si="78"/>
        <v>0.75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25</v>
      </c>
      <c r="J521" s="34">
        <f t="shared" si="77"/>
        <v>3</v>
      </c>
      <c r="K521" s="35">
        <f t="shared" si="78"/>
        <v>0.8928571428571429</v>
      </c>
      <c r="L521" s="88"/>
      <c r="M521" s="90"/>
      <c r="N521" s="88"/>
      <c r="O521" s="88"/>
      <c r="P521" s="88" t="s">
        <v>1583</v>
      </c>
      <c r="Q521" s="88" t="s">
        <v>1583</v>
      </c>
      <c r="R521" s="88" t="s">
        <v>1583</v>
      </c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25</v>
      </c>
      <c r="J522" s="34">
        <f t="shared" si="77"/>
        <v>3</v>
      </c>
      <c r="K522" s="35">
        <f t="shared" si="78"/>
        <v>0.8928571428571429</v>
      </c>
      <c r="L522" s="88"/>
      <c r="M522" s="90"/>
      <c r="N522" s="88"/>
      <c r="O522" s="88"/>
      <c r="P522" s="88" t="s">
        <v>1583</v>
      </c>
      <c r="Q522" s="88" t="s">
        <v>1583</v>
      </c>
      <c r="R522" s="88" t="s">
        <v>1583</v>
      </c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22</v>
      </c>
      <c r="J531" s="34">
        <f t="shared" si="80"/>
        <v>6</v>
      </c>
      <c r="K531" s="35">
        <f t="shared" si="81"/>
        <v>0.7857142857142857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 t="s">
        <v>1583</v>
      </c>
      <c r="R531" s="88" t="s">
        <v>1583</v>
      </c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22</v>
      </c>
      <c r="J532" s="34">
        <f t="shared" si="80"/>
        <v>6</v>
      </c>
      <c r="K532" s="35">
        <f t="shared" si="81"/>
        <v>0.7857142857142857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 t="s">
        <v>1583</v>
      </c>
      <c r="R532" s="88" t="s">
        <v>1583</v>
      </c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t="s">
        <v>1394</v>
      </c>
      <c r="B537" s="33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21</v>
      </c>
      <c r="J537" s="34">
        <f t="shared" si="83"/>
        <v>7</v>
      </c>
      <c r="K537" s="35">
        <f t="shared" si="84"/>
        <v>0.75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 t="s">
        <v>1583</v>
      </c>
      <c r="R537" s="88" t="s">
        <v>1583</v>
      </c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t="s">
        <v>1394</v>
      </c>
      <c r="B538" s="33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21</v>
      </c>
      <c r="J538" s="34">
        <f t="shared" si="83"/>
        <v>7</v>
      </c>
      <c r="K538" s="35">
        <f t="shared" si="84"/>
        <v>0.75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 t="s">
        <v>1583</v>
      </c>
      <c r="R538" s="88" t="s">
        <v>1583</v>
      </c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272 AP5:AP538 L273:AA273 AC273:AO273 L274:AO509 L510:AA510 AC510:AF510 AG510:AG537 AB510:AB539 AH510:AO1048576 M511:N512 AE511:AF537 P511:Q538 S511:AA538 AC511:AD538 R511:R539 L511:L541 O511:O544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 t="str">
        <f>'RESUMEN TOTAL'!R5</f>
        <v>APAGADO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 t="str">
        <f>'RESUMEN TOTAL'!R6</f>
        <v>APAGADO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49</v>
      </c>
      <c r="L1" s="18">
        <f t="shared" si="0"/>
        <v>68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 t="str">
        <f>ESTADISTICA!L8</f>
        <v>APAGADO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 t="str">
        <f>ESTADISTICA!L43</f>
        <v>APAGADO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 t="str">
        <f>ESTADISTICA!L63</f>
        <v>APAGADO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 t="str">
        <f>ESTADISTICA!L64</f>
        <v>APAGADO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 t="str">
        <f>ESTADISTICA!K162</f>
        <v>APAGADO</v>
      </c>
      <c r="L163" t="str">
        <f>ESTADISTICA!L162</f>
        <v>APAGADO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 t="str">
        <f>ESTADISTICA!L213</f>
        <v>APAGADO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 t="str">
        <f>ESTADISTICA!L215</f>
        <v>APAGADO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 t="str">
        <f>ESTADISTICA!L218</f>
        <v>APAGADO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 t="str">
        <f>ESTADISTICA!L220</f>
        <v>APAGADO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 t="str">
        <f>ESTADISTICA!L246</f>
        <v>APAGADO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 t="str">
        <f>ESTADISTICA!L247</f>
        <v>APAGADO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 t="str">
        <f>ESTADISTICA!L248</f>
        <v>APAGADO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 t="str">
        <f>ESTADISTICA!L249</f>
        <v>APAGADO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 t="str">
        <f>ESTADISTICA!K308</f>
        <v>APAGADO</v>
      </c>
      <c r="L308" t="str">
        <f>ESTADISTICA!L308</f>
        <v>APAGADO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 t="str">
        <f>ESTADISTICA!L358</f>
        <v>APAGADO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 t="str">
        <f>ESTADISTICA!L359</f>
        <v>APAGADO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 t="str">
        <f>ESTADISTICA!L396</f>
        <v>APAGADO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 t="str">
        <f>ESTADISTICA!L454</f>
        <v>APAGADO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 t="str">
        <f>ESTADISTICA!L481</f>
        <v>APAGADO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 t="str">
        <f>ESTADISTICA!K512</f>
        <v>APAGADO</v>
      </c>
      <c r="L512" t="str">
        <f>ESTADISTICA!L512</f>
        <v>APAGADO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 t="str">
        <f>ESTADISTICA!K513</f>
        <v>APAGADO</v>
      </c>
      <c r="L513" t="str">
        <f>ESTADISTICA!L513</f>
        <v>APAGADO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38</v>
      </c>
      <c r="L2" s="18">
        <f>COUNTIFS(L4:L501, "=APAGADO",E4:E501,"=Fibra Optica")</f>
        <v>55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8</v>
      </c>
      <c r="L2" s="18">
        <f>COUNTIFS(L5:L502, "=APAGADO",E5:E502,"=PTO A FO")</f>
        <v>9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 t="str">
        <f>'RESUMEN TOTAL'!R6</f>
        <v>APAGADO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 t="str">
        <f>'RESUMEN TOTAL'!R7</f>
        <v>APAGADO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 t="str">
        <f>'RESUMEN TOTAL'!R9</f>
        <v>APAGADO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 t="str">
        <f>'RESUMEN TOTAL'!R10</f>
        <v>APAGADO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 t="str">
        <f>'RESUMEN TOTAL'!R11</f>
        <v>APAGADO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 t="str">
        <f>'RESUMEN TOTAL'!R12</f>
        <v>APAGADO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 t="str">
        <f>'RESUMEN TOTAL'!Q44</f>
        <v>APAGADO</v>
      </c>
      <c r="L42" t="str">
        <f>'RESUMEN TOTAL'!R44</f>
        <v>APAGADO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 t="str">
        <f>'RESUMEN TOTAL'!R46</f>
        <v>APAGADO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 t="str">
        <f>'RESUMEN TOTAL'!R47</f>
        <v>APAGADO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 t="str">
        <f>'RESUMEN TOTAL'!R49</f>
        <v>APAGADO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 t="str">
        <f>'RESUMEN TOTAL'!R50</f>
        <v>APAGADO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 t="str">
        <f>'RESUMEN TOTAL'!R52</f>
        <v>APAGADO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 t="str">
        <f>'RESUMEN TOTAL'!R66</f>
        <v>APAGADO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 t="str">
        <f>'RESUMEN TOTAL'!R67</f>
        <v>APAGADO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 t="str">
        <f>'RESUMEN TOTAL'!R70</f>
        <v>APAGADO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 t="str">
        <f>'RESUMEN TOTAL'!R99</f>
        <v>APAGADO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 t="str">
        <f>'RESUMEN TOTAL'!Q166</f>
        <v>APAGADO</v>
      </c>
      <c r="L163" t="str">
        <f>'RESUMEN TOTAL'!R166</f>
        <v>APAGADO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 t="str">
        <f>'RESUMEN TOTAL'!Q179</f>
        <v>APAGADO</v>
      </c>
      <c r="L176" t="str">
        <f>'RESUMEN TOTAL'!R179</f>
        <v>APAGADO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 t="str">
        <f>'RESUMEN TOTAL'!Q181</f>
        <v>APAGADO</v>
      </c>
      <c r="L178" t="str">
        <f>'RESUMEN TOTAL'!R181</f>
        <v>APAGADO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 t="str">
        <f>'RESUMEN TOTAL'!Q198</f>
        <v>APAGADO</v>
      </c>
      <c r="L195" t="str">
        <f>'RESUMEN TOTAL'!R198</f>
        <v>APAGADO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 t="str">
        <f>'RESUMEN TOTAL'!Q199</f>
        <v>APAGADO</v>
      </c>
      <c r="L196" t="str">
        <f>'RESUMEN TOTAL'!R199</f>
        <v>APAGADO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 t="str">
        <f>'RESUMEN TOTAL'!Q206</f>
        <v>APAGADO</v>
      </c>
      <c r="L202" t="str">
        <f>'RESUMEN TOTAL'!R206</f>
        <v>APAGADO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 t="str">
        <f>'RESUMEN TOTAL'!R207</f>
        <v>APAGADO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 t="str">
        <f>'RESUMEN TOTAL'!R209</f>
        <v>APAGADO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 t="str">
        <f>'RESUMEN TOTAL'!R210</f>
        <v>APAGADO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 t="str">
        <f>'RESUMEN TOTAL'!R218</f>
        <v>APAGADO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 t="str">
        <f>'RESUMEN TOTAL'!R220</f>
        <v>APAGADO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 t="str">
        <f>'RESUMEN TOTAL'!R223</f>
        <v>APAGADO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 t="str">
        <f>'RESUMEN TOTAL'!R225</f>
        <v>APAGADO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 t="str">
        <f>'RESUMEN TOTAL'!R226</f>
        <v>APAGADO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 t="str">
        <f>'RESUMEN TOTAL'!R251</f>
        <v>APAGADO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 t="str">
        <f>'RESUMEN TOTAL'!R252</f>
        <v>APAGADO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 t="str">
        <f>'RESUMEN TOTAL'!R253</f>
        <v>APAGADO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 t="str">
        <f>'RESUMEN TOTAL'!R254</f>
        <v>APAGADO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 t="str">
        <f>'RESUMEN TOTAL'!Q296</f>
        <v>APAGADO</v>
      </c>
      <c r="L292" t="str">
        <f>'RESUMEN TOTAL'!R296</f>
        <v>APAGADO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 t="str">
        <f>'RESUMEN TOTAL'!Q313</f>
        <v>APAGADO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 t="str">
        <f>'RESUMEN TOTAL'!Q314</f>
        <v>APAGADO</v>
      </c>
      <c r="L309" t="str">
        <f>'RESUMEN TOTAL'!R314</f>
        <v>APAGADO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 t="str">
        <f>'RESUMEN TOTAL'!R364</f>
        <v>APAGADO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 t="str">
        <f>'RESUMEN TOTAL'!R365</f>
        <v>APAGADO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 t="str">
        <f>'RESUMEN TOTAL'!Q395</f>
        <v>APAGADO</v>
      </c>
      <c r="L390" t="str">
        <f>'RESUMEN TOTAL'!R395</f>
        <v>APAGADO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 t="str">
        <f>'RESUMEN TOTAL'!Q481</f>
        <v>APAGADO</v>
      </c>
      <c r="L455" t="str">
        <f>'RESUMEN TOTAL'!R481</f>
        <v>APAGADO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 t="str">
        <f>'RESUMEN TOTAL'!Q482</f>
        <v>APAGADO</v>
      </c>
      <c r="L456" t="str">
        <f>'RESUMEN TOTAL'!R482</f>
        <v>APAGADO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5</v>
      </c>
      <c r="L2" s="18">
        <f>COUNTIFS(L4:L500, "=APAGADO",E4:E500,"=radio")</f>
        <v>6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35" zoomScaleNormal="100" workbookViewId="0">
      <selection activeCell="F44" sqref="F44:J5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4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5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5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5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5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5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6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4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5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5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5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5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5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6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4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5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5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5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5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5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6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4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5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5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5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5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5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6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4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5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5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5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5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5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6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4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54</v>
      </c>
      <c r="D38" s="68">
        <v>54</v>
      </c>
      <c r="E38" s="69">
        <f>D38/C37</f>
        <v>0.10112359550561797</v>
      </c>
      <c r="F38" s="135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3</v>
      </c>
      <c r="D39" s="68">
        <v>54</v>
      </c>
      <c r="E39" s="69">
        <v>9.5500000000000002E-2</v>
      </c>
      <c r="F39" s="135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53</v>
      </c>
      <c r="E40" s="69">
        <v>9.3299999999999994E-2</v>
      </c>
      <c r="F40" s="135"/>
      <c r="G40" s="67" t="s">
        <v>1153</v>
      </c>
      <c r="H40" s="120">
        <v>38</v>
      </c>
      <c r="I40" s="124">
        <v>11</v>
      </c>
      <c r="J40" s="114">
        <f t="shared" ref="J40:J42" si="3">I40/H40</f>
        <v>0.28947368421052633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5"/>
      <c r="G41" s="67" t="s">
        <v>1418</v>
      </c>
      <c r="H41" s="120">
        <v>38</v>
      </c>
      <c r="I41" s="125">
        <v>11</v>
      </c>
      <c r="J41" s="109">
        <f t="shared" si="3"/>
        <v>0.28947368421052633</v>
      </c>
    </row>
    <row r="42" spans="1:10" ht="15" customHeight="1" thickTop="1" thickBot="1" x14ac:dyDescent="0.3">
      <c r="B42" s="95" t="s">
        <v>1144</v>
      </c>
      <c r="C42" s="96">
        <v>35</v>
      </c>
      <c r="D42" s="96"/>
      <c r="E42" s="97">
        <v>0.14000000000000001</v>
      </c>
      <c r="F42" s="135"/>
      <c r="G42" s="67" t="s">
        <v>1424</v>
      </c>
      <c r="H42" s="120">
        <v>76</v>
      </c>
      <c r="I42" s="126">
        <v>22</v>
      </c>
      <c r="J42" s="112">
        <f t="shared" si="3"/>
        <v>0.28947368421052633</v>
      </c>
    </row>
    <row r="43" spans="1:10" ht="17.25" thickTop="1" thickBot="1" x14ac:dyDescent="0.3">
      <c r="B43" s="95" t="s">
        <v>1145</v>
      </c>
      <c r="C43" s="96">
        <v>19</v>
      </c>
      <c r="D43" s="96"/>
      <c r="E43" s="98">
        <v>0.09</v>
      </c>
      <c r="F43" s="136"/>
      <c r="G43" s="70" t="s">
        <v>1423</v>
      </c>
      <c r="H43" s="121">
        <v>22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4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73</v>
      </c>
      <c r="D45" s="68">
        <f>C45</f>
        <v>73</v>
      </c>
      <c r="E45" s="69">
        <v>0.13669999999999999</v>
      </c>
      <c r="F45" s="135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70</v>
      </c>
      <c r="E46" s="69">
        <f>D46/C44</f>
        <v>0.13108614232209737</v>
      </c>
      <c r="F46" s="135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73</v>
      </c>
      <c r="E47" s="69">
        <v>0.1348</v>
      </c>
      <c r="F47" s="135"/>
      <c r="G47" s="67" t="s">
        <v>1153</v>
      </c>
      <c r="H47" s="120">
        <v>38</v>
      </c>
      <c r="I47" s="124">
        <v>11</v>
      </c>
      <c r="J47" s="114">
        <f t="shared" ref="J47:J49" si="4">I47/H47</f>
        <v>0.28947368421052633</v>
      </c>
    </row>
    <row r="48" spans="1:10" ht="16.5" thickBot="1" x14ac:dyDescent="0.3">
      <c r="B48" s="70" t="s">
        <v>16</v>
      </c>
      <c r="C48" s="71">
        <v>6</v>
      </c>
      <c r="D48" s="72">
        <v>67</v>
      </c>
      <c r="E48" s="92">
        <v>0.1255</v>
      </c>
      <c r="F48" s="135"/>
      <c r="G48" s="67" t="s">
        <v>1418</v>
      </c>
      <c r="H48" s="120">
        <v>38</v>
      </c>
      <c r="I48" s="125">
        <v>11</v>
      </c>
      <c r="J48" s="109">
        <f t="shared" si="4"/>
        <v>0.28947368421052633</v>
      </c>
    </row>
    <row r="49" spans="2:10" ht="17.25" thickTop="1" thickBot="1" x14ac:dyDescent="0.3">
      <c r="B49" s="95" t="s">
        <v>1144</v>
      </c>
      <c r="C49" s="96">
        <v>48</v>
      </c>
      <c r="D49" s="96"/>
      <c r="E49" s="97">
        <v>0.2</v>
      </c>
      <c r="F49" s="135"/>
      <c r="G49" s="67" t="s">
        <v>1424</v>
      </c>
      <c r="H49" s="120">
        <v>76</v>
      </c>
      <c r="I49" s="126">
        <v>22</v>
      </c>
      <c r="J49" s="112">
        <f t="shared" si="4"/>
        <v>0.28947368421052633</v>
      </c>
    </row>
    <row r="50" spans="2:10" ht="17.25" thickTop="1" thickBot="1" x14ac:dyDescent="0.3">
      <c r="B50" s="95" t="s">
        <v>1145</v>
      </c>
      <c r="C50" s="96">
        <v>25</v>
      </c>
      <c r="D50" s="96"/>
      <c r="E50" s="98">
        <v>0.12</v>
      </c>
      <c r="F50" s="136"/>
      <c r="G50" s="70" t="s">
        <v>1423</v>
      </c>
      <c r="H50" s="121">
        <v>22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4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5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5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5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5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5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</v>
      </c>
      <c r="F57" s="136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4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5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5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5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5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v>0</v>
      </c>
      <c r="F63" s="135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6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4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5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5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5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5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5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6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4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5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5"/>
      <c r="G74" s="116" t="s">
        <v>1416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5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5"/>
      <c r="G76" s="67" t="s">
        <v>1418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5"/>
      <c r="G77" s="67" t="s">
        <v>1424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6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4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5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5"/>
      <c r="G81" s="116" t="s">
        <v>1416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5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5"/>
      <c r="G83" s="67" t="s">
        <v>1418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5"/>
      <c r="G84" s="67" t="s">
        <v>1424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6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AUXILIAR!F14</f>
        <v>534</v>
      </c>
      <c r="D86" s="65"/>
      <c r="E86" s="66"/>
      <c r="F86" s="134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v>0</v>
      </c>
      <c r="E87" s="69">
        <v>0</v>
      </c>
      <c r="F87" s="135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v>0</v>
      </c>
      <c r="F88" s="135"/>
      <c r="G88" s="116" t="s">
        <v>1416</v>
      </c>
      <c r="H88" s="119">
        <v>39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v>0</v>
      </c>
      <c r="F89" s="135"/>
      <c r="G89" s="67" t="s">
        <v>1153</v>
      </c>
      <c r="H89" s="120">
        <v>33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v>0</v>
      </c>
      <c r="F90" s="135"/>
      <c r="G90" s="67" t="s">
        <v>1418</v>
      </c>
      <c r="H90" s="120">
        <v>33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5"/>
      <c r="G91" s="67" t="s">
        <v>1424</v>
      </c>
      <c r="H91" s="120">
        <v>66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D92" s="96"/>
      <c r="E92" s="98">
        <v>0</v>
      </c>
      <c r="F92" s="136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AUXILIAR!F15</f>
        <v>534</v>
      </c>
      <c r="D93" s="65"/>
      <c r="E93" s="66"/>
      <c r="F93" s="134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v>0</v>
      </c>
      <c r="E94" s="69">
        <f>D94/C93</f>
        <v>0</v>
      </c>
      <c r="F94" s="135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5"/>
      <c r="G95" s="116" t="s">
        <v>1416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5"/>
      <c r="G96" s="67" t="s">
        <v>1153</v>
      </c>
      <c r="H96" s="120">
        <v>33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5"/>
      <c r="G97" s="67" t="s">
        <v>1418</v>
      </c>
      <c r="H97" s="120">
        <v>33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5"/>
      <c r="G98" s="67" t="s">
        <v>1424</v>
      </c>
      <c r="H98" s="120">
        <v>66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6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4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5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5"/>
      <c r="G102" s="116" t="s">
        <v>1416</v>
      </c>
      <c r="H102" s="119">
        <v>39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5"/>
      <c r="G103" s="67" t="s">
        <v>1153</v>
      </c>
      <c r="H103" s="120">
        <v>33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5"/>
      <c r="G104" s="67" t="s">
        <v>1418</v>
      </c>
      <c r="H104" s="120">
        <v>33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5"/>
      <c r="G105" s="67" t="s">
        <v>1424</v>
      </c>
      <c r="H105" s="120">
        <v>66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6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4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5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5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5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5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5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6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4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5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5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5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5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5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6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4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5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5"/>
      <c r="G123" s="116" t="s">
        <v>1416</v>
      </c>
      <c r="H123" s="119">
        <v>0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5"/>
      <c r="G124" s="67" t="s">
        <v>1153</v>
      </c>
      <c r="H124" s="120">
        <f t="shared" ref="H124:H126" si="8">H82</f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5"/>
      <c r="G125" s="67" t="s">
        <v>1418</v>
      </c>
      <c r="H125" s="120">
        <f t="shared" si="8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5"/>
      <c r="G126" s="67" t="s">
        <v>1424</v>
      </c>
      <c r="H126" s="120">
        <f t="shared" si="8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6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4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5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5"/>
      <c r="G130" s="116" t="s">
        <v>1416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5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5"/>
      <c r="G132" s="67" t="s">
        <v>1418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5"/>
      <c r="G133" s="67" t="s">
        <v>1424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6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4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5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5"/>
      <c r="G137" s="116" t="s">
        <v>1416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5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5"/>
      <c r="G139" s="67" t="s">
        <v>1418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5"/>
      <c r="G140" s="67" t="s">
        <v>1424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6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4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5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5"/>
      <c r="G144" s="116" t="s">
        <v>1416</v>
      </c>
      <c r="H144" s="119">
        <v>39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5"/>
      <c r="G145" s="67" t="s">
        <v>1153</v>
      </c>
      <c r="H145" s="120">
        <v>33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5"/>
      <c r="G146" s="67" t="s">
        <v>1418</v>
      </c>
      <c r="H146" s="120">
        <v>33</v>
      </c>
      <c r="I146" s="125">
        <v>0</v>
      </c>
      <c r="J146" s="109"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5"/>
      <c r="G147" s="67" t="s">
        <v>1424</v>
      </c>
      <c r="H147" s="120">
        <v>66</v>
      </c>
      <c r="I147" s="126">
        <v>0</v>
      </c>
      <c r="J147" s="112"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0.28999999999999998</v>
      </c>
      <c r="F148" s="136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4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f>C150</f>
        <v>0</v>
      </c>
      <c r="E150" s="69">
        <v>0</v>
      </c>
      <c r="F150" s="135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5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0</v>
      </c>
      <c r="E152" s="69">
        <v>0</v>
      </c>
      <c r="F152" s="135"/>
      <c r="G152" s="67" t="s">
        <v>1153</v>
      </c>
      <c r="H152" s="120">
        <v>33</v>
      </c>
      <c r="I152" s="124">
        <v>0</v>
      </c>
      <c r="J152" s="114">
        <f t="shared" ref="J152:J154" si="10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5"/>
      <c r="G153" s="67" t="s">
        <v>1418</v>
      </c>
      <c r="H153" s="120">
        <v>33</v>
      </c>
      <c r="I153" s="125">
        <v>0</v>
      </c>
      <c r="J153" s="109">
        <f t="shared" si="10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5"/>
      <c r="G154" s="67" t="s">
        <v>1424</v>
      </c>
      <c r="H154" s="120">
        <v>66</v>
      </c>
      <c r="I154" s="126">
        <v>0</v>
      </c>
      <c r="J154" s="112">
        <f t="shared" si="10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6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4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5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5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5"/>
      <c r="G159" s="67" t="s">
        <v>1153</v>
      </c>
      <c r="H159" s="120">
        <v>33</v>
      </c>
      <c r="I159" s="124">
        <v>0</v>
      </c>
      <c r="J159" s="114">
        <f t="shared" ref="J159:J161" si="11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5"/>
      <c r="G160" s="67" t="s">
        <v>1418</v>
      </c>
      <c r="H160" s="120">
        <v>33</v>
      </c>
      <c r="I160" s="125">
        <v>0</v>
      </c>
      <c r="J160" s="109">
        <f t="shared" si="11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5"/>
      <c r="G161" s="67" t="s">
        <v>1424</v>
      </c>
      <c r="H161" s="120">
        <v>66</v>
      </c>
      <c r="I161" s="126">
        <v>0</v>
      </c>
      <c r="J161" s="112">
        <f t="shared" si="11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6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4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5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5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5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5"/>
      <c r="G167" s="67" t="s">
        <v>1418</v>
      </c>
      <c r="H167" s="120">
        <v>33</v>
      </c>
      <c r="I167" s="125">
        <v>0</v>
      </c>
      <c r="J167" s="109">
        <f t="shared" ref="J167:J168" si="12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5"/>
      <c r="G168" s="67" t="s">
        <v>1424</v>
      </c>
      <c r="H168" s="120">
        <f t="shared" ref="H168" si="13">H84</f>
        <v>66</v>
      </c>
      <c r="I168" s="126">
        <v>0</v>
      </c>
      <c r="J168" s="112">
        <f t="shared" si="12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0.3</v>
      </c>
      <c r="F169" s="136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4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5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5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5"/>
      <c r="G173" s="67" t="s">
        <v>1153</v>
      </c>
      <c r="H173" s="120">
        <v>33</v>
      </c>
      <c r="I173" s="124">
        <v>0</v>
      </c>
      <c r="J173" s="114">
        <f t="shared" ref="J173:J175" si="14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5"/>
      <c r="G174" s="67" t="s">
        <v>1418</v>
      </c>
      <c r="H174" s="120">
        <v>33</v>
      </c>
      <c r="I174" s="125">
        <v>0</v>
      </c>
      <c r="J174" s="109">
        <f t="shared" si="14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5"/>
      <c r="G175" s="67" t="s">
        <v>1424</v>
      </c>
      <c r="H175" s="120">
        <v>66</v>
      </c>
      <c r="I175" s="126">
        <v>0</v>
      </c>
      <c r="J175" s="112">
        <f t="shared" si="14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6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4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5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5"/>
      <c r="G179" s="116" t="s">
        <v>1416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5"/>
      <c r="G180" s="67" t="s">
        <v>1153</v>
      </c>
      <c r="H180" s="120">
        <v>33</v>
      </c>
      <c r="I180" s="124">
        <v>0</v>
      </c>
      <c r="J180" s="114">
        <f t="shared" ref="J180:J182" si="15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5"/>
      <c r="G181" s="67" t="s">
        <v>1418</v>
      </c>
      <c r="H181" s="120">
        <v>33</v>
      </c>
      <c r="I181" s="125">
        <v>0</v>
      </c>
      <c r="J181" s="109">
        <f t="shared" si="15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5"/>
      <c r="G182" s="67" t="s">
        <v>1424</v>
      </c>
      <c r="H182" s="120">
        <v>66</v>
      </c>
      <c r="I182" s="126">
        <v>0</v>
      </c>
      <c r="J182" s="112">
        <f t="shared" si="15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6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4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5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5"/>
      <c r="G186" s="116" t="s">
        <v>1416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5"/>
      <c r="G187" s="67" t="s">
        <v>1153</v>
      </c>
      <c r="H187" s="120">
        <v>33</v>
      </c>
      <c r="I187" s="124">
        <v>0</v>
      </c>
      <c r="J187" s="114">
        <f t="shared" ref="J187:J189" si="16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5"/>
      <c r="G188" s="67" t="s">
        <v>1418</v>
      </c>
      <c r="H188" s="120">
        <v>33</v>
      </c>
      <c r="I188" s="125">
        <v>0</v>
      </c>
      <c r="J188" s="109">
        <f t="shared" si="16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5"/>
      <c r="G189" s="67" t="s">
        <v>1424</v>
      </c>
      <c r="H189" s="120">
        <v>66</v>
      </c>
      <c r="I189" s="126">
        <v>0</v>
      </c>
      <c r="J189" s="112">
        <f t="shared" si="16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6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4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5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5"/>
      <c r="G193" s="116" t="s">
        <v>1416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5"/>
      <c r="G194" s="67" t="s">
        <v>1153</v>
      </c>
      <c r="H194" s="120">
        <v>33</v>
      </c>
      <c r="I194" s="124">
        <v>0</v>
      </c>
      <c r="J194" s="114">
        <f t="shared" ref="J194:J196" si="17"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5"/>
      <c r="G195" s="67" t="s">
        <v>1418</v>
      </c>
      <c r="H195" s="120">
        <v>33</v>
      </c>
      <c r="I195" s="125">
        <v>0</v>
      </c>
      <c r="J195" s="109">
        <f t="shared" si="17"/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5"/>
      <c r="G196" s="67" t="s">
        <v>1424</v>
      </c>
      <c r="H196" s="120">
        <v>66</v>
      </c>
      <c r="I196" s="126">
        <v>0</v>
      </c>
      <c r="J196" s="112">
        <f t="shared" si="17"/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6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4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5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5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5"/>
      <c r="G201" s="67" t="s">
        <v>1153</v>
      </c>
      <c r="H201" s="120">
        <v>33</v>
      </c>
      <c r="I201" s="124">
        <f>AUXILIAR!E63</f>
        <v>0</v>
      </c>
      <c r="J201" s="114">
        <f t="shared" ref="J201:J203" si="18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5"/>
      <c r="G202" s="67" t="s">
        <v>1418</v>
      </c>
      <c r="H202" s="120">
        <v>33</v>
      </c>
      <c r="I202" s="125">
        <f>AUXILIAR!F63</f>
        <v>0</v>
      </c>
      <c r="J202" s="109">
        <f t="shared" si="18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5"/>
      <c r="G203" s="67" t="s">
        <v>1424</v>
      </c>
      <c r="H203" s="120">
        <v>66</v>
      </c>
      <c r="I203" s="126">
        <f t="shared" ref="I203" si="19">SUM(I201:I202)</f>
        <v>0</v>
      </c>
      <c r="J203" s="112">
        <f t="shared" si="18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6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4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5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5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5"/>
      <c r="G208" s="67" t="s">
        <v>1153</v>
      </c>
      <c r="H208" s="120">
        <v>33</v>
      </c>
      <c r="I208" s="124">
        <v>0</v>
      </c>
      <c r="J208" s="114">
        <f t="shared" ref="J208:J210" si="20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5"/>
      <c r="G209" s="67" t="s">
        <v>1418</v>
      </c>
      <c r="H209" s="120">
        <v>33</v>
      </c>
      <c r="I209" s="125">
        <v>0</v>
      </c>
      <c r="J209" s="109">
        <f t="shared" si="20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5"/>
      <c r="G210" s="67" t="s">
        <v>1424</v>
      </c>
      <c r="H210" s="120">
        <v>66</v>
      </c>
      <c r="I210" s="126">
        <v>0</v>
      </c>
      <c r="J210" s="112">
        <f t="shared" si="20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6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4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5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5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5"/>
      <c r="G215" s="67" t="s">
        <v>1153</v>
      </c>
      <c r="H215" s="120">
        <v>33</v>
      </c>
      <c r="I215" s="124">
        <v>0</v>
      </c>
      <c r="J215" s="114">
        <f t="shared" ref="J215:J217" si="21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5"/>
      <c r="G216" s="67" t="s">
        <v>1418</v>
      </c>
      <c r="H216" s="120">
        <v>33</v>
      </c>
      <c r="I216" s="125">
        <v>0</v>
      </c>
      <c r="J216" s="109">
        <f t="shared" si="21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5"/>
      <c r="G217" s="67" t="s">
        <v>1424</v>
      </c>
      <c r="H217" s="120">
        <v>66</v>
      </c>
      <c r="I217" s="126">
        <v>0</v>
      </c>
      <c r="J217" s="112">
        <f t="shared" si="21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6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13</v>
      </c>
      <c r="C7">
        <f>'APAGADOS FIBRA'!K2</f>
        <v>38</v>
      </c>
      <c r="D7">
        <f>'APAGADOS ANTENA'!K2</f>
        <v>8</v>
      </c>
      <c r="E7">
        <f t="shared" si="4"/>
        <v>51</v>
      </c>
      <c r="F7">
        <f>'RESUMEN TOTAL'!B1</f>
        <v>534</v>
      </c>
      <c r="G7" s="36">
        <f t="shared" si="5"/>
        <v>9.5505617977528087E-2</v>
      </c>
    </row>
    <row r="8" spans="1:7" x14ac:dyDescent="0.25">
      <c r="A8" s="17">
        <f>'APAGADOS RADIO'!L3</f>
        <v>45267</v>
      </c>
      <c r="B8">
        <f>'APAGADOS RADIO'!L2+D8</f>
        <v>15</v>
      </c>
      <c r="C8">
        <f>'APAGADOS FIBRA'!L2</f>
        <v>55</v>
      </c>
      <c r="D8">
        <f>'APAGADOS ANTENA'!L2</f>
        <v>9</v>
      </c>
      <c r="E8">
        <f t="shared" ref="E8:E18" si="6">B8+C8</f>
        <v>70</v>
      </c>
      <c r="F8">
        <f>'RESUMEN TOTAL'!B1</f>
        <v>534</v>
      </c>
      <c r="G8" s="36">
        <f t="shared" ref="G8:G18" si="7">E8/F8</f>
        <v>0.13108614232209737</v>
      </c>
    </row>
    <row r="9" spans="1:7" x14ac:dyDescent="0.25">
      <c r="A9" s="17">
        <f>'APAGADOS RADIO'!M3</f>
        <v>45268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534</v>
      </c>
      <c r="G9" s="36">
        <f t="shared" si="7"/>
        <v>0</v>
      </c>
    </row>
    <row r="10" spans="1:7" x14ac:dyDescent="0.25">
      <c r="A10" s="17">
        <f>'APAGADOS RADIO'!N3</f>
        <v>45269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534</v>
      </c>
      <c r="G10" s="36">
        <f t="shared" si="7"/>
        <v>0</v>
      </c>
    </row>
    <row r="11" spans="1:7" x14ac:dyDescent="0.25">
      <c r="A11" s="17">
        <f>'APAGADOS RADIO'!O3</f>
        <v>45270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45271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45272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45273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45274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45275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45276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45277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45278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45279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45280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45281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45282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45283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45284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45285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45286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45287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10</v>
      </c>
      <c r="F40">
        <f>paradas!K3</f>
        <v>9</v>
      </c>
      <c r="G40" s="106">
        <f t="shared" si="11"/>
        <v>19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10</v>
      </c>
      <c r="F41">
        <f>paradas!L3</f>
        <v>10</v>
      </c>
      <c r="G41" s="106">
        <f t="shared" si="11"/>
        <v>20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0</v>
      </c>
      <c r="F42">
        <f>paradas!M3</f>
        <v>0</v>
      </c>
      <c r="G42" s="106">
        <f t="shared" si="11"/>
        <v>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0</v>
      </c>
      <c r="F43">
        <f>paradas!N3</f>
        <v>0</v>
      </c>
      <c r="G43" s="106">
        <f t="shared" si="11"/>
        <v>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70" zoomScaleNormal="70" workbookViewId="0">
      <selection activeCell="AE25" sqref="AE2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45261</v>
      </c>
      <c r="G2" s="41">
        <v>45262</v>
      </c>
      <c r="H2" s="41">
        <v>45263</v>
      </c>
      <c r="I2" s="41">
        <v>45264</v>
      </c>
      <c r="J2" s="41">
        <v>45265</v>
      </c>
      <c r="K2" s="41">
        <v>45266</v>
      </c>
      <c r="L2" s="41">
        <v>45267</v>
      </c>
      <c r="M2" s="41">
        <v>45268</v>
      </c>
      <c r="N2" s="41">
        <v>45269</v>
      </c>
      <c r="O2" s="41">
        <v>45270</v>
      </c>
      <c r="P2" s="41">
        <v>45271</v>
      </c>
      <c r="Q2" s="41">
        <v>45272</v>
      </c>
      <c r="R2" s="41">
        <v>45273</v>
      </c>
      <c r="S2" s="41">
        <v>45274</v>
      </c>
      <c r="T2" s="41">
        <v>45275</v>
      </c>
      <c r="U2" s="41">
        <v>45276</v>
      </c>
      <c r="V2" s="41">
        <v>45277</v>
      </c>
      <c r="W2" s="41">
        <v>45278</v>
      </c>
      <c r="X2" s="41">
        <v>45279</v>
      </c>
      <c r="Y2" s="41">
        <v>45280</v>
      </c>
      <c r="Z2" s="41">
        <v>45281</v>
      </c>
      <c r="AA2" s="41">
        <v>45282</v>
      </c>
      <c r="AB2" s="41">
        <v>45283</v>
      </c>
      <c r="AC2" s="41">
        <v>45284</v>
      </c>
      <c r="AD2" s="41">
        <v>45285</v>
      </c>
      <c r="AE2" s="41">
        <v>45286</v>
      </c>
      <c r="AF2" s="41">
        <v>45287</v>
      </c>
      <c r="AG2" s="41">
        <v>45288</v>
      </c>
      <c r="AH2" s="41">
        <v>45289</v>
      </c>
      <c r="AI2" s="41">
        <v>45290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35</v>
      </c>
      <c r="L3" s="53">
        <f>COUNTIFS('RESUMEN TOTAL'!C5:C540, "=BONOMO",'RESUMEN TOTAL'!R5:R540,"=APAGADO")</f>
        <v>48</v>
      </c>
      <c r="M3" s="53">
        <f>COUNTIFS('RESUMEN TOTAL'!C5:C540, "=BONOMO",'RESUMEN TOTAL'!S5:S540,"=APAGADO")</f>
        <v>0</v>
      </c>
      <c r="N3" s="53">
        <f>COUNTIFS('RESUMEN TOTAL'!C5:C540, "=BONOMO",'RESUMEN TOTAL'!T5:T540,"=APAGADO")</f>
        <v>0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57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30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0.14227642276422764</v>
      </c>
      <c r="L4" s="60">
        <f t="shared" si="0"/>
        <v>0.1951219512195122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0.23170731707317074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0.12195121951219512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19</v>
      </c>
      <c r="L5" s="56">
        <f>COUNTIFS('RESUMEN TOTAL'!C5:C526, "=COSEIDI",'RESUMEN TOTAL'!R5:R526,"=APAGADO")</f>
        <v>25</v>
      </c>
      <c r="M5" s="56">
        <f>COUNTIFS('RESUMEN TOTAL'!C5:C526, "=COSEIDI",'RESUMEN TOTAL'!S5:S526,"=APAGADO")</f>
        <v>0</v>
      </c>
      <c r="N5" s="56">
        <f>COUNTIFS('RESUMEN TOTAL'!C5:C526, "=COSEIDI",'RESUMEN TOTAL'!T5:T526,"=APAGADO")</f>
        <v>0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20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9.0909090909090912E-2</v>
      </c>
      <c r="L6" s="60">
        <f t="shared" si="6"/>
        <v>0.11961722488038277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9.569377990430622E-2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F452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10</v>
      </c>
      <c r="L2" s="18">
        <f>COUNTIFS(L4:L600, "=APAGADO",D4:D600,"=GFIJA")</f>
        <v>10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9</v>
      </c>
      <c r="L3" s="18">
        <f>COUNTIFS(L6:L602, "=APAGADO",D4:D600,"=INTERCOMUNICADOR")</f>
        <v>10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 t="str">
        <f>'RESUMEN TOTAL'!Q5</f>
        <v>APAGADO</v>
      </c>
      <c r="L5" s="88" t="str">
        <f>'RESUMEN TOTAL'!R5</f>
        <v>APAGADO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 t="str">
        <f>'RESUMEN TOTAL'!Q6</f>
        <v>APAGADO</v>
      </c>
      <c r="L6" s="88" t="str">
        <f>'RESUMEN TOTAL'!R6</f>
        <v>APAGADO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 t="str">
        <f>'RESUMEN TOTAL'!Q7</f>
        <v>APAGADO</v>
      </c>
      <c r="L7" s="88" t="str">
        <f>'RESUMEN TOTAL'!R7</f>
        <v>APAGADO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 t="str">
        <f>'RESUMEN TOTAL'!Q8</f>
        <v>APAGADO</v>
      </c>
      <c r="L8" s="88" t="str">
        <f>'RESUMEN TOTAL'!R8</f>
        <v>APAGADO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 t="str">
        <f>'RESUMEN TOTAL'!Q9</f>
        <v>APAGADO</v>
      </c>
      <c r="L9" s="88" t="str">
        <f>'RESUMEN TOTAL'!R9</f>
        <v>APAGADO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 t="str">
        <f>'RESUMEN TOTAL'!Q10</f>
        <v>APAGADO</v>
      </c>
      <c r="L10" s="88" t="str">
        <f>'RESUMEN TOTAL'!R10</f>
        <v>APAGADO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 t="str">
        <f>'RESUMEN TOTAL'!Q11</f>
        <v>APAGADO</v>
      </c>
      <c r="L11" s="88" t="str">
        <f>'RESUMEN TOTAL'!R11</f>
        <v>APAGADO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 t="str">
        <f>'RESUMEN TOTAL'!Q12</f>
        <v>APAGADO</v>
      </c>
      <c r="L12" s="88" t="str">
        <f>'RESUMEN TOTAL'!R12</f>
        <v>APAGADO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 t="str">
        <f>'RESUMEN TOTAL'!Q14</f>
        <v>APAGADO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 t="str">
        <f>'RESUMEN TOTAL'!Q44</f>
        <v>APAGADO</v>
      </c>
      <c r="L44" s="88" t="str">
        <f>'RESUMEN TOTAL'!R44</f>
        <v>APAGADO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 t="str">
        <f>'RESUMEN TOTAL'!R46</f>
        <v>APAGADO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 t="str">
        <f>'RESUMEN TOTAL'!R47</f>
        <v>APAGADO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 t="str">
        <f>'RESUMEN TOTAL'!R49</f>
        <v>APAGADO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 t="str">
        <f>'RESUMEN TOTAL'!R50</f>
        <v>APAGADO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 t="str">
        <f>'RESUMEN TOTAL'!R52</f>
        <v>APAGADO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 t="str">
        <f>'RESUMEN TOTAL'!Q57</f>
        <v>APAGADO</v>
      </c>
      <c r="L57" s="88" t="str">
        <f>'RESUMEN TOTAL'!R57</f>
        <v>APAGADO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 t="str">
        <f>'RESUMEN TOTAL'!R66</f>
        <v>APAGADO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 t="str">
        <f>'RESUMEN TOTAL'!R67</f>
        <v>APAGADO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 t="str">
        <f>'RESUMEN TOTAL'!R70</f>
        <v>APAGADO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 t="str">
        <f>'RESUMEN TOTAL'!R99</f>
        <v>APAGADO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>
        <f>'RESUMEN TOTAL'!S133</f>
        <v>0</v>
      </c>
      <c r="N132" s="88">
        <f>'RESUMEN TOTAL'!T133</f>
        <v>0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>
        <f>'RESUMEN TOTAL'!S134</f>
        <v>0</v>
      </c>
      <c r="N133" s="88">
        <f>'RESUMEN TOTAL'!T134</f>
        <v>0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>
        <f>'RESUMEN TOTAL'!S149</f>
        <v>0</v>
      </c>
      <c r="N148" s="88">
        <f>'RESUMEN TOTAL'!T149</f>
        <v>0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 t="str">
        <f>'RESUMEN TOTAL'!Q166</f>
        <v>APAGADO</v>
      </c>
      <c r="L165" s="88" t="str">
        <f>'RESUMEN TOTAL'!R166</f>
        <v>APAGADO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 t="str">
        <f>'RESUMEN TOTAL'!Q179</f>
        <v>APAGADO</v>
      </c>
      <c r="L178" s="88" t="str">
        <f>'RESUMEN TOTAL'!R179</f>
        <v>APAGADO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 t="str">
        <f>'RESUMEN TOTAL'!Q181</f>
        <v>APAGADO</v>
      </c>
      <c r="L180" s="88" t="str">
        <f>'RESUMEN TOTAL'!R181</f>
        <v>APAGADO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>
        <f>'RESUMEN TOTAL'!S195</f>
        <v>0</v>
      </c>
      <c r="N194" s="88">
        <f>'RESUMEN TOTAL'!T195</f>
        <v>0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>
        <f>'RESUMEN TOTAL'!S197</f>
        <v>0</v>
      </c>
      <c r="N196" s="88">
        <f>'RESUMEN TOTAL'!T197</f>
        <v>0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 t="str">
        <f>'RESUMEN TOTAL'!Q198</f>
        <v>APAGADO</v>
      </c>
      <c r="L197" s="88" t="str">
        <f>'RESUMEN TOTAL'!R198</f>
        <v>APAGADO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 t="str">
        <f>'RESUMEN TOTAL'!Q199</f>
        <v>APAGADO</v>
      </c>
      <c r="L198" s="88" t="str">
        <f>'RESUMEN TOTAL'!R199</f>
        <v>APAGADO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 t="str">
        <f>'RESUMEN TOTAL'!R205</f>
        <v>APAGADO</v>
      </c>
      <c r="M204" s="88">
        <f>'RESUMEN TOTAL'!S205</f>
        <v>0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 t="str">
        <f>'RESUMEN TOTAL'!Q206</f>
        <v>APAGADO</v>
      </c>
      <c r="L205" s="88" t="str">
        <f>'RESUMEN TOTAL'!R206</f>
        <v>APAGADO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 t="str">
        <f>'RESUMEN TOTAL'!Q207</f>
        <v>APAGADO</v>
      </c>
      <c r="L206" s="88" t="str">
        <f>'RESUMEN TOTAL'!R207</f>
        <v>APAGADO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 t="str">
        <f>'RESUMEN TOTAL'!Q208</f>
        <v>APAGADO</v>
      </c>
      <c r="L207" s="88" t="str">
        <f>'RESUMEN TOTAL'!R208</f>
        <v>APAGADO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 t="str">
        <f>'RESUMEN TOTAL'!Q209</f>
        <v>APAGADO</v>
      </c>
      <c r="L208" s="88" t="str">
        <f>'RESUMEN TOTAL'!R209</f>
        <v>APAGADO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 t="str">
        <f>'RESUMEN TOTAL'!Q210</f>
        <v>APAGADO</v>
      </c>
      <c r="L209" s="88" t="str">
        <f>'RESUMEN TOTAL'!R210</f>
        <v>APAGADO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 t="str">
        <f>'RESUMEN TOTAL'!Q211</f>
        <v>APAGADO</v>
      </c>
      <c r="L210" s="88" t="str">
        <f>'RESUMEN TOTAL'!R211</f>
        <v>APAGADO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 t="str">
        <f>'RESUMEN TOTAL'!R218</f>
        <v>APAGADO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 t="str">
        <f>'RESUMEN TOTAL'!R220</f>
        <v>APAGADO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 t="str">
        <f>'RESUMEN TOTAL'!R223</f>
        <v>APAGADO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 t="str">
        <f>'RESUMEN TOTAL'!R225</f>
        <v>APAGADO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 t="str">
        <f>'RESUMEN TOTAL'!R226</f>
        <v>APAGADO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>
        <f>'RESUMEN TOTAL'!S234</f>
        <v>0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 t="str">
        <f>'RESUMEN TOTAL'!R251</f>
        <v>APAGADO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 t="str">
        <f>'RESUMEN TOTAL'!R252</f>
        <v>APAGADO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 t="str">
        <f>'RESUMEN TOTAL'!R253</f>
        <v>APAGADO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 t="str">
        <f>'RESUMEN TOTAL'!R254</f>
        <v>APAGADO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 t="str">
        <f>'RESUMEN TOTAL'!R266</f>
        <v>APAGADO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>
        <f>'RESUMEN TOTAL'!S274</f>
        <v>0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 t="str">
        <f>'RESUMEN TOTAL'!Q296</f>
        <v>APAGADO</v>
      </c>
      <c r="L295" s="88" t="str">
        <f>'RESUMEN TOTAL'!R296</f>
        <v>APAGADO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 t="str">
        <f>'RESUMEN TOTAL'!Q313</f>
        <v>APAGADO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 t="str">
        <f>'RESUMEN TOTAL'!Q314</f>
        <v>APAGADO</v>
      </c>
      <c r="L313" s="88" t="str">
        <f>'RESUMEN TOTAL'!R314</f>
        <v>APAGADO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 t="str">
        <f>'RESUMEN TOTAL'!Q315</f>
        <v>APAGADO</v>
      </c>
      <c r="L314" s="88" t="str">
        <f>'RESUMEN TOTAL'!R315</f>
        <v>APAGADO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 t="str">
        <f>'RESUMEN TOTAL'!Q364</f>
        <v>APAGADO</v>
      </c>
      <c r="L363" s="88" t="str">
        <f>'RESUMEN TOTAL'!R364</f>
        <v>APAGADO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 t="str">
        <f>'RESUMEN TOTAL'!R365</f>
        <v>APAGADO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 t="str">
        <f>'RESUMEN TOTAL'!Q395</f>
        <v>APAGADO</v>
      </c>
      <c r="L394" s="88" t="str">
        <f>'RESUMEN TOTAL'!R395</f>
        <v>APAGADO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 t="str">
        <f>'RESUMEN TOTAL'!R402</f>
        <v>APAGADO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>
        <f>'RESUMEN TOTAL'!S463</f>
        <v>0</v>
      </c>
      <c r="N462" s="88">
        <f>'RESUMEN TOTAL'!T463</f>
        <v>0</v>
      </c>
      <c r="O462" s="88">
        <f>'RESUMEN TOTAL'!U463</f>
        <v>0</v>
      </c>
      <c r="P462" s="88">
        <f>'RESUMEN TOTAL'!V463</f>
        <v>0</v>
      </c>
      <c r="Q462" s="88">
        <f>'RESUMEN TOTAL'!W463</f>
        <v>0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>
        <f>'RESUMEN TOTAL'!S464</f>
        <v>0</v>
      </c>
      <c r="N463" s="88">
        <f>'RESUMEN TOTAL'!T464</f>
        <v>0</v>
      </c>
      <c r="O463" s="88">
        <f>'RESUMEN TOTAL'!U464</f>
        <v>0</v>
      </c>
      <c r="P463" s="88">
        <f>'RESUMEN TOTAL'!V464</f>
        <v>0</v>
      </c>
      <c r="Q463" s="88">
        <f>'RESUMEN TOTAL'!W464</f>
        <v>0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>
        <f>'RESUMEN TOTAL'!W465</f>
        <v>0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>
        <f>'RESUMEN TOTAL'!W466</f>
        <v>0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 t="str">
        <f>'RESUMEN TOTAL'!Q481</f>
        <v>APAGADO</v>
      </c>
      <c r="L480" s="88" t="str">
        <f>'RESUMEN TOTAL'!R481</f>
        <v>APAGADO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 t="str">
        <f>'RESUMEN TOTAL'!Q482</f>
        <v>APAGADO</v>
      </c>
      <c r="L481" s="88" t="str">
        <f>'RESUMEN TOTAL'!R482</f>
        <v>APAGADO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>
        <f>'RESUMEN TOTAL'!S499</f>
        <v>0</v>
      </c>
      <c r="N498" s="88">
        <f>'RESUMEN TOTAL'!T499</f>
        <v>0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>
        <f>'RESUMEN TOTAL'!S500</f>
        <v>0</v>
      </c>
      <c r="N499" s="88">
        <f>'RESUMEN TOTAL'!T500</f>
        <v>0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>
        <f>'RESUMEN TOTAL'!S505</f>
        <v>0</v>
      </c>
      <c r="N504" s="88">
        <f>'RESUMEN TOTAL'!T505</f>
        <v>0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 t="str">
        <f>'RESUMEN TOTAL'!R508</f>
        <v>APAGADO</v>
      </c>
      <c r="M507" s="88">
        <f>'RESUMEN TOTAL'!S508</f>
        <v>0</v>
      </c>
      <c r="N507" s="88">
        <f>'RESUMEN TOTAL'!T508</f>
        <v>0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>
        <f>'RESUMEN TOTAL'!S509</f>
        <v>0</v>
      </c>
      <c r="N508" s="88">
        <f>'RESUMEN TOTAL'!T509</f>
        <v>0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>
        <f>'RESUMEN TOTAL'!S519</f>
        <v>0</v>
      </c>
      <c r="N516" s="88">
        <f>'RESUMEN TOTAL'!T519</f>
        <v>0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>
        <f>'RESUMEN TOTAL'!S520</f>
        <v>0</v>
      </c>
      <c r="N517" s="88">
        <f>'RESUMEN TOTAL'!T520</f>
        <v>0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 t="str">
        <f>'RESUMEN TOTAL'!Q531</f>
        <v>APAGADO</v>
      </c>
      <c r="L528" s="88" t="str">
        <f>'RESUMEN TOTAL'!R531</f>
        <v>APAGADO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 t="str">
        <f>'RESUMEN TOTAL'!Q532</f>
        <v>APAGADO</v>
      </c>
      <c r="L529" s="88" t="str">
        <f>'RESUMEN TOTAL'!R532</f>
        <v>APAGADO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 t="str">
        <f>'RESUMEN TOTAL'!Q537</f>
        <v>APAGADO</v>
      </c>
      <c r="L534" s="88" t="str">
        <f>'RESUMEN TOTAL'!R537</f>
        <v>APAGADO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 t="str">
        <f>'RESUMEN TOTAL'!Q538</f>
        <v>APAGADO</v>
      </c>
      <c r="L535" s="88" t="str">
        <f>'RESUMEN TOTAL'!R538</f>
        <v>APAGADO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2023-12-07T10:56:58Z</dcterms:modified>
</cp:coreProperties>
</file>