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C39B2F90-4C3C-45C4-9315-D105043BCE7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2" l="1"/>
  <c r="I457" i="2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AP2" i="2" l="1"/>
  <c r="AP1" i="2" s="1"/>
  <c r="K463" i="2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C204" i="24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<sst xmlns="http://schemas.openxmlformats.org/spreadsheetml/2006/main" count="4329" uniqueCount="1562">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</sst>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5.3639846743295021E-2</c:v>
                </c:pt>
                <c:pt idx="1">
                  <c:v>0.17816091954022989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5.3639846743295021E-2</c:v>
                </c:pt>
                <c:pt idx="1">
                  <c:v>0.17816091954022989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14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0.128099173553719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5.7851239669421489E-2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6.6115702479338845E-2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5.7851239669421489E-2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0.29523809523809524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0.128099173553719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5.7851239669421489E-2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6.6115702479338845E-2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5.7851239669421489E-2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0.29523809523809524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14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4"/>
  <sheetViews>
    <sheetView tabSelected="1" zoomScale="55" zoomScaleNormal="55" workbookViewId="0">
      <pane xSplit="11" ySplit="4" topLeftCell="L221" activePane="bottomRight" state="frozen"/>
      <selection pane="topRight" activeCell="M1" sqref="M1"/>
      <selection pane="bottomLeft" activeCell="A5" sqref="A5"/>
      <selection pane="bottomRight" activeCell="L233" sqref="L23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7.0881226053639848E-2</v>
      </c>
      <c r="M1" s="4">
        <f t="shared" si="0"/>
        <v>0.19157088122605365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485</v>
      </c>
      <c r="M2" s="75">
        <f t="shared" ref="M2:AP2" si="4">CANTIDAD_DE_CAMARAS-M3</f>
        <v>422</v>
      </c>
      <c r="N2" s="75">
        <f t="shared" ref="N2" si="5">CANTIDAD_DE_CAMARAS-N3</f>
        <v>522</v>
      </c>
      <c r="O2" s="75">
        <f t="shared" si="4"/>
        <v>522</v>
      </c>
      <c r="P2" s="75">
        <f t="shared" si="4"/>
        <v>522</v>
      </c>
      <c r="Q2" s="75">
        <f t="shared" si="4"/>
        <v>522</v>
      </c>
      <c r="R2" s="75">
        <f t="shared" si="4"/>
        <v>522</v>
      </c>
      <c r="S2" s="75">
        <f t="shared" si="4"/>
        <v>522</v>
      </c>
      <c r="T2" s="75">
        <f t="shared" si="4"/>
        <v>522</v>
      </c>
      <c r="U2" s="75">
        <f t="shared" si="4"/>
        <v>522</v>
      </c>
      <c r="V2" s="75">
        <f t="shared" si="4"/>
        <v>522</v>
      </c>
      <c r="W2" s="75">
        <f t="shared" si="4"/>
        <v>522</v>
      </c>
      <c r="X2" s="75">
        <f t="shared" si="4"/>
        <v>522</v>
      </c>
      <c r="Y2" s="75">
        <f t="shared" si="4"/>
        <v>522</v>
      </c>
      <c r="Z2" s="75">
        <f t="shared" si="4"/>
        <v>522</v>
      </c>
      <c r="AA2" s="75">
        <f t="shared" si="4"/>
        <v>522</v>
      </c>
      <c r="AB2" s="75">
        <f t="shared" si="4"/>
        <v>522</v>
      </c>
      <c r="AC2" s="75">
        <f t="shared" si="4"/>
        <v>522</v>
      </c>
      <c r="AD2" s="75">
        <f t="shared" si="4"/>
        <v>522</v>
      </c>
      <c r="AE2" s="75">
        <f t="shared" si="4"/>
        <v>522</v>
      </c>
      <c r="AF2" s="75">
        <f t="shared" si="4"/>
        <v>522</v>
      </c>
      <c r="AG2" s="75">
        <f t="shared" si="4"/>
        <v>522</v>
      </c>
      <c r="AH2" s="75">
        <f t="shared" si="4"/>
        <v>522</v>
      </c>
      <c r="AI2" s="75">
        <f t="shared" si="4"/>
        <v>522</v>
      </c>
      <c r="AJ2" s="75">
        <f t="shared" si="4"/>
        <v>522</v>
      </c>
      <c r="AK2" s="75">
        <f t="shared" si="4"/>
        <v>522</v>
      </c>
      <c r="AL2" s="75">
        <f t="shared" si="4"/>
        <v>522</v>
      </c>
      <c r="AM2" s="75">
        <f t="shared" si="4"/>
        <v>522</v>
      </c>
      <c r="AN2" s="75">
        <f t="shared" si="4"/>
        <v>522</v>
      </c>
      <c r="AO2" s="75">
        <f t="shared" si="4"/>
        <v>522</v>
      </c>
      <c r="AP2" s="75">
        <f t="shared" si="4"/>
        <v>522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COUNTIF(L4:L616, "apagado")</f>
        <v>37</v>
      </c>
      <c r="M3" s="12">
        <f t="shared" si="6"/>
        <v>100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COUNTIF(X4:X516, "apagado")</f>
        <v>0</v>
      </c>
      <c r="Y3" s="12">
        <f>COUNTIF(Y4:Y516, "apagado")</f>
        <v>0</v>
      </c>
      <c r="Z3" s="12">
        <f t="shared" ref="Z3:AO3" si="7">COUNTIF(Z4:Z616,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COUNTIF(AP4:AP616,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26</v>
      </c>
      <c r="J15" s="34">
        <f t="shared" si="10"/>
        <v>2</v>
      </c>
      <c r="K15" s="35">
        <f t="shared" si="11"/>
        <v>0.9285714285714286</v>
      </c>
      <c r="L15" s="88" t="s">
        <v>1471</v>
      </c>
      <c r="M15" s="88" t="s">
        <v>1471</v>
      </c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8" t="s">
        <v>1471</v>
      </c>
      <c r="M18" s="88" t="s">
        <v>1471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8" t="s">
        <v>1471</v>
      </c>
      <c r="M19" s="88" t="s">
        <v>1471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8" t="s">
        <v>1471</v>
      </c>
      <c r="M20" s="88" t="s">
        <v>1471</v>
      </c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8" t="s">
        <v>1471</v>
      </c>
      <c r="M21" s="88" t="s">
        <v>1471</v>
      </c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27</v>
      </c>
      <c r="J25" s="34">
        <f t="shared" si="10"/>
        <v>1</v>
      </c>
      <c r="K25" s="35">
        <f t="shared" si="11"/>
        <v>0.9642857142857143</v>
      </c>
      <c r="L25" s="88" t="s">
        <v>1471</v>
      </c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28</v>
      </c>
      <c r="J44" s="34">
        <f t="shared" si="10"/>
        <v>0</v>
      </c>
      <c r="K44" s="35">
        <f t="shared" si="11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7" si="18">COUNTIF(L78:AM78,"APAGADO")</f>
        <v>0</v>
      </c>
      <c r="K78" s="35">
        <f t="shared" ref="K78:K147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27</v>
      </c>
      <c r="J79" s="34">
        <f t="shared" si="18"/>
        <v>1</v>
      </c>
      <c r="K79" s="35">
        <f t="shared" si="19"/>
        <v>0.9642857142857143</v>
      </c>
      <c r="L79" s="88"/>
      <c r="M79" s="88" t="s">
        <v>1471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27</v>
      </c>
      <c r="J83" s="34">
        <f>COUNTIF(L83:AM83,"APAGADO")</f>
        <v>1</v>
      </c>
      <c r="K83" s="35">
        <f>(I83)/(J83+I83)</f>
        <v>0.9642857142857143</v>
      </c>
      <c r="L83" s="88" t="s">
        <v>1471</v>
      </c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27</v>
      </c>
      <c r="J106" s="34">
        <f t="shared" ref="J106:J109" si="22">COUNTIF(L106:AM106,"APAGADO")</f>
        <v>1</v>
      </c>
      <c r="K106" s="35">
        <f t="shared" ref="K106:K109" si="23">(I106)/(J106+I106)</f>
        <v>0.9642857142857143</v>
      </c>
      <c r="L106" s="88" t="s">
        <v>1471</v>
      </c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7"/>
        <v>26</v>
      </c>
      <c r="J107" s="34">
        <f t="shared" si="22"/>
        <v>2</v>
      </c>
      <c r="K107" s="35">
        <f t="shared" si="23"/>
        <v>0.9285714285714286</v>
      </c>
      <c r="L107" s="88" t="s">
        <v>1471</v>
      </c>
      <c r="M107" s="88" t="s">
        <v>1471</v>
      </c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8"/>
      <c r="M115" s="88" t="s">
        <v>1471</v>
      </c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27</v>
      </c>
      <c r="J117" s="34">
        <f t="shared" si="18"/>
        <v>1</v>
      </c>
      <c r="K117" s="35">
        <f t="shared" si="19"/>
        <v>0.9642857142857143</v>
      </c>
      <c r="L117" s="88"/>
      <c r="M117" s="88" t="s">
        <v>1471</v>
      </c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7"/>
        <v>27</v>
      </c>
      <c r="J119" s="34">
        <f t="shared" si="18"/>
        <v>1</v>
      </c>
      <c r="K119" s="35">
        <f t="shared" si="19"/>
        <v>0.9642857142857143</v>
      </c>
      <c r="L119" s="88"/>
      <c r="M119" s="88" t="s">
        <v>1471</v>
      </c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7"/>
        <v>27</v>
      </c>
      <c r="J120" s="34">
        <f t="shared" si="18"/>
        <v>1</v>
      </c>
      <c r="K120" s="35">
        <f t="shared" si="19"/>
        <v>0.9642857142857143</v>
      </c>
      <c r="L120" s="88"/>
      <c r="M120" s="88" t="s">
        <v>1471</v>
      </c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7"/>
        <v>27</v>
      </c>
      <c r="J121" s="34">
        <f t="shared" si="18"/>
        <v>1</v>
      </c>
      <c r="K121" s="35">
        <f t="shared" si="19"/>
        <v>0.9642857142857143</v>
      </c>
      <c r="L121" s="88"/>
      <c r="M121" s="88" t="s">
        <v>1471</v>
      </c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7"/>
        <v>27</v>
      </c>
      <c r="J122" s="34">
        <f t="shared" si="18"/>
        <v>1</v>
      </c>
      <c r="K122" s="35">
        <f t="shared" si="19"/>
        <v>0.9642857142857143</v>
      </c>
      <c r="L122" s="88"/>
      <c r="M122" s="88" t="s">
        <v>1471</v>
      </c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7"/>
        <v>27</v>
      </c>
      <c r="J123" s="34">
        <f t="shared" si="18"/>
        <v>1</v>
      </c>
      <c r="K123" s="35">
        <f t="shared" si="19"/>
        <v>0.9642857142857143</v>
      </c>
      <c r="L123" s="88"/>
      <c r="M123" s="88" t="s">
        <v>1471</v>
      </c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7"/>
        <v>27</v>
      </c>
      <c r="J124" s="34">
        <f t="shared" si="18"/>
        <v>1</v>
      </c>
      <c r="K124" s="35">
        <f t="shared" si="19"/>
        <v>0.9642857142857143</v>
      </c>
      <c r="L124" s="88"/>
      <c r="M124" s="88" t="s">
        <v>1471</v>
      </c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7"/>
        <v>27</v>
      </c>
      <c r="J125" s="34">
        <f t="shared" si="18"/>
        <v>1</v>
      </c>
      <c r="K125" s="35">
        <f t="shared" si="19"/>
        <v>0.9642857142857143</v>
      </c>
      <c r="L125" s="88"/>
      <c r="M125" s="88" t="s">
        <v>1471</v>
      </c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7"/>
        <v>27</v>
      </c>
      <c r="J126" s="34">
        <f t="shared" si="18"/>
        <v>1</v>
      </c>
      <c r="K126" s="35">
        <f t="shared" si="19"/>
        <v>0.9642857142857143</v>
      </c>
      <c r="L126" s="88"/>
      <c r="M126" s="88" t="s">
        <v>1471</v>
      </c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7"/>
        <v>27</v>
      </c>
      <c r="J127" s="34">
        <f t="shared" si="18"/>
        <v>1</v>
      </c>
      <c r="K127" s="35">
        <f t="shared" si="19"/>
        <v>0.9642857142857143</v>
      </c>
      <c r="L127" s="88"/>
      <c r="M127" s="88" t="s">
        <v>1471</v>
      </c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7"/>
        <v>27</v>
      </c>
      <c r="J128" s="34">
        <f t="shared" si="18"/>
        <v>1</v>
      </c>
      <c r="K128" s="35">
        <f t="shared" si="19"/>
        <v>0.9642857142857143</v>
      </c>
      <c r="L128" s="88"/>
      <c r="M128" s="88" t="s">
        <v>1471</v>
      </c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7"/>
        <v>27</v>
      </c>
      <c r="J132" s="34">
        <f t="shared" si="18"/>
        <v>1</v>
      </c>
      <c r="K132" s="35">
        <f t="shared" si="19"/>
        <v>0.9642857142857143</v>
      </c>
      <c r="L132" s="88" t="s">
        <v>1471</v>
      </c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7"/>
        <v>27</v>
      </c>
      <c r="J133" s="34">
        <f t="shared" si="18"/>
        <v>1</v>
      </c>
      <c r="K133" s="35">
        <f t="shared" si="19"/>
        <v>0.9642857142857143</v>
      </c>
      <c r="L133" s="88" t="s">
        <v>1471</v>
      </c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7"/>
        <v>28</v>
      </c>
      <c r="J134" s="34">
        <f t="shared" si="18"/>
        <v>0</v>
      </c>
      <c r="K134" s="35">
        <f t="shared" si="19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7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7"/>
        <v>28</v>
      </c>
      <c r="J137" s="34">
        <f t="shared" si="18"/>
        <v>0</v>
      </c>
      <c r="K137" s="35">
        <f t="shared" si="19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4">COUNTIF(L138:AM138,"")</f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4"/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4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4"/>
        <v>27</v>
      </c>
      <c r="J145" s="34">
        <f t="shared" si="18"/>
        <v>1</v>
      </c>
      <c r="K145" s="35">
        <f t="shared" si="19"/>
        <v>0.9642857142857143</v>
      </c>
      <c r="L145" s="88"/>
      <c r="M145" s="88" t="s">
        <v>1471</v>
      </c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 t="s">
        <v>1471</v>
      </c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4"/>
        <v>26</v>
      </c>
      <c r="J148" s="34">
        <f t="shared" ref="J148:J252" si="25">COUNTIF(L148:AM148,"APAGADO")</f>
        <v>2</v>
      </c>
      <c r="K148" s="35">
        <f t="shared" ref="K148:K252" si="26">(I148)/(J148+I148)</f>
        <v>0.9285714285714286</v>
      </c>
      <c r="L148" s="88" t="s">
        <v>1471</v>
      </c>
      <c r="M148" s="88" t="s">
        <v>1471</v>
      </c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4"/>
        <v>28</v>
      </c>
      <c r="J149" s="34">
        <f t="shared" si="25"/>
        <v>0</v>
      </c>
      <c r="K149" s="35">
        <f t="shared" si="26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4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4"/>
        <v>28</v>
      </c>
      <c r="J155" s="34">
        <f t="shared" si="25"/>
        <v>0</v>
      </c>
      <c r="K155" s="35">
        <f t="shared" si="26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4"/>
        <v>28</v>
      </c>
      <c r="J157" s="34">
        <f t="shared" ref="J157:J165" si="27">COUNTIF(L157:AM157,"APAGADO")</f>
        <v>0</v>
      </c>
      <c r="K157" s="35">
        <f t="shared" ref="K157:K165" si="28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4"/>
        <v>28</v>
      </c>
      <c r="J158" s="34">
        <f t="shared" si="27"/>
        <v>0</v>
      </c>
      <c r="K158" s="35">
        <f t="shared" si="28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4"/>
        <v>27</v>
      </c>
      <c r="J161" s="34">
        <f t="shared" si="27"/>
        <v>1</v>
      </c>
      <c r="K161" s="35">
        <f t="shared" si="28"/>
        <v>0.9642857142857143</v>
      </c>
      <c r="L161" s="88"/>
      <c r="M161" s="88" t="s">
        <v>1471</v>
      </c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4"/>
        <v>27</v>
      </c>
      <c r="J162" s="34">
        <f t="shared" si="27"/>
        <v>1</v>
      </c>
      <c r="K162" s="35">
        <f t="shared" si="28"/>
        <v>0.9642857142857143</v>
      </c>
      <c r="L162" s="88"/>
      <c r="M162" s="88" t="s">
        <v>1471</v>
      </c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4"/>
        <v>27</v>
      </c>
      <c r="J163" s="34">
        <f t="shared" si="27"/>
        <v>1</v>
      </c>
      <c r="K163" s="35">
        <f t="shared" si="28"/>
        <v>0.9642857142857143</v>
      </c>
      <c r="L163" s="88"/>
      <c r="M163" s="88" t="s">
        <v>1471</v>
      </c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4"/>
        <v>27</v>
      </c>
      <c r="J164" s="34">
        <f t="shared" si="27"/>
        <v>1</v>
      </c>
      <c r="K164" s="35">
        <f t="shared" si="28"/>
        <v>0.9642857142857143</v>
      </c>
      <c r="L164" s="88"/>
      <c r="M164" s="88" t="s">
        <v>1471</v>
      </c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4"/>
        <v>27</v>
      </c>
      <c r="J166" s="34">
        <f t="shared" si="25"/>
        <v>1</v>
      </c>
      <c r="K166" s="35">
        <f t="shared" si="26"/>
        <v>0.9642857142857143</v>
      </c>
      <c r="L166" s="88" t="s">
        <v>1471</v>
      </c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4"/>
        <v>27</v>
      </c>
      <c r="J167" s="34">
        <f t="shared" si="25"/>
        <v>1</v>
      </c>
      <c r="K167" s="35">
        <f t="shared" si="26"/>
        <v>0.9642857142857143</v>
      </c>
      <c r="L167" s="88" t="s">
        <v>1471</v>
      </c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4"/>
        <v>27</v>
      </c>
      <c r="J168" s="34">
        <f t="shared" si="25"/>
        <v>1</v>
      </c>
      <c r="K168" s="35">
        <f t="shared" si="26"/>
        <v>0.9642857142857143</v>
      </c>
      <c r="L168" s="88" t="s">
        <v>1471</v>
      </c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4"/>
        <v>27</v>
      </c>
      <c r="J175" s="34">
        <f t="shared" si="25"/>
        <v>1</v>
      </c>
      <c r="K175" s="35">
        <f t="shared" si="26"/>
        <v>0.9642857142857143</v>
      </c>
      <c r="L175" s="88"/>
      <c r="M175" s="88" t="s">
        <v>1471</v>
      </c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4"/>
        <v>27</v>
      </c>
      <c r="J176" s="34">
        <f t="shared" si="25"/>
        <v>1</v>
      </c>
      <c r="K176" s="35">
        <f t="shared" si="26"/>
        <v>0.9642857142857143</v>
      </c>
      <c r="L176" s="88"/>
      <c r="M176" s="88" t="s">
        <v>1471</v>
      </c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4"/>
        <v>27</v>
      </c>
      <c r="J177" s="34">
        <f t="shared" si="25"/>
        <v>1</v>
      </c>
      <c r="K177" s="35">
        <f t="shared" si="26"/>
        <v>0.9642857142857143</v>
      </c>
      <c r="L177" s="88"/>
      <c r="M177" s="88" t="s">
        <v>1471</v>
      </c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9">COUNTIF(L192:AM192,"APAGADO")</f>
        <v>0</v>
      </c>
      <c r="K192" s="35">
        <f t="shared" ref="K192" si="30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4"/>
        <v>28</v>
      </c>
      <c r="J193" s="34">
        <f t="shared" si="25"/>
        <v>0</v>
      </c>
      <c r="K193" s="35">
        <f t="shared" si="26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4"/>
        <v>26</v>
      </c>
      <c r="J194" s="34">
        <f t="shared" si="25"/>
        <v>2</v>
      </c>
      <c r="K194" s="35">
        <f t="shared" si="26"/>
        <v>0.9285714285714286</v>
      </c>
      <c r="L194" s="88" t="s">
        <v>1471</v>
      </c>
      <c r="M194" s="88" t="s">
        <v>1471</v>
      </c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4"/>
        <v>27</v>
      </c>
      <c r="J195" s="34">
        <f t="shared" si="25"/>
        <v>1</v>
      </c>
      <c r="K195" s="35">
        <f t="shared" si="26"/>
        <v>0.9642857142857143</v>
      </c>
      <c r="L195" s="88"/>
      <c r="M195" s="88" t="s">
        <v>1471</v>
      </c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4"/>
        <v>26</v>
      </c>
      <c r="J196" s="34">
        <f t="shared" si="25"/>
        <v>2</v>
      </c>
      <c r="K196" s="35">
        <f t="shared" si="26"/>
        <v>0.9285714285714286</v>
      </c>
      <c r="L196" s="88" t="s">
        <v>1471</v>
      </c>
      <c r="M196" s="88" t="s">
        <v>1471</v>
      </c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4"/>
        <v>28</v>
      </c>
      <c r="J197" s="34">
        <f t="shared" si="25"/>
        <v>0</v>
      </c>
      <c r="K197" s="35">
        <f t="shared" si="26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1">COUNTIF(L205:AM205,"")</f>
        <v>28</v>
      </c>
      <c r="J205" s="34">
        <f t="shared" si="25"/>
        <v>0</v>
      </c>
      <c r="K205" s="35">
        <f t="shared" si="26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1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1"/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5">COUNTIF(L211:AM211,"")</f>
        <v>28</v>
      </c>
      <c r="J211" s="34">
        <f t="shared" ref="J211" si="36">COUNTIF(L211:AM211,"APAGADO")</f>
        <v>0</v>
      </c>
      <c r="K211" s="35">
        <f t="shared" ref="K211" si="37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1"/>
        <v>28</v>
      </c>
      <c r="J212" s="34">
        <f t="shared" si="25"/>
        <v>0</v>
      </c>
      <c r="K212" s="35">
        <f t="shared" si="26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1"/>
        <v>28</v>
      </c>
      <c r="J213" s="34">
        <f t="shared" si="25"/>
        <v>0</v>
      </c>
      <c r="K213" s="35">
        <f t="shared" si="26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1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1"/>
        <v>26</v>
      </c>
      <c r="J225" s="34">
        <f t="shared" si="25"/>
        <v>2</v>
      </c>
      <c r="K225" s="35">
        <f t="shared" si="26"/>
        <v>0.9285714285714286</v>
      </c>
      <c r="L225" s="88" t="s">
        <v>1471</v>
      </c>
      <c r="M225" s="88" t="s">
        <v>1471</v>
      </c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1"/>
        <v>27</v>
      </c>
      <c r="J226" s="34">
        <f t="shared" si="25"/>
        <v>1</v>
      </c>
      <c r="K226" s="35">
        <f t="shared" si="26"/>
        <v>0.9642857142857143</v>
      </c>
      <c r="L226" s="88"/>
      <c r="M226" s="88" t="s">
        <v>1471</v>
      </c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1"/>
        <v>27</v>
      </c>
      <c r="J227" s="34">
        <f t="shared" si="25"/>
        <v>1</v>
      </c>
      <c r="K227" s="35">
        <f t="shared" si="26"/>
        <v>0.9642857142857143</v>
      </c>
      <c r="L227" s="88"/>
      <c r="M227" s="88" t="s">
        <v>1471</v>
      </c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1"/>
        <v>27</v>
      </c>
      <c r="J228" s="34">
        <f t="shared" si="25"/>
        <v>1</v>
      </c>
      <c r="K228" s="35">
        <f t="shared" si="26"/>
        <v>0.9642857142857143</v>
      </c>
      <c r="L228" s="88"/>
      <c r="M228" s="88" t="s">
        <v>1471</v>
      </c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1"/>
        <v>27</v>
      </c>
      <c r="J229" s="34">
        <f t="shared" si="25"/>
        <v>1</v>
      </c>
      <c r="K229" s="35">
        <f t="shared" si="26"/>
        <v>0.9642857142857143</v>
      </c>
      <c r="L229" s="88"/>
      <c r="M229" s="88" t="s">
        <v>1471</v>
      </c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1"/>
        <v>26</v>
      </c>
      <c r="J230" s="34">
        <f t="shared" si="25"/>
        <v>2</v>
      </c>
      <c r="K230" s="35">
        <f t="shared" si="26"/>
        <v>0.9285714285714286</v>
      </c>
      <c r="L230" s="88" t="s">
        <v>1471</v>
      </c>
      <c r="M230" s="88" t="s">
        <v>1471</v>
      </c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1"/>
        <v>26</v>
      </c>
      <c r="J231" s="34">
        <f t="shared" si="25"/>
        <v>2</v>
      </c>
      <c r="K231" s="35">
        <f t="shared" si="26"/>
        <v>0.9285714285714286</v>
      </c>
      <c r="L231" s="88" t="s">
        <v>1471</v>
      </c>
      <c r="M231" s="88" t="s">
        <v>1471</v>
      </c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26</v>
      </c>
      <c r="J232" s="34">
        <f>COUNTIF(L232:AM232,"APAGADO")</f>
        <v>2</v>
      </c>
      <c r="K232" s="35">
        <f>(I232)/(J232+I232)</f>
        <v>0.9285714285714286</v>
      </c>
      <c r="L232" s="88" t="s">
        <v>1471</v>
      </c>
      <c r="M232" s="88" t="s">
        <v>1471</v>
      </c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1"/>
        <v>27</v>
      </c>
      <c r="J233" s="34">
        <f t="shared" si="25"/>
        <v>1</v>
      </c>
      <c r="K233" s="35">
        <f t="shared" si="26"/>
        <v>0.9642857142857143</v>
      </c>
      <c r="L233" s="88"/>
      <c r="M233" s="88" t="s">
        <v>1471</v>
      </c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1"/>
        <v>27</v>
      </c>
      <c r="J234" s="34">
        <f t="shared" si="25"/>
        <v>1</v>
      </c>
      <c r="K234" s="35">
        <f t="shared" si="26"/>
        <v>0.9642857142857143</v>
      </c>
      <c r="L234" s="88"/>
      <c r="M234" s="88" t="s">
        <v>1471</v>
      </c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 t="s">
        <v>1471</v>
      </c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 t="s">
        <v>1471</v>
      </c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1"/>
        <v>27</v>
      </c>
      <c r="J237" s="34">
        <f t="shared" si="25"/>
        <v>1</v>
      </c>
      <c r="K237" s="35">
        <f t="shared" si="26"/>
        <v>0.9642857142857143</v>
      </c>
      <c r="L237" s="88"/>
      <c r="M237" s="88" t="s">
        <v>1471</v>
      </c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 t="s">
        <v>1471</v>
      </c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 t="s">
        <v>1471</v>
      </c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1"/>
        <v>28</v>
      </c>
      <c r="J242" s="34">
        <f t="shared" si="25"/>
        <v>0</v>
      </c>
      <c r="K242" s="35">
        <f t="shared" si="26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1"/>
        <v>27</v>
      </c>
      <c r="J243" s="34">
        <f t="shared" si="25"/>
        <v>1</v>
      </c>
      <c r="K243" s="35">
        <f t="shared" si="26"/>
        <v>0.9642857142857143</v>
      </c>
      <c r="L243" s="88"/>
      <c r="M243" s="88" t="s">
        <v>1471</v>
      </c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1"/>
        <v>26</v>
      </c>
      <c r="J245" s="34">
        <f t="shared" si="25"/>
        <v>2</v>
      </c>
      <c r="K245" s="35">
        <f t="shared" si="26"/>
        <v>0.9285714285714286</v>
      </c>
      <c r="L245" s="88" t="s">
        <v>1471</v>
      </c>
      <c r="M245" s="88" t="s">
        <v>1471</v>
      </c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1"/>
        <v>27</v>
      </c>
      <c r="J246" s="34">
        <f t="shared" si="25"/>
        <v>1</v>
      </c>
      <c r="K246" s="35">
        <f t="shared" si="26"/>
        <v>0.9642857142857143</v>
      </c>
      <c r="L246" s="88"/>
      <c r="M246" s="88" t="s">
        <v>1471</v>
      </c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1"/>
        <v>27</v>
      </c>
      <c r="J247" s="34">
        <f t="shared" si="25"/>
        <v>1</v>
      </c>
      <c r="K247" s="35">
        <f t="shared" si="26"/>
        <v>0.9642857142857143</v>
      </c>
      <c r="L247" s="88"/>
      <c r="M247" s="88" t="s">
        <v>1471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1"/>
        <v>28</v>
      </c>
      <c r="J250" s="34">
        <f t="shared" si="25"/>
        <v>0</v>
      </c>
      <c r="K250" s="35">
        <f t="shared" si="26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1"/>
        <v>28</v>
      </c>
      <c r="J252" s="34">
        <f t="shared" si="25"/>
        <v>0</v>
      </c>
      <c r="K252" s="35">
        <f t="shared" si="26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1"/>
        <v>27</v>
      </c>
      <c r="J253" s="34">
        <f t="shared" ref="J253:J316" si="38">COUNTIF(L253:AM253,"APAGADO")</f>
        <v>1</v>
      </c>
      <c r="K253" s="35">
        <f t="shared" ref="K253:K316" si="39">(I253)/(J253+I253)</f>
        <v>0.9642857142857143</v>
      </c>
      <c r="L253" s="88"/>
      <c r="M253" s="88" t="s">
        <v>1471</v>
      </c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1"/>
        <v>28</v>
      </c>
      <c r="J254" s="34">
        <f t="shared" si="38"/>
        <v>0</v>
      </c>
      <c r="K254" s="35">
        <f t="shared" si="39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1"/>
        <v>27</v>
      </c>
      <c r="J255" s="34">
        <f t="shared" si="38"/>
        <v>1</v>
      </c>
      <c r="K255" s="35">
        <f t="shared" si="39"/>
        <v>0.9642857142857143</v>
      </c>
      <c r="L255" s="88"/>
      <c r="M255" s="88" t="s">
        <v>1471</v>
      </c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40">COUNTIF(L256:AM256,"")</f>
        <v>27</v>
      </c>
      <c r="J256" s="34">
        <f t="shared" ref="J256" si="41">COUNTIF(L256:AM256,"APAGADO")</f>
        <v>1</v>
      </c>
      <c r="K256" s="35">
        <f t="shared" ref="K256" si="42">(I256)/(J256+I256)</f>
        <v>0.9642857142857143</v>
      </c>
      <c r="L256" s="88"/>
      <c r="M256" s="88" t="s">
        <v>1471</v>
      </c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3">COUNTIF(L257:AM257,"")</f>
        <v>27</v>
      </c>
      <c r="J257" s="34">
        <f t="shared" ref="J257" si="44">COUNTIF(L257:AM257,"APAGADO")</f>
        <v>1</v>
      </c>
      <c r="K257" s="35">
        <f t="shared" ref="K257" si="45">(I257)/(J257+I257)</f>
        <v>0.9642857142857143</v>
      </c>
      <c r="L257" s="88"/>
      <c r="M257" s="88" t="s">
        <v>1471</v>
      </c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1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1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1"/>
        <v>26</v>
      </c>
      <c r="J269" s="34">
        <f t="shared" si="38"/>
        <v>2</v>
      </c>
      <c r="K269" s="35">
        <f t="shared" si="39"/>
        <v>0.9285714285714286</v>
      </c>
      <c r="L269" s="88" t="s">
        <v>1471</v>
      </c>
      <c r="M269" s="88" t="s">
        <v>1471</v>
      </c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6">COUNTIF(L271:AM271,"")</f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6"/>
        <v>27</v>
      </c>
      <c r="J272" s="34">
        <f t="shared" si="38"/>
        <v>1</v>
      </c>
      <c r="K272" s="35">
        <f t="shared" si="39"/>
        <v>0.9642857142857143</v>
      </c>
      <c r="L272" s="88" t="s">
        <v>1471</v>
      </c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6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6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7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6"/>
        <v>28</v>
      </c>
      <c r="J277" s="34">
        <f t="shared" si="38"/>
        <v>0</v>
      </c>
      <c r="K277" s="35">
        <f t="shared" si="39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6"/>
        <v>28</v>
      </c>
      <c r="J278" s="34">
        <f t="shared" si="38"/>
        <v>0</v>
      </c>
      <c r="K278" s="35">
        <f t="shared" si="39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6"/>
        <v>28</v>
      </c>
      <c r="J288" s="34">
        <f t="shared" ref="J288:J289" si="48">COUNTIF(L288:AM288,"APAGADO")</f>
        <v>0</v>
      </c>
      <c r="K288" s="35">
        <f t="shared" ref="K288:K289" si="49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6"/>
        <v>28</v>
      </c>
      <c r="J289" s="34">
        <f t="shared" si="48"/>
        <v>0</v>
      </c>
      <c r="K289" s="35">
        <f t="shared" si="49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6"/>
        <v>28</v>
      </c>
      <c r="J291" s="34">
        <f t="shared" si="38"/>
        <v>0</v>
      </c>
      <c r="K291" s="35">
        <f t="shared" si="3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6"/>
        <v>27</v>
      </c>
      <c r="J293" s="34">
        <f t="shared" si="38"/>
        <v>1</v>
      </c>
      <c r="K293" s="35">
        <f t="shared" si="39"/>
        <v>0.9642857142857143</v>
      </c>
      <c r="L293" s="88"/>
      <c r="M293" s="88" t="s">
        <v>1471</v>
      </c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6"/>
        <v>27</v>
      </c>
      <c r="J295" s="34">
        <f t="shared" si="38"/>
        <v>1</v>
      </c>
      <c r="K295" s="35">
        <f t="shared" si="39"/>
        <v>0.9642857142857143</v>
      </c>
      <c r="L295" s="88"/>
      <c r="M295" s="88" t="s">
        <v>1471</v>
      </c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27</v>
      </c>
      <c r="J296" s="34">
        <f>COUNTIF(L296:AM296,"APAGADO")</f>
        <v>1</v>
      </c>
      <c r="K296" s="35">
        <f>(I296)/(J296+I296)</f>
        <v>0.9642857142857143</v>
      </c>
      <c r="L296" s="88"/>
      <c r="M296" s="88" t="s">
        <v>1471</v>
      </c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27</v>
      </c>
      <c r="J297" s="34">
        <f>COUNTIF(L297:AM297,"APAGADO")</f>
        <v>1</v>
      </c>
      <c r="K297" s="35">
        <f>(I297)/(J297+I297)</f>
        <v>0.9642857142857143</v>
      </c>
      <c r="L297" s="88"/>
      <c r="M297" s="88" t="s">
        <v>1471</v>
      </c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6"/>
        <v>28</v>
      </c>
      <c r="J298" s="34">
        <f t="shared" si="38"/>
        <v>0</v>
      </c>
      <c r="K298" s="35">
        <f t="shared" si="39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6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 t="s">
        <v>1471</v>
      </c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 t="s">
        <v>1471</v>
      </c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6"/>
        <v>27</v>
      </c>
      <c r="J303" s="34">
        <f>COUNTIF(L303:AM303,"APAGADO")</f>
        <v>1</v>
      </c>
      <c r="K303" s="35">
        <f>(I303)/(J303+I303)</f>
        <v>0.9642857142857143</v>
      </c>
      <c r="L303" s="88"/>
      <c r="M303" s="88" t="s">
        <v>1471</v>
      </c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6"/>
        <v>27</v>
      </c>
      <c r="J304" s="34">
        <f t="shared" si="38"/>
        <v>1</v>
      </c>
      <c r="K304" s="35">
        <f t="shared" si="39"/>
        <v>0.9642857142857143</v>
      </c>
      <c r="L304" s="88"/>
      <c r="M304" s="88" t="s">
        <v>1471</v>
      </c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6"/>
        <v>27</v>
      </c>
      <c r="J305" s="34">
        <f t="shared" si="38"/>
        <v>1</v>
      </c>
      <c r="K305" s="35">
        <f t="shared" si="39"/>
        <v>0.9642857142857143</v>
      </c>
      <c r="L305" s="88"/>
      <c r="M305" s="88" t="s">
        <v>1471</v>
      </c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6"/>
        <v>27</v>
      </c>
      <c r="J306" s="34">
        <f t="shared" si="38"/>
        <v>1</v>
      </c>
      <c r="K306" s="35">
        <f t="shared" si="39"/>
        <v>0.9642857142857143</v>
      </c>
      <c r="L306" s="88"/>
      <c r="M306" s="88" t="s">
        <v>1471</v>
      </c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6"/>
        <v>27</v>
      </c>
      <c r="J307" s="34">
        <f t="shared" si="38"/>
        <v>1</v>
      </c>
      <c r="K307" s="35">
        <f t="shared" si="39"/>
        <v>0.9642857142857143</v>
      </c>
      <c r="L307" s="88"/>
      <c r="M307" s="88" t="s">
        <v>1471</v>
      </c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6"/>
        <v>27</v>
      </c>
      <c r="J308" s="34">
        <f t="shared" si="38"/>
        <v>1</v>
      </c>
      <c r="K308" s="35">
        <f t="shared" si="39"/>
        <v>0.9642857142857143</v>
      </c>
      <c r="L308" s="88"/>
      <c r="M308" s="88" t="s">
        <v>1471</v>
      </c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8"/>
      <c r="M309" s="88" t="s">
        <v>1471</v>
      </c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8"/>
      <c r="M311" s="88" t="s">
        <v>1471</v>
      </c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6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 t="s">
        <v>1471</v>
      </c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6"/>
        <v>28</v>
      </c>
      <c r="J315" s="34">
        <f t="shared" si="38"/>
        <v>0</v>
      </c>
      <c r="K315" s="35">
        <f t="shared" si="39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6"/>
        <v>28</v>
      </c>
      <c r="J317" s="34">
        <f t="shared" ref="J317:J394" si="50">COUNTIF(L317:AM317,"APAGADO")</f>
        <v>0</v>
      </c>
      <c r="K317" s="35">
        <f t="shared" ref="K317:K394" si="51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50"/>
        <v>0</v>
      </c>
      <c r="K318" s="35">
        <f t="shared" si="5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6"/>
        <v>27</v>
      </c>
      <c r="J319" s="34">
        <f t="shared" si="50"/>
        <v>1</v>
      </c>
      <c r="K319" s="35">
        <f t="shared" si="51"/>
        <v>0.9642857142857143</v>
      </c>
      <c r="L319" s="88"/>
      <c r="M319" s="88" t="s">
        <v>1471</v>
      </c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6"/>
        <v>27</v>
      </c>
      <c r="J320" s="34">
        <f t="shared" si="50"/>
        <v>1</v>
      </c>
      <c r="K320" s="35">
        <f t="shared" si="51"/>
        <v>0.9642857142857143</v>
      </c>
      <c r="L320" s="88"/>
      <c r="M320" s="88" t="s">
        <v>1471</v>
      </c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6"/>
        <v>27</v>
      </c>
      <c r="J321" s="34">
        <f t="shared" si="50"/>
        <v>1</v>
      </c>
      <c r="K321" s="35">
        <f t="shared" si="51"/>
        <v>0.9642857142857143</v>
      </c>
      <c r="L321" s="88"/>
      <c r="M321" s="88" t="s">
        <v>1471</v>
      </c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6"/>
        <v>27</v>
      </c>
      <c r="J322" s="34">
        <f t="shared" si="50"/>
        <v>1</v>
      </c>
      <c r="K322" s="35">
        <f t="shared" si="51"/>
        <v>0.9642857142857143</v>
      </c>
      <c r="L322" s="88"/>
      <c r="M322" s="88" t="s">
        <v>1471</v>
      </c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 t="s">
        <v>1471</v>
      </c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6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6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2">COUNTIF(L347:AM347,"")</f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2"/>
        <v>28</v>
      </c>
      <c r="J349" s="34">
        <f t="shared" si="50"/>
        <v>0</v>
      </c>
      <c r="K349" s="35">
        <f t="shared" si="5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2"/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 t="s">
        <v>1471</v>
      </c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8"/>
      <c r="M354" s="88" t="s">
        <v>1471</v>
      </c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8"/>
      <c r="M355" s="88" t="s">
        <v>1471</v>
      </c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3">COUNTIF(L357:AM357,"")</f>
        <v>28</v>
      </c>
      <c r="J357" s="34">
        <f t="shared" ref="J357" si="54">COUNTIF(L357:AM357,"APAGADO")</f>
        <v>0</v>
      </c>
      <c r="K357" s="35">
        <f t="shared" ref="K357" si="55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2"/>
        <v>27</v>
      </c>
      <c r="J372" s="34">
        <f t="shared" si="50"/>
        <v>1</v>
      </c>
      <c r="K372" s="35">
        <f t="shared" si="51"/>
        <v>0.9642857142857143</v>
      </c>
      <c r="L372" s="88" t="s">
        <v>1471</v>
      </c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 t="s">
        <v>1471</v>
      </c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50"/>
        <v>2</v>
      </c>
      <c r="K380" s="35">
        <f t="shared" si="51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2"/>
        <v>27</v>
      </c>
      <c r="J381" s="34">
        <f>COUNTIF(L381:AM381,"APAGADO")</f>
        <v>1</v>
      </c>
      <c r="K381" s="35">
        <f>(I381)/(J381+I381)</f>
        <v>0.9642857142857143</v>
      </c>
      <c r="L381" s="88"/>
      <c r="M381" s="88" t="s">
        <v>1471</v>
      </c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2"/>
        <v>27</v>
      </c>
      <c r="J382" s="34">
        <f>COUNTIF(L382:AM382,"APAGADO")</f>
        <v>1</v>
      </c>
      <c r="K382" s="35">
        <f>(I382)/(J382+I382)</f>
        <v>0.9642857142857143</v>
      </c>
      <c r="L382" s="88"/>
      <c r="M382" s="88" t="s">
        <v>1471</v>
      </c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8"/>
      <c r="M383" s="88" t="s">
        <v>1471</v>
      </c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2"/>
        <v>27</v>
      </c>
      <c r="J384" s="34">
        <f t="shared" si="50"/>
        <v>1</v>
      </c>
      <c r="K384" s="35">
        <f t="shared" si="51"/>
        <v>0.9642857142857143</v>
      </c>
      <c r="L384" s="88"/>
      <c r="M384" s="88" t="s">
        <v>1471</v>
      </c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2"/>
        <v>26</v>
      </c>
      <c r="J385" s="34">
        <f>COUNTIF(L385:AM385,"APAGADO")</f>
        <v>1</v>
      </c>
      <c r="K385" s="35">
        <f>(I385)/(J385+I385)</f>
        <v>0.96296296296296291</v>
      </c>
      <c r="L385" s="88"/>
      <c r="M385" s="88" t="s">
        <v>1471</v>
      </c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8"/>
      <c r="M386" s="88" t="s">
        <v>1471</v>
      </c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2"/>
        <v>27</v>
      </c>
      <c r="J387" s="34">
        <f t="shared" ref="J387" si="56">COUNTIF(L387:AM387,"APAGADO")</f>
        <v>1</v>
      </c>
      <c r="K387" s="35">
        <f t="shared" ref="K387" si="57">(I387)/(J387+I387)</f>
        <v>0.9642857142857143</v>
      </c>
      <c r="L387" s="88"/>
      <c r="M387" s="88" t="s">
        <v>1471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2"/>
        <v>28</v>
      </c>
      <c r="J395" s="34">
        <f t="shared" ref="J395:J455" si="58">COUNTIF(L395:AM395,"APAGADO")</f>
        <v>0</v>
      </c>
      <c r="K395" s="35">
        <f t="shared" ref="K395:K455" si="59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2"/>
        <v>28</v>
      </c>
      <c r="J396" s="34">
        <f t="shared" si="58"/>
        <v>0</v>
      </c>
      <c r="K396" s="35">
        <f t="shared" si="5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2"/>
        <v>28</v>
      </c>
      <c r="J398" s="34">
        <f t="shared" si="58"/>
        <v>0</v>
      </c>
      <c r="K398" s="35">
        <f t="shared" si="59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2"/>
        <v>28</v>
      </c>
      <c r="J400" s="34">
        <f t="shared" si="58"/>
        <v>0</v>
      </c>
      <c r="K400" s="35">
        <f t="shared" si="59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2"/>
        <v>28</v>
      </c>
      <c r="J406" s="34">
        <f t="shared" si="58"/>
        <v>0</v>
      </c>
      <c r="K406" s="35">
        <f t="shared" si="59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60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60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60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60"/>
        <v>28</v>
      </c>
      <c r="J410" s="34">
        <f t="shared" si="58"/>
        <v>0</v>
      </c>
      <c r="K410" s="35">
        <f t="shared" si="59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60"/>
        <v>28</v>
      </c>
      <c r="J411" s="34">
        <f t="shared" si="58"/>
        <v>0</v>
      </c>
      <c r="K411" s="35">
        <f t="shared" si="59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60"/>
        <v>28</v>
      </c>
      <c r="J412" s="34">
        <f t="shared" si="58"/>
        <v>0</v>
      </c>
      <c r="K412" s="35">
        <f t="shared" si="59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60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8"/>
      <c r="M438" s="88" t="s">
        <v>1471</v>
      </c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8"/>
      <c r="M440" s="88" t="s">
        <v>1471</v>
      </c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8"/>
      <c r="M441" s="88" t="s">
        <v>1471</v>
      </c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60"/>
        <v>27</v>
      </c>
      <c r="J442" s="34">
        <f>COUNTIF(L442:AM442,"APAGADO")</f>
        <v>1</v>
      </c>
      <c r="K442" s="35">
        <f>(I442)/(J442+I442)</f>
        <v>0.9642857142857143</v>
      </c>
      <c r="L442" s="88"/>
      <c r="M442" s="88" t="s">
        <v>1471</v>
      </c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60"/>
        <v>27</v>
      </c>
      <c r="J443" s="34">
        <f t="shared" si="58"/>
        <v>1</v>
      </c>
      <c r="K443" s="35">
        <f t="shared" si="59"/>
        <v>0.9642857142857143</v>
      </c>
      <c r="L443" s="88"/>
      <c r="M443" s="88" t="s">
        <v>1471</v>
      </c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60"/>
        <v>27</v>
      </c>
      <c r="J444" s="34">
        <f t="shared" si="58"/>
        <v>1</v>
      </c>
      <c r="K444" s="35">
        <f t="shared" si="59"/>
        <v>0.9642857142857143</v>
      </c>
      <c r="L444" s="88"/>
      <c r="M444" s="88" t="s">
        <v>1471</v>
      </c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8"/>
      <c r="M445" s="88" t="s">
        <v>1471</v>
      </c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60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60"/>
        <v>28</v>
      </c>
      <c r="J452" s="34">
        <f t="shared" ref="J452" si="61">COUNTIF(L452:AM452,"APAGADO")</f>
        <v>0</v>
      </c>
      <c r="K452" s="35">
        <f t="shared" ref="K452" si="62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60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60"/>
        <v>28</v>
      </c>
      <c r="J457" s="34"/>
      <c r="K457" s="35">
        <f t="shared" ref="K457:K462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60"/>
        <v>28</v>
      </c>
      <c r="J458" s="34"/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60"/>
        <v>28</v>
      </c>
      <c r="J459" s="34"/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60"/>
        <v>28</v>
      </c>
      <c r="J460" s="34"/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60"/>
        <v>28</v>
      </c>
      <c r="J461" s="34"/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60"/>
        <v>28</v>
      </c>
      <c r="J462" s="34"/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60"/>
        <v>28</v>
      </c>
      <c r="J463" s="34">
        <f>COUNTIF(L463:AM463,"APAGADO")</f>
        <v>0</v>
      </c>
      <c r="K463" s="35">
        <f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60"/>
        <v>28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60"/>
        <v>28</v>
      </c>
      <c r="J465" s="34"/>
      <c r="K465" s="35">
        <f t="shared" ref="K465:K476" si="64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60"/>
        <v>28</v>
      </c>
      <c r="J466" s="34"/>
      <c r="K466" s="35">
        <f t="shared" si="64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60"/>
        <v>28</v>
      </c>
      <c r="J467" s="34"/>
      <c r="K467" s="35">
        <f t="shared" si="64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60"/>
        <v>28</v>
      </c>
      <c r="J468" s="34"/>
      <c r="K468" s="35">
        <f t="shared" si="64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60"/>
        <v>28</v>
      </c>
      <c r="J469" s="34"/>
      <c r="K469" s="35">
        <f t="shared" si="64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60"/>
        <v>28</v>
      </c>
      <c r="J470" s="34"/>
      <c r="K470" s="35">
        <f t="shared" si="64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60"/>
        <v>28</v>
      </c>
      <c r="J471" s="34"/>
      <c r="K471" s="35">
        <f t="shared" si="64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60"/>
        <v>28</v>
      </c>
      <c r="J472" s="34"/>
      <c r="K472" s="35">
        <f t="shared" si="64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60"/>
        <v>28</v>
      </c>
      <c r="J473" s="34"/>
      <c r="K473" s="35">
        <f t="shared" si="64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60"/>
        <v>28</v>
      </c>
      <c r="J474" s="34"/>
      <c r="K474" s="35">
        <f t="shared" si="64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60"/>
        <v>28</v>
      </c>
      <c r="J475" s="34"/>
      <c r="K475" s="35">
        <f t="shared" si="64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60"/>
        <v>28</v>
      </c>
      <c r="J476" s="34"/>
      <c r="K476" s="35">
        <f t="shared" si="64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5">COUNTIF(L477:AM477,"")</f>
        <v>28</v>
      </c>
      <c r="J477" s="34">
        <f t="shared" ref="J477:J486" si="66">COUNTIF(L477:AM477,"APAGADO")</f>
        <v>0</v>
      </c>
      <c r="K477" s="35">
        <f t="shared" ref="K477:K486" si="67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5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5"/>
        <v>28</v>
      </c>
      <c r="J481" s="34">
        <f t="shared" si="66"/>
        <v>0</v>
      </c>
      <c r="K481" s="35">
        <f t="shared" si="67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5"/>
        <v>28</v>
      </c>
      <c r="J482" s="34">
        <f t="shared" si="66"/>
        <v>0</v>
      </c>
      <c r="K482" s="35">
        <f t="shared" si="67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5"/>
        <v>27</v>
      </c>
      <c r="J483" s="34">
        <f t="shared" si="66"/>
        <v>1</v>
      </c>
      <c r="K483" s="35">
        <f t="shared" si="67"/>
        <v>0.9642857142857143</v>
      </c>
      <c r="L483" s="88"/>
      <c r="M483" s="88" t="s">
        <v>1471</v>
      </c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5"/>
        <v>27</v>
      </c>
      <c r="J484" s="34">
        <f t="shared" si="66"/>
        <v>1</v>
      </c>
      <c r="K484" s="35">
        <f t="shared" si="67"/>
        <v>0.9642857142857143</v>
      </c>
      <c r="L484" s="88"/>
      <c r="M484" s="88" t="s">
        <v>1471</v>
      </c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5"/>
        <v>28</v>
      </c>
      <c r="J485" s="34">
        <f t="shared" si="66"/>
        <v>0</v>
      </c>
      <c r="K485" s="35">
        <f t="shared" si="67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5"/>
        <v>28</v>
      </c>
      <c r="J486" s="34">
        <f t="shared" si="66"/>
        <v>0</v>
      </c>
      <c r="K486" s="35">
        <f t="shared" si="67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8">COUNTIF(L487:AM487,"")</f>
        <v>28</v>
      </c>
      <c r="J487" s="34">
        <f t="shared" ref="J487:J506" si="69">COUNTIF(L487:AM487,"APAGADO")</f>
        <v>0</v>
      </c>
      <c r="K487" s="35">
        <f t="shared" ref="K487:K506" si="70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8"/>
        <v>28</v>
      </c>
      <c r="J492" s="34">
        <f t="shared" si="69"/>
        <v>0</v>
      </c>
      <c r="K492" s="35">
        <f t="shared" si="70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8"/>
        <v>28</v>
      </c>
      <c r="J493" s="34">
        <f t="shared" si="69"/>
        <v>0</v>
      </c>
      <c r="K493" s="35">
        <f t="shared" si="70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8"/>
        <v>28</v>
      </c>
      <c r="J494" s="34">
        <f t="shared" si="69"/>
        <v>0</v>
      </c>
      <c r="K494" s="35">
        <f t="shared" si="70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8"/>
        <v>26</v>
      </c>
      <c r="J495" s="34">
        <f t="shared" si="69"/>
        <v>2</v>
      </c>
      <c r="K495" s="35">
        <f t="shared" si="70"/>
        <v>0.9285714285714286</v>
      </c>
      <c r="L495" s="88" t="s">
        <v>1471</v>
      </c>
      <c r="M495" s="88" t="s">
        <v>1471</v>
      </c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8"/>
        <v>26</v>
      </c>
      <c r="J496" s="34">
        <f t="shared" si="69"/>
        <v>2</v>
      </c>
      <c r="K496" s="35">
        <f t="shared" si="70"/>
        <v>0.9285714285714286</v>
      </c>
      <c r="L496" s="88" t="s">
        <v>1471</v>
      </c>
      <c r="M496" s="88" t="s">
        <v>1471</v>
      </c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8"/>
        <v>28</v>
      </c>
      <c r="J499" s="34">
        <f t="shared" si="69"/>
        <v>0</v>
      </c>
      <c r="K499" s="35">
        <f t="shared" si="70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8"/>
        <v>28</v>
      </c>
      <c r="J500" s="34">
        <f t="shared" si="69"/>
        <v>0</v>
      </c>
      <c r="K500" s="35">
        <f t="shared" si="70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8"/>
        <v>28</v>
      </c>
      <c r="J503" s="34">
        <f t="shared" si="69"/>
        <v>0</v>
      </c>
      <c r="K503" s="35">
        <f t="shared" si="70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8"/>
        <v>26</v>
      </c>
      <c r="J505" s="34">
        <f t="shared" si="69"/>
        <v>2</v>
      </c>
      <c r="K505" s="35">
        <f t="shared" si="70"/>
        <v>0.9285714285714286</v>
      </c>
      <c r="L505" s="88" t="s">
        <v>1471</v>
      </c>
      <c r="M505" s="88" t="s">
        <v>1471</v>
      </c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8"/>
        <v>28</v>
      </c>
      <c r="J506" s="34">
        <f t="shared" si="69"/>
        <v>0</v>
      </c>
      <c r="K506" s="35">
        <f t="shared" si="70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71">COUNTIF(L507:AM507,"")</f>
        <v>28</v>
      </c>
      <c r="J507" s="34">
        <f t="shared" ref="J507:J519" si="72">COUNTIF(L507:AM507,"APAGADO")</f>
        <v>0</v>
      </c>
      <c r="K507" s="35">
        <f t="shared" ref="K507:K519" si="73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1:42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71"/>
        <v>28</v>
      </c>
      <c r="J509" s="34">
        <f t="shared" si="72"/>
        <v>0</v>
      </c>
      <c r="K509" s="35">
        <f t="shared" si="73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71"/>
        <v>27</v>
      </c>
      <c r="J511" s="34">
        <f t="shared" si="72"/>
        <v>1</v>
      </c>
      <c r="K511" s="35">
        <f t="shared" si="73"/>
        <v>0.9642857142857143</v>
      </c>
      <c r="L511" s="90"/>
      <c r="M511" s="90" t="s">
        <v>1471</v>
      </c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71"/>
        <v>27</v>
      </c>
      <c r="J512" s="34">
        <f t="shared" si="72"/>
        <v>1</v>
      </c>
      <c r="K512" s="35">
        <f t="shared" si="73"/>
        <v>0.9642857142857143</v>
      </c>
      <c r="L512" s="90"/>
      <c r="M512" s="90" t="s">
        <v>1471</v>
      </c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71"/>
        <v>27</v>
      </c>
      <c r="J513" s="34">
        <f t="shared" si="72"/>
        <v>1</v>
      </c>
      <c r="K513" s="35">
        <f t="shared" si="73"/>
        <v>0.9642857142857143</v>
      </c>
      <c r="L513" s="90" t="s">
        <v>1471</v>
      </c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71"/>
        <v>27</v>
      </c>
      <c r="J514" s="34">
        <f t="shared" si="72"/>
        <v>1</v>
      </c>
      <c r="K514" s="35">
        <f t="shared" si="73"/>
        <v>0.9642857142857143</v>
      </c>
      <c r="L514" s="90" t="s">
        <v>1471</v>
      </c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71"/>
        <v>27</v>
      </c>
      <c r="J515" s="34">
        <f t="shared" si="72"/>
        <v>1</v>
      </c>
      <c r="K515" s="35">
        <f t="shared" si="73"/>
        <v>0.9642857142857143</v>
      </c>
      <c r="L515" s="90" t="s">
        <v>1471</v>
      </c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71"/>
        <v>27</v>
      </c>
      <c r="J516" s="34">
        <f t="shared" si="72"/>
        <v>1</v>
      </c>
      <c r="K516" s="35">
        <f t="shared" si="73"/>
        <v>0.9642857142857143</v>
      </c>
      <c r="L516" s="90" t="s">
        <v>1471</v>
      </c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71"/>
        <v>28</v>
      </c>
      <c r="J517" s="34">
        <f t="shared" si="72"/>
        <v>0</v>
      </c>
      <c r="K517" s="35">
        <f t="shared" si="73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71"/>
        <v>28</v>
      </c>
      <c r="J518" s="34">
        <f t="shared" si="72"/>
        <v>0</v>
      </c>
      <c r="K518" s="35">
        <f t="shared" si="73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71"/>
        <v>27</v>
      </c>
      <c r="J519" s="34">
        <f t="shared" si="72"/>
        <v>1</v>
      </c>
      <c r="K519" s="35">
        <f t="shared" si="73"/>
        <v>0.9642857142857143</v>
      </c>
      <c r="L519" s="90" t="s">
        <v>1471</v>
      </c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4">COUNTIF(L520:AM520,"")</f>
        <v>27</v>
      </c>
      <c r="J520" s="34">
        <f t="shared" ref="J520:J526" si="75">COUNTIF(L520:AM520,"APAGADO")</f>
        <v>1</v>
      </c>
      <c r="K520" s="35">
        <f t="shared" ref="K520:K526" si="76">(I520)/(J520+I520)</f>
        <v>0.9642857142857143</v>
      </c>
      <c r="L520" s="90" t="s">
        <v>1471</v>
      </c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2" x14ac:dyDescent="0.25">
      <c r="E709" s="33"/>
      <c r="F709" s="33"/>
      <c r="G709" s="33"/>
      <c r="H709" s="33"/>
      <c r="K709" s="15"/>
      <c r="N709" s="88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K712" s="15"/>
      <c r="N712" s="88"/>
    </row>
    <row r="713" spans="5:42" x14ac:dyDescent="0.25"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P4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 AP5:AP1048576">
    <cfRule type="cellIs" dxfId="214" priority="32" operator="equal">
      <formula>"APAGADO"</formula>
    </cfRule>
  </conditionalFormatting>
  <conditionalFormatting sqref="V507:AG1048576 L507:AP621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P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 t="str">
        <f>'RESUMEN TOTAL'!M484</f>
        <v>APAGADO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86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 t="str">
        <f>ESTADISTICA!G123</f>
        <v>APAGADO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 t="str">
        <f>ESTADISTICA!G142</f>
        <v>APAGADO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 t="str">
        <f>ESTADISTICA!G143</f>
        <v>APAGADO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 t="str">
        <f>ESTADISTICA!G231</f>
        <v>APAGADO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 t="str">
        <f>ESTADISTICA!G232</f>
        <v>APAGADO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 t="str">
        <f>ESTADISTICA!G234</f>
        <v>APAGADO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 t="str">
        <f>ESTADISTICA!G235</f>
        <v>APAGADO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 t="str">
        <f>ESTADISTICA!G348</f>
        <v>APAGADO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 t="str">
        <f>ESTADISTICA!G461</f>
        <v>APAGADO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73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 t="str">
        <f>'RESUMEN TOTAL'!M484</f>
        <v>APAGADO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13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 t="str">
        <f>'RESUMEN TOTAL'!M125</f>
        <v>APAGADO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 t="str">
        <f>'RESUMEN TOTAL'!M126</f>
        <v>APAGADO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 t="str">
        <f>'RESUMEN TOTAL'!M127</f>
        <v>APAGADO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 t="str">
        <f>'RESUMEN TOTAL'!M128</f>
        <v>APAGADO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 t="str">
        <f>'RESUMEN TOTAL'!M145</f>
        <v>APAGADO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 t="str">
        <f>'RESUMEN TOTAL'!M146</f>
        <v>APAGADO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 t="str">
        <f>'RESUMEN TOTAL'!M234</f>
        <v>APAGADO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 t="str">
        <f>'RESUMEN TOTAL'!M235</f>
        <v>APAGADO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 t="str">
        <f>'RESUMEN TOTAL'!M236</f>
        <v>APAGADO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 t="str">
        <f>'RESUMEN TOTAL'!M237</f>
        <v>APAGADO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 t="str">
        <f>'RESUMEN TOTAL'!M238</f>
        <v>APAGADO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 t="str">
        <f>'RESUMEN TOTAL'!M351</f>
        <v>APAGADO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>
        <f>'RESUMEN TOTAL'!Z479</f>
        <v>0</v>
      </c>
      <c r="U457">
        <f>'RESUMEN TOTAL'!AA479</f>
        <v>0</v>
      </c>
      <c r="V457">
        <f>'RESUMEN TOTAL'!AB479</f>
        <v>0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>
        <f>'RESUMEN TOTAL'!Z480</f>
        <v>0</v>
      </c>
      <c r="U458">
        <f>'RESUMEN TOTAL'!AA480</f>
        <v>0</v>
      </c>
      <c r="V458">
        <f>'RESUMEN TOTAL'!AB480</f>
        <v>0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>
        <f>'RESUMEN TOTAL'!L483</f>
        <v>0</v>
      </c>
      <c r="G461" t="str">
        <f>'RESUMEN TOTAL'!M483</f>
        <v>APAGADO</v>
      </c>
      <c r="H461">
        <f>'RESUMEN TOTAL'!N483</f>
        <v>0</v>
      </c>
      <c r="I461">
        <f>'RESUMEN TOTAL'!O483</f>
        <v>0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>
        <f>'RESUMEN TOTAL'!L484</f>
        <v>0</v>
      </c>
      <c r="G462" t="str">
        <f>'RESUMEN TOTAL'!M484</f>
        <v>APAGADO</v>
      </c>
      <c r="H462">
        <f>'RESUMEN TOTAL'!N484</f>
        <v>0</v>
      </c>
      <c r="I462">
        <f>'RESUMEN TOTAL'!O484</f>
        <v>0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>
        <f>'RESUMEN TOTAL'!N495</f>
        <v>0</v>
      </c>
      <c r="I473">
        <f>'RESUMEN TOTAL'!O495</f>
        <v>0</v>
      </c>
      <c r="J473">
        <f>'RESUMEN TOTAL'!P495</f>
        <v>0</v>
      </c>
      <c r="K473">
        <f>'RESUMEN TOTAL'!Q495</f>
        <v>0</v>
      </c>
      <c r="L473">
        <f>'RESUMEN TOTAL'!R495</f>
        <v>0</v>
      </c>
      <c r="M473">
        <f>'RESUMEN TOTAL'!S495</f>
        <v>0</v>
      </c>
      <c r="N473">
        <f>'RESUMEN TOTAL'!T495</f>
        <v>0</v>
      </c>
      <c r="O473">
        <f>'RESUMEN TOTAL'!U495</f>
        <v>0</v>
      </c>
      <c r="P473">
        <f>'RESUMEN TOTAL'!V495</f>
        <v>0</v>
      </c>
      <c r="Q473">
        <f>'RESUMEN TOTAL'!W495</f>
        <v>0</v>
      </c>
      <c r="R473">
        <f>'RESUMEN TOTAL'!X495</f>
        <v>0</v>
      </c>
      <c r="S473">
        <f>'RESUMEN TOTAL'!Y495</f>
        <v>0</v>
      </c>
      <c r="T473">
        <f>'RESUMEN TOTAL'!Z495</f>
        <v>0</v>
      </c>
      <c r="U473">
        <f>'RESUMEN TOTAL'!AA495</f>
        <v>0</v>
      </c>
      <c r="V473">
        <f>'RESUMEN TOTAL'!AB495</f>
        <v>0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>
        <f>'RESUMEN TOTAL'!N496</f>
        <v>0</v>
      </c>
      <c r="I474">
        <f>'RESUMEN TOTAL'!O496</f>
        <v>0</v>
      </c>
      <c r="J474">
        <f>'RESUMEN TOTAL'!P496</f>
        <v>0</v>
      </c>
      <c r="K474">
        <f>'RESUMEN TOTAL'!Q496</f>
        <v>0</v>
      </c>
      <c r="L474">
        <f>'RESUMEN TOTAL'!R496</f>
        <v>0</v>
      </c>
      <c r="M474">
        <f>'RESUMEN TOTAL'!S496</f>
        <v>0</v>
      </c>
      <c r="N474">
        <f>'RESUMEN TOTAL'!T496</f>
        <v>0</v>
      </c>
      <c r="O474">
        <f>'RESUMEN TOTAL'!U496</f>
        <v>0</v>
      </c>
      <c r="P474">
        <f>'RESUMEN TOTAL'!V496</f>
        <v>0</v>
      </c>
      <c r="Q474">
        <f>'RESUMEN TOTAL'!W496</f>
        <v>0</v>
      </c>
      <c r="R474">
        <f>'RESUMEN TOTAL'!X496</f>
        <v>0</v>
      </c>
      <c r="S474">
        <f>'RESUMEN TOTAL'!Y496</f>
        <v>0</v>
      </c>
      <c r="T474">
        <f>'RESUMEN TOTAL'!Z496</f>
        <v>0</v>
      </c>
      <c r="U474">
        <f>'RESUMEN TOTAL'!AA496</f>
        <v>0</v>
      </c>
      <c r="V474">
        <f>'RESUMEN TOTAL'!AB496</f>
        <v>0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>
        <f>'RESUMEN TOTAL'!L497</f>
        <v>0</v>
      </c>
      <c r="G475">
        <f>'RESUMEN TOTAL'!M497</f>
        <v>0</v>
      </c>
      <c r="H475">
        <f>'RESUMEN TOTAL'!N497</f>
        <v>0</v>
      </c>
      <c r="I475">
        <f>'RESUMEN TOTAL'!O497</f>
        <v>0</v>
      </c>
      <c r="J475">
        <f>'RESUMEN TOTAL'!P497</f>
        <v>0</v>
      </c>
      <c r="K475">
        <f>'RESUMEN TOTAL'!Q497</f>
        <v>0</v>
      </c>
      <c r="L475">
        <f>'RESUMEN TOTAL'!R497</f>
        <v>0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>
        <f>'RESUMEN TOTAL'!L498</f>
        <v>0</v>
      </c>
      <c r="G476">
        <f>'RESUMEN TOTAL'!M498</f>
        <v>0</v>
      </c>
      <c r="H476">
        <f>'RESUMEN TOTAL'!N498</f>
        <v>0</v>
      </c>
      <c r="I476">
        <f>'RESUMEN TOTAL'!O498</f>
        <v>0</v>
      </c>
      <c r="J476">
        <f>'RESUMEN TOTAL'!P498</f>
        <v>0</v>
      </c>
      <c r="K476">
        <f>'RESUMEN TOTAL'!Q498</f>
        <v>0</v>
      </c>
      <c r="L476">
        <f>'RESUMEN TOTAL'!R498</f>
        <v>0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>
        <f>'RESUMEN TOTAL'!O499</f>
        <v>0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>
        <f>'RESUMEN TOTAL'!O500</f>
        <v>0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>
        <f>'RESUMEN TOTAL'!O505</f>
        <v>0</v>
      </c>
      <c r="J483">
        <f>'RESUMEN TOTAL'!P505</f>
        <v>0</v>
      </c>
      <c r="K483">
        <f>'RESUMEN TOTAL'!Q505</f>
        <v>0</v>
      </c>
      <c r="L483">
        <f>'RESUMEN TOTAL'!R505</f>
        <v>0</v>
      </c>
      <c r="M483">
        <f>'RESUMEN TOTAL'!S505</f>
        <v>0</v>
      </c>
      <c r="N483">
        <f>'RESUMEN TOTAL'!T505</f>
        <v>0</v>
      </c>
      <c r="O483">
        <f>'RESUMEN TOTAL'!U505</f>
        <v>0</v>
      </c>
      <c r="P483">
        <f>'RESUMEN TOTAL'!V505</f>
        <v>0</v>
      </c>
      <c r="Q483">
        <f>'RESUMEN TOTAL'!W505</f>
        <v>0</v>
      </c>
      <c r="R483">
        <f>'RESUMEN TOTAL'!X505</f>
        <v>0</v>
      </c>
      <c r="S483">
        <f>'RESUMEN TOTAL'!Y505</f>
        <v>0</v>
      </c>
      <c r="T483">
        <f>'RESUMEN TOTAL'!Z505</f>
        <v>0</v>
      </c>
      <c r="U483">
        <f>'RESUMEN TOTAL'!AA505</f>
        <v>0</v>
      </c>
      <c r="V483">
        <f>'RESUMEN TOTAL'!AB505</f>
        <v>0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>
        <f>'RESUMEN TOTAL'!N506</f>
        <v>0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>
        <f>'RESUMEN TOTAL'!N511</f>
        <v>0</v>
      </c>
      <c r="I491">
        <f>'RESUMEN TOTAL'!O511</f>
        <v>0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>
        <f>'RESUMEN TOTAL'!N512</f>
        <v>0</v>
      </c>
      <c r="I492">
        <f>'RESUMEN TOTAL'!O512</f>
        <v>0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 t="str">
        <f>'RESUMEN TOTAL'!L513</f>
        <v>APAGADO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 t="str">
        <f>'RESUMEN TOTAL'!L514</f>
        <v>APAGADO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 t="str">
        <f>'RESUMEN TOTAL'!L515</f>
        <v>APAGADO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 t="str">
        <f>'RESUMEN TOTAL'!L516</f>
        <v>APAGADO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 t="str">
        <f>'RESUMEN TOTAL'!L519</f>
        <v>APAGADO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 t="str">
        <f>'RESUMEN TOTAL'!L520</f>
        <v>APAGADO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7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 t="str">
        <f>'RESUMEN TOTAL'!M483</f>
        <v>APAGADO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 t="str">
        <f>'RESUMEN TOTAL'!M484</f>
        <v>APAGADO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>
        <f>'RESUMEN TOTAL'!N496</f>
        <v>0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>
        <f>'RESUMEN TOTAL'!N506</f>
        <v>0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522</v>
      </c>
      <c r="G2" s="36">
        <f t="shared" ref="G2" si="1">E2/F2</f>
        <v>5.3639846743295021E-2</v>
      </c>
    </row>
    <row r="3" spans="1:7" x14ac:dyDescent="0.25">
      <c r="A3" s="17">
        <f>'APAGADOS RADIO'!G3</f>
        <v>45201</v>
      </c>
      <c r="B3">
        <f>'APAGADOS RADIO'!G2+D3</f>
        <v>20</v>
      </c>
      <c r="C3">
        <f>'APAGADOS FIBRA'!G2</f>
        <v>73</v>
      </c>
      <c r="D3">
        <f>'APAGADOS ANTENA'!G2</f>
        <v>13</v>
      </c>
      <c r="E3">
        <f t="shared" ref="E3" si="2">B3+C3</f>
        <v>93</v>
      </c>
      <c r="F3">
        <f>'RESUMEN TOTAL'!B1</f>
        <v>522</v>
      </c>
      <c r="G3" s="36">
        <f t="shared" ref="G3" si="3">E3/F3</f>
        <v>0.17816091954022989</v>
      </c>
    </row>
    <row r="4" spans="1:7" x14ac:dyDescent="0.25">
      <c r="A4" s="17">
        <f>'APAGADOS RADIO'!H3</f>
        <v>45202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522</v>
      </c>
      <c r="G4" s="36">
        <f t="shared" ref="G4:G7" si="5">E4/F4</f>
        <v>0</v>
      </c>
    </row>
    <row r="5" spans="1:7" x14ac:dyDescent="0.25">
      <c r="A5" s="17">
        <f>'APAGADOS RADIO'!I3</f>
        <v>45203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522</v>
      </c>
      <c r="G5" s="36">
        <f t="shared" si="5"/>
        <v>0</v>
      </c>
    </row>
    <row r="6" spans="1:7" x14ac:dyDescent="0.25">
      <c r="A6" s="17">
        <f>'APAGADOS RADIO'!J3</f>
        <v>45204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522</v>
      </c>
      <c r="G6" s="36">
        <f t="shared" si="5"/>
        <v>0</v>
      </c>
    </row>
    <row r="7" spans="1:7" x14ac:dyDescent="0.25">
      <c r="A7" s="17">
        <f>'APAGADOS RADIO'!K3</f>
        <v>45205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522</v>
      </c>
      <c r="G7" s="36">
        <f t="shared" si="5"/>
        <v>0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522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522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522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522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522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522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522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522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522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522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522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93" workbookViewId="0">
      <selection activeCell="F198" sqref="F198:F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0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-8</v>
      </c>
      <c r="E53" s="69">
        <f>D53/C51</f>
        <v>-1.6597510373443983E-2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-9</v>
      </c>
      <c r="E54" s="69">
        <f>D54/C51</f>
        <v>-1.8672199170124481E-2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-4</v>
      </c>
      <c r="E74" s="69">
        <f>D74/C72</f>
        <v>-7.6628352490421452E-3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-5</v>
      </c>
      <c r="E75" s="69">
        <f>D75/C72</f>
        <v>-9.5785440613026813E-3</v>
      </c>
      <c r="F75" s="133"/>
      <c r="G75" s="67" t="s">
        <v>1153</v>
      </c>
      <c r="H75" s="121">
        <f>paradas!K1</f>
        <v>25</v>
      </c>
      <c r="I75" s="125">
        <f>paradas!P2</f>
        <v>0</v>
      </c>
      <c r="J75" s="115">
        <f t="shared" ref="J75:J77" si="12">I75/H75</f>
        <v>0</v>
      </c>
    </row>
    <row r="76" spans="2:10" ht="16.5" thickBot="1" x14ac:dyDescent="0.3">
      <c r="B76" s="70" t="s">
        <v>16</v>
      </c>
      <c r="C76" s="71">
        <f>AUXILIAR!B12</f>
        <v>0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0</v>
      </c>
      <c r="J76" s="110">
        <f t="shared" si="12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0</v>
      </c>
      <c r="J77" s="113">
        <f t="shared" si="12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-4</v>
      </c>
      <c r="E81" s="69">
        <f>D81/C79</f>
        <v>-7.6628352490421452E-3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-5</v>
      </c>
      <c r="E82" s="69">
        <f>D82/C79</f>
        <v>-9.5785440613026813E-3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-12</v>
      </c>
      <c r="E88" s="69">
        <f>D88/C86</f>
        <v>-2.2988505747126436E-2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-13</v>
      </c>
      <c r="E89" s="69">
        <f>D89/C86</f>
        <v>-2.4904214559386972E-2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-16</v>
      </c>
      <c r="E90" s="92">
        <f>D90/C86</f>
        <v>-3.0651340996168581E-2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-10</v>
      </c>
      <c r="E95" s="69">
        <f>D95/C93</f>
        <v>-1.9157088122605363E-2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-11</v>
      </c>
      <c r="E96" s="69">
        <f>D96/C93</f>
        <v>-2.1072796934865901E-2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-11</v>
      </c>
      <c r="E102" s="69">
        <f>D102/C100</f>
        <v>-2.1072796934865901E-2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-12</v>
      </c>
      <c r="E103" s="69">
        <f>D103/C100</f>
        <v>-2.2988505747126436E-2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-14</v>
      </c>
      <c r="E104" s="92">
        <f>D104/C100</f>
        <v>-2.681992337164751E-2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52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0</v>
      </c>
      <c r="J139" s="110">
        <f t="shared" si="2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6</v>
      </c>
      <c r="J140" s="113">
        <f t="shared" si="20"/>
        <v>9.0909090909090912E-2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0</v>
      </c>
      <c r="J146" s="110">
        <f t="shared" si="22"/>
        <v>0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4</v>
      </c>
      <c r="J147" s="113">
        <f t="shared" si="22"/>
        <v>6.0606060606060608E-2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-13</v>
      </c>
      <c r="E151" s="69">
        <f>D151/C149</f>
        <v>-2.4904214559386972E-2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-14</v>
      </c>
      <c r="E152" s="69">
        <f>D152/C149</f>
        <v>-2.681992337164751E-2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-16</v>
      </c>
      <c r="E153" s="92">
        <f>D153/C149</f>
        <v>-3.0651340996168581E-2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5"/>
        <v>25</v>
      </c>
      <c r="I159" s="125">
        <f>AUXILIAR!E57</f>
        <v>0</v>
      </c>
      <c r="J159" s="115">
        <f t="shared" ref="J159:J161" si="26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0</v>
      </c>
      <c r="J160" s="110">
        <f t="shared" si="2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0</v>
      </c>
      <c r="J161" s="113">
        <f t="shared" si="2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-7</v>
      </c>
      <c r="E172" s="69">
        <f>D172/C170</f>
        <v>-1.3409961685823755E-2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-8</v>
      </c>
      <c r="E173" s="69">
        <f>D173/C170</f>
        <v>-1.532567049808429E-2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-12</v>
      </c>
      <c r="E174" s="92">
        <f>D174/C170</f>
        <v>-2.2988505747126436E-2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-5</v>
      </c>
      <c r="E179" s="69">
        <f>D179/C177</f>
        <v>-9.5785440613026813E-3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-6</v>
      </c>
      <c r="E180" s="69">
        <f>D180/C177</f>
        <v>-1.1494252873563218E-2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-10</v>
      </c>
      <c r="E181" s="92">
        <f>D181/C177</f>
        <v>-1.9157088122605363E-2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2</v>
      </c>
      <c r="D186" s="68">
        <f>D185-C186</f>
        <v>-2</v>
      </c>
      <c r="E186" s="69">
        <f>D186/C184</f>
        <v>-3.8314176245210726E-3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-3</v>
      </c>
      <c r="E187" s="69">
        <f>D187/C184</f>
        <v>-5.7471264367816091E-3</v>
      </c>
      <c r="F187" s="133"/>
      <c r="G187" s="67" t="s">
        <v>1153</v>
      </c>
      <c r="H187" s="121">
        <v>33</v>
      </c>
      <c r="I187" s="125">
        <f>paradas!AF2</f>
        <v>0</v>
      </c>
      <c r="J187" s="115">
        <f t="shared" ref="J187:J189" si="33">I187/H187</f>
        <v>0</v>
      </c>
    </row>
    <row r="188" spans="2:10" ht="16.5" thickBot="1" x14ac:dyDescent="0.3">
      <c r="B188" s="70" t="s">
        <v>16</v>
      </c>
      <c r="C188" s="71">
        <v>8</v>
      </c>
      <c r="D188" s="72">
        <f>D187-C188</f>
        <v>-11</v>
      </c>
      <c r="E188" s="92">
        <f>D188/C184</f>
        <v>-2.1072796934865901E-2</v>
      </c>
      <c r="F188" s="133"/>
      <c r="G188" s="67" t="s">
        <v>1420</v>
      </c>
      <c r="H188" s="121">
        <v>33</v>
      </c>
      <c r="I188" s="126">
        <f>paradas!AF3</f>
        <v>0</v>
      </c>
      <c r="J188" s="110">
        <f t="shared" si="3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0.05</v>
      </c>
      <c r="F189" s="133"/>
      <c r="G189" s="67" t="s">
        <v>1426</v>
      </c>
      <c r="H189" s="121">
        <v>66</v>
      </c>
      <c r="I189" s="127">
        <f t="shared" ref="I189" si="34">SUM(I187:I188)</f>
        <v>0</v>
      </c>
      <c r="J189" s="113">
        <f t="shared" si="3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v>7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-2</v>
      </c>
      <c r="E193" s="69">
        <f>D193/C191</f>
        <v>-3.8314176245210726E-3</v>
      </c>
      <c r="F193" s="133"/>
      <c r="G193" s="117" t="s">
        <v>1418</v>
      </c>
      <c r="H193" s="120">
        <v>33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-3</v>
      </c>
      <c r="E194" s="69">
        <f>D194/C191</f>
        <v>-5.7471264367816091E-3</v>
      </c>
      <c r="F194" s="133"/>
      <c r="G194" s="67" t="s">
        <v>1153</v>
      </c>
      <c r="H194" s="121">
        <v>33</v>
      </c>
      <c r="I194" s="125">
        <v>4</v>
      </c>
      <c r="J194" s="115">
        <f t="shared" ref="J194:J196" si="35">I194/H194</f>
        <v>0.12121212121212122</v>
      </c>
    </row>
    <row r="195" spans="2:10" ht="16.5" thickBot="1" x14ac:dyDescent="0.3">
      <c r="B195" s="70" t="s">
        <v>16</v>
      </c>
      <c r="C195" s="71">
        <v>6</v>
      </c>
      <c r="D195" s="72">
        <f>D194-C195</f>
        <v>-9</v>
      </c>
      <c r="E195" s="92">
        <f>D195/C191</f>
        <v>-1.7241379310344827E-2</v>
      </c>
      <c r="F195" s="133"/>
      <c r="G195" s="67" t="s">
        <v>1420</v>
      </c>
      <c r="H195" s="121">
        <v>33</v>
      </c>
      <c r="I195" s="126">
        <v>3</v>
      </c>
      <c r="J195" s="110">
        <f t="shared" si="35"/>
        <v>9.0909090909090912E-2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v>66</v>
      </c>
      <c r="I196" s="127">
        <v>7</v>
      </c>
      <c r="J196" s="113">
        <f t="shared" si="35"/>
        <v>0.10606060606060606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0.08</v>
      </c>
      <c r="F197" s="134"/>
      <c r="G197" s="70" t="s">
        <v>1425</v>
      </c>
      <c r="H197" s="122">
        <v>7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32</v>
      </c>
      <c r="D199" s="68">
        <f>C199</f>
        <v>32</v>
      </c>
      <c r="E199" s="69">
        <f>D199/C198</f>
        <v>6.1302681992337162E-2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2</v>
      </c>
      <c r="D200" s="68">
        <f>D199-C200</f>
        <v>30</v>
      </c>
      <c r="E200" s="69">
        <f>D200/C198</f>
        <v>5.7471264367816091E-2</v>
      </c>
      <c r="F200" s="133"/>
      <c r="G200" s="117" t="s">
        <v>1418</v>
      </c>
      <c r="H200" s="120">
        <v>33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29</v>
      </c>
      <c r="E201" s="69">
        <f>D201/C198</f>
        <v>5.5555555555555552E-2</v>
      </c>
      <c r="F201" s="133"/>
      <c r="G201" s="67" t="s">
        <v>1153</v>
      </c>
      <c r="H201" s="121">
        <v>33</v>
      </c>
      <c r="I201" s="125">
        <f>AUXILIAR!E63</f>
        <v>0</v>
      </c>
      <c r="J201" s="115">
        <f t="shared" ref="J201:J203" si="36">I201/H201</f>
        <v>0</v>
      </c>
    </row>
    <row r="202" spans="2:10" ht="16.5" thickBot="1" x14ac:dyDescent="0.3">
      <c r="B202" s="70" t="s">
        <v>16</v>
      </c>
      <c r="C202" s="71">
        <v>7</v>
      </c>
      <c r="D202" s="72">
        <f>D201-C202</f>
        <v>22</v>
      </c>
      <c r="E202" s="92">
        <f>D202/C198</f>
        <v>4.2145593869731802E-2</v>
      </c>
      <c r="F202" s="133"/>
      <c r="G202" s="67" t="s">
        <v>1420</v>
      </c>
      <c r="H202" s="121">
        <v>33</v>
      </c>
      <c r="I202" s="126">
        <f>AUXILIAR!F63</f>
        <v>0</v>
      </c>
      <c r="J202" s="110">
        <f t="shared" si="36"/>
        <v>0</v>
      </c>
    </row>
    <row r="203" spans="2:10" ht="17.25" thickTop="1" thickBot="1" x14ac:dyDescent="0.3">
      <c r="B203" s="95" t="s">
        <v>1144</v>
      </c>
      <c r="C203" s="96">
        <v>14</v>
      </c>
      <c r="D203" s="96"/>
      <c r="E203" s="97">
        <v>0.06</v>
      </c>
      <c r="F203" s="133"/>
      <c r="G203" s="67" t="s">
        <v>1426</v>
      </c>
      <c r="H203" s="121">
        <v>66</v>
      </c>
      <c r="I203" s="127">
        <f t="shared" ref="I203" si="37">SUM(I201:I202)</f>
        <v>0</v>
      </c>
      <c r="J203" s="113">
        <f t="shared" si="36"/>
        <v>0</v>
      </c>
    </row>
    <row r="204" spans="2:10" ht="17.25" thickTop="1" thickBot="1" x14ac:dyDescent="0.3">
      <c r="B204" s="95" t="s">
        <v>1145</v>
      </c>
      <c r="C204" s="96">
        <f>Hoja1!AH5</f>
        <v>18</v>
      </c>
      <c r="D204" s="96"/>
      <c r="E204" s="98">
        <v>0.09</v>
      </c>
      <c r="F204" s="134"/>
      <c r="G204" s="70" t="s">
        <v>1425</v>
      </c>
      <c r="H204" s="122">
        <f t="shared" ref="H204" si="38">H85</f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39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39"/>
        <v>25</v>
      </c>
      <c r="I208" s="125">
        <v>0</v>
      </c>
      <c r="J208" s="115">
        <f t="shared" ref="J208:J210" si="4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39"/>
        <v>25</v>
      </c>
      <c r="I209" s="126">
        <v>0</v>
      </c>
      <c r="J209" s="110">
        <f t="shared" si="40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39"/>
        <v>50</v>
      </c>
      <c r="I210" s="127">
        <v>0</v>
      </c>
      <c r="J210" s="113">
        <f t="shared" si="40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39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O1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31</v>
      </c>
      <c r="H3" s="53">
        <f>COUNTIFS('RESUMEN TOTAL'!C5:C534, "=BONOMO",'RESUMEN TOTAL'!N5:N534,"=APAGADO")</f>
        <v>0</v>
      </c>
      <c r="I3" s="53">
        <f>COUNTIFS('RESUMEN TOTAL'!C5:C534, "=BONOMO",'RESUMEN TOTAL'!O5:O534,"=APAGADO")</f>
        <v>0</v>
      </c>
      <c r="J3" s="53">
        <f>COUNTIFS('RESUMEN TOTAL'!C5:C534, "=BONOMO",'RESUMEN TOTAL'!P5:P534,"=APAGADO")</f>
        <v>0</v>
      </c>
      <c r="K3" s="53">
        <f>COUNTIFS('RESUMEN TOTAL'!C5:C534, "=BONOMO",'RESUMEN TOTAL'!Q5:Q534,"=APAGADO")</f>
        <v>0</v>
      </c>
      <c r="L3" s="53">
        <f>COUNTIFS('RESUMEN TOTAL'!C5:C534, "=BONOMO",'RESUMEN TOTAL'!R5:R534,"=APAGADO")</f>
        <v>0</v>
      </c>
      <c r="M3" s="53">
        <f>COUNTIFS('RESUMEN TOTAL'!C5:C534, "=BONOMO",'RESUMEN TOTAL'!S5:S534,"=APAGADO")</f>
        <v>0</v>
      </c>
      <c r="N3" s="53">
        <f>COUNTIFS('RESUMEN TOTAL'!C5:C534, "=BONOMO",'RESUMEN TOTAL'!T5:T534,"=APAGADO")</f>
        <v>0</v>
      </c>
      <c r="O3" s="53">
        <f>COUNTIFS('RESUMEN TOTAL'!C5:C534, "=BONOMO",'RESUMEN TOTAL'!U5:U534,"=APAGADO")</f>
        <v>0</v>
      </c>
      <c r="P3" s="54">
        <f>COUNTIFS('RESUMEN TOTAL'!C5:C534, "=BONOMO",'RESUMEN TOTAL'!V5:V534,"=APAGADO")</f>
        <v>0</v>
      </c>
      <c r="Q3" s="54">
        <f>COUNTIFS('RESUMEN TOTAL'!C5:C534, "=BONOMO",'RESUMEN TOTAL'!W5:W534,"=APAGADO")</f>
        <v>0</v>
      </c>
      <c r="R3" s="54">
        <v>14</v>
      </c>
      <c r="S3" s="54">
        <f>COUNTIFS('RESUMEN TOTAL'!C5:C534, "=BONOMO",'RESUMEN TOTAL'!Y5:Y534,"=APAGADO")</f>
        <v>0</v>
      </c>
      <c r="T3" s="54">
        <f>COUNTIFS('RESUMEN TOTAL'!C5:C534, "=BONOMO",'RESUMEN TOTAL'!Z5:Z534,"=APAGADO")</f>
        <v>0</v>
      </c>
      <c r="U3" s="54">
        <f>COUNTIFS('RESUMEN TOTAL'!C5:C534, "=BONOMO",'RESUMEN TOTAL'!AA5:AA534,"=APAGADO")</f>
        <v>0</v>
      </c>
      <c r="V3" s="54">
        <f>COUNTIFS('RESUMEN TOTAL'!C5:C534, "=BONOMO",'RESUMEN TOTAL'!AB5:AB534,"=APAGADO")</f>
        <v>0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v>16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14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0.128099173553719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5.7851239669421489E-2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6.6115702479338845E-2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5.7851239669421489E-2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16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0</v>
      </c>
      <c r="I5" s="56">
        <f>COUNTIFS('RESUMEN TOTAL'!C5:C520, "=COSEIDI",'RESUMEN TOTAL'!O5:O520,"=APAGADO")</f>
        <v>0</v>
      </c>
      <c r="J5" s="56">
        <f>COUNTIFS('RESUMEN TOTAL'!C5:C520, "=COSEIDI",'RESUMEN TOTAL'!P5:P520,"=APAGADO")</f>
        <v>0</v>
      </c>
      <c r="K5" s="56">
        <f>COUNTIFS('RESUMEN TOTAL'!C5:C520, "=COSEIDI",'RESUMEN TOTAL'!Q5:Q520,"=APAGADO")</f>
        <v>0</v>
      </c>
      <c r="L5" s="56">
        <f>COUNTIFS('RESUMEN TOTAL'!C5:C520, "=COSEIDI",'RESUMEN TOTAL'!R5:R520,"=APAGADO")</f>
        <v>0</v>
      </c>
      <c r="M5" s="56">
        <f>COUNTIFS('RESUMEN TOTAL'!C5:C520, "=COSEIDI",'RESUMEN TOTAL'!S5:S520,"=APAGADO")</f>
        <v>0</v>
      </c>
      <c r="N5" s="56">
        <f>COUNTIFS('RESUMEN TOTAL'!C5:C520, "=COSEIDI",'RESUMEN TOTAL'!T5:T520,"=APAGADO")</f>
        <v>0</v>
      </c>
      <c r="O5" s="56">
        <f>COUNTIFS('RESUMEN TOTAL'!C5:C520, "=COSEIDI",'RESUMEN TOTAL'!U5:U520,"=APAGADO")</f>
        <v>0</v>
      </c>
      <c r="P5" s="56">
        <f>COUNTIFS('RESUMEN TOTAL'!C5:C520, "=COSEIDI",'RESUMEN TOTAL'!V5:V520,"=APAGADO")</f>
        <v>0</v>
      </c>
      <c r="Q5" s="56">
        <f>COUNTIFS('RESUMEN TOTAL'!C5:C520, "=COSEIDI",'RESUMEN TOTAL'!W5:W520,"=APAGADO")</f>
        <v>0</v>
      </c>
      <c r="R5" s="56">
        <f>COUNTIFS('RESUMEN TOTAL'!C5:C520, "=COSEIDI",'RESUMEN TOTAL'!X5:X520,"=APAGADO")</f>
        <v>0</v>
      </c>
      <c r="S5" s="56">
        <f>COUNTIFS('RESUMEN TOTAL'!C5:C520, "=COSEIDI",'RESUMEN TOTAL'!Y5:Y520,"=APAGADO")</f>
        <v>0</v>
      </c>
      <c r="T5" s="56">
        <f>COUNTIFS('RESUMEN TOTAL'!C5:C520, "=COSEIDI",'RESUMEN TOTAL'!Z5:Z520,"=APAGADO")</f>
        <v>0</v>
      </c>
      <c r="U5" s="56">
        <f>COUNTIFS('RESUMEN TOTAL'!C5:C520, "=COSEIDI",'RESUMEN TOTAL'!AA5:AA520,"=APAGADO")</f>
        <v>0</v>
      </c>
      <c r="V5" s="56">
        <f>COUNTIFS('RESUMEN TOTAL'!C5:C520, "=COSEIDI",'RESUMEN TOTAL'!AB5:AB520,"=APAGADO")</f>
        <v>0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v>18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0.29523809523809524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4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3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 t="str">
        <f>'RESUMEN TOTAL'!M125</f>
        <v>APAGADO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 t="str">
        <f>'RESUMEN TOTAL'!M126</f>
        <v>APAGADO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 t="str">
        <f>'RESUMEN TOTAL'!M127</f>
        <v>APAGADO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 t="str">
        <f>'RESUMEN TOTAL'!M128</f>
        <v>APAGADO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 t="str">
        <f>'RESUMEN TOTAL'!M145</f>
        <v>APAGADO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 t="str">
        <f>'RESUMEN TOTAL'!M146</f>
        <v>APAGADO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 t="str">
        <f>'RESUMEN TOTAL'!M234</f>
        <v>APAGADO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 t="str">
        <f>'RESUMEN TOTAL'!M235</f>
        <v>APAGADO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 t="str">
        <f>'RESUMEN TOTAL'!M236</f>
        <v>APAGADO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 t="str">
        <f>'RESUMEN TOTAL'!M237</f>
        <v>APAGADO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 t="str">
        <f>'RESUMEN TOTAL'!M238</f>
        <v>APAGADO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 t="str">
        <f>'RESUMEN TOTAL'!M351</f>
        <v>APAGADO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>
        <f>'RESUMEN TOTAL'!Z479</f>
        <v>0</v>
      </c>
      <c r="U459" s="100">
        <f>'RESUMEN TOTAL'!AA479</f>
        <v>0</v>
      </c>
      <c r="V459" s="100">
        <f>'RESUMEN TOTAL'!AB479</f>
        <v>0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>
        <f>'RESUMEN TOTAL'!Z480</f>
        <v>0</v>
      </c>
      <c r="U460" s="100">
        <f>'RESUMEN TOTAL'!AA480</f>
        <v>0</v>
      </c>
      <c r="V460" s="100">
        <f>'RESUMEN TOTAL'!AB480</f>
        <v>0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>
        <f>'RESUMEN TOTAL'!L483</f>
        <v>0</v>
      </c>
      <c r="G463" s="100" t="str">
        <f>'RESUMEN TOTAL'!M483</f>
        <v>APAGADO</v>
      </c>
      <c r="H463" s="100">
        <f>'RESUMEN TOTAL'!N483</f>
        <v>0</v>
      </c>
      <c r="I463" s="100">
        <f>'RESUMEN TOTAL'!O483</f>
        <v>0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>
        <f>'RESUMEN TOTAL'!L484</f>
        <v>0</v>
      </c>
      <c r="G464" s="100" t="str">
        <f>'RESUMEN TOTAL'!M484</f>
        <v>APAGADO</v>
      </c>
      <c r="H464" s="100">
        <f>'RESUMEN TOTAL'!N484</f>
        <v>0</v>
      </c>
      <c r="I464" s="100">
        <f>'RESUMEN TOTAL'!O484</f>
        <v>0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>
        <f>'RESUMEN TOTAL'!N495</f>
        <v>0</v>
      </c>
      <c r="I475" s="19">
        <f>'RESUMEN TOTAL'!O495</f>
        <v>0</v>
      </c>
      <c r="J475" s="19">
        <f>'RESUMEN TOTAL'!P495</f>
        <v>0</v>
      </c>
      <c r="K475" s="19">
        <f>'RESUMEN TOTAL'!Q495</f>
        <v>0</v>
      </c>
      <c r="L475" s="19">
        <f>'RESUMEN TOTAL'!R495</f>
        <v>0</v>
      </c>
      <c r="M475" s="19">
        <f>'RESUMEN TOTAL'!S495</f>
        <v>0</v>
      </c>
      <c r="N475" s="19">
        <f>'RESUMEN TOTAL'!T495</f>
        <v>0</v>
      </c>
      <c r="O475" s="19">
        <f>'RESUMEN TOTAL'!U495</f>
        <v>0</v>
      </c>
      <c r="P475" s="19">
        <f>'RESUMEN TOTAL'!V495</f>
        <v>0</v>
      </c>
      <c r="Q475" s="19">
        <f>'RESUMEN TOTAL'!W495</f>
        <v>0</v>
      </c>
      <c r="R475" s="19">
        <f>'RESUMEN TOTAL'!X495</f>
        <v>0</v>
      </c>
      <c r="S475" s="19">
        <f>'RESUMEN TOTAL'!Y495</f>
        <v>0</v>
      </c>
      <c r="T475" s="19">
        <f>'RESUMEN TOTAL'!Z495</f>
        <v>0</v>
      </c>
      <c r="U475" s="19">
        <f>'RESUMEN TOTAL'!AA495</f>
        <v>0</v>
      </c>
      <c r="V475" s="19">
        <f>'RESUMEN TOTAL'!AB495</f>
        <v>0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>
        <f>'RESUMEN TOTAL'!N496</f>
        <v>0</v>
      </c>
      <c r="I476" s="19">
        <f>'RESUMEN TOTAL'!O496</f>
        <v>0</v>
      </c>
      <c r="J476" s="19">
        <f>'RESUMEN TOTAL'!P496</f>
        <v>0</v>
      </c>
      <c r="K476" s="19">
        <f>'RESUMEN TOTAL'!Q496</f>
        <v>0</v>
      </c>
      <c r="L476" s="19">
        <f>'RESUMEN TOTAL'!R496</f>
        <v>0</v>
      </c>
      <c r="M476" s="19">
        <f>'RESUMEN TOTAL'!S496</f>
        <v>0</v>
      </c>
      <c r="N476" s="19">
        <f>'RESUMEN TOTAL'!T496</f>
        <v>0</v>
      </c>
      <c r="O476" s="19">
        <f>'RESUMEN TOTAL'!U496</f>
        <v>0</v>
      </c>
      <c r="P476" s="19">
        <f>'RESUMEN TOTAL'!V496</f>
        <v>0</v>
      </c>
      <c r="Q476" s="19">
        <f>'RESUMEN TOTAL'!W496</f>
        <v>0</v>
      </c>
      <c r="R476" s="19">
        <f>'RESUMEN TOTAL'!X496</f>
        <v>0</v>
      </c>
      <c r="S476" s="19">
        <f>'RESUMEN TOTAL'!Y496</f>
        <v>0</v>
      </c>
      <c r="T476" s="19">
        <f>'RESUMEN TOTAL'!Z496</f>
        <v>0</v>
      </c>
      <c r="U476" s="19">
        <f>'RESUMEN TOTAL'!AA496</f>
        <v>0</v>
      </c>
      <c r="V476" s="19">
        <f>'RESUMEN TOTAL'!AB496</f>
        <v>0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>
        <f>'RESUMEN TOTAL'!L497</f>
        <v>0</v>
      </c>
      <c r="G477" s="19">
        <f>'RESUMEN TOTAL'!M497</f>
        <v>0</v>
      </c>
      <c r="H477" s="88">
        <f>'RESUMEN TOTAL'!N497</f>
        <v>0</v>
      </c>
      <c r="I477" s="19">
        <f>'RESUMEN TOTAL'!O497</f>
        <v>0</v>
      </c>
      <c r="J477" s="19">
        <f>'RESUMEN TOTAL'!P497</f>
        <v>0</v>
      </c>
      <c r="K477" s="19">
        <f>'RESUMEN TOTAL'!Q497</f>
        <v>0</v>
      </c>
      <c r="L477" s="19">
        <f>'RESUMEN TOTAL'!R497</f>
        <v>0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>
        <f>'RESUMEN TOTAL'!L498</f>
        <v>0</v>
      </c>
      <c r="G478" s="19">
        <f>'RESUMEN TOTAL'!M498</f>
        <v>0</v>
      </c>
      <c r="H478" s="88">
        <f>'RESUMEN TOTAL'!N498</f>
        <v>0</v>
      </c>
      <c r="I478" s="19">
        <f>'RESUMEN TOTAL'!O498</f>
        <v>0</v>
      </c>
      <c r="J478" s="19">
        <f>'RESUMEN TOTAL'!P498</f>
        <v>0</v>
      </c>
      <c r="K478" s="19">
        <f>'RESUMEN TOTAL'!Q498</f>
        <v>0</v>
      </c>
      <c r="L478" s="19">
        <f>'RESUMEN TOTAL'!R498</f>
        <v>0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>
        <f>'RESUMEN TOTAL'!O499</f>
        <v>0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>
        <f>'RESUMEN TOTAL'!O500</f>
        <v>0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>
        <f>'RESUMEN TOTAL'!O505</f>
        <v>0</v>
      </c>
      <c r="J485" s="19">
        <f>'RESUMEN TOTAL'!P505</f>
        <v>0</v>
      </c>
      <c r="K485" s="19">
        <f>'RESUMEN TOTAL'!Q505</f>
        <v>0</v>
      </c>
      <c r="L485" s="19">
        <f>'RESUMEN TOTAL'!R505</f>
        <v>0</v>
      </c>
      <c r="M485" s="19">
        <f>'RESUMEN TOTAL'!S505</f>
        <v>0</v>
      </c>
      <c r="N485" s="19">
        <f>'RESUMEN TOTAL'!T505</f>
        <v>0</v>
      </c>
      <c r="O485" s="19">
        <f>'RESUMEN TOTAL'!U505</f>
        <v>0</v>
      </c>
      <c r="P485" s="19">
        <f>'RESUMEN TOTAL'!V505</f>
        <v>0</v>
      </c>
      <c r="Q485" s="19">
        <f>'RESUMEN TOTAL'!W505</f>
        <v>0</v>
      </c>
      <c r="R485" s="19">
        <f>'RESUMEN TOTAL'!X505</f>
        <v>0</v>
      </c>
      <c r="S485" s="19">
        <f>'RESUMEN TOTAL'!Y505</f>
        <v>0</v>
      </c>
      <c r="T485" s="19">
        <f>'RESUMEN TOTAL'!Z505</f>
        <v>0</v>
      </c>
      <c r="U485" s="19">
        <f>'RESUMEN TOTAL'!AA505</f>
        <v>0</v>
      </c>
      <c r="V485" s="19">
        <f>'RESUMEN TOTAL'!AB505</f>
        <v>0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>
        <f>'RESUMEN TOTAL'!N506</f>
        <v>0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>
        <f>'RESUMEN TOTAL'!N511</f>
        <v>0</v>
      </c>
      <c r="I493" s="19">
        <f>'RESUMEN TOTAL'!O511</f>
        <v>0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>
        <f>'RESUMEN TOTAL'!N512</f>
        <v>0</v>
      </c>
      <c r="I494" s="19">
        <f>'RESUMEN TOTAL'!O512</f>
        <v>0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 t="str">
        <f>'RESUMEN TOTAL'!L513</f>
        <v>APAGADO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 t="str">
        <f>'RESUMEN TOTAL'!L514</f>
        <v>APAGADO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 t="str">
        <f>'RESUMEN TOTAL'!L515</f>
        <v>APAGADO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 t="str">
        <f>'RESUMEN TOTAL'!L516</f>
        <v>APAGADO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 t="str">
        <f>'RESUMEN TOTAL'!L519</f>
        <v>APAGADO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 t="str">
        <f>'RESUMEN TOTAL'!L520</f>
        <v>APAGADO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2023-10-02T11:35:55Z</dcterms:modified>
</cp:coreProperties>
</file>