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E3EB3FDA-5BEF-45A6-99DE-0D547D98D5BA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62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<sst xmlns="http://schemas.openxmlformats.org/spreadsheetml/2006/main" count="5006" uniqueCount="1568">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</sst>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D5" activePane="bottomRight" state="frozen"/>
      <selection pane="topRight" activeCell="M1" sqref="M1"/>
      <selection pane="bottomLeft" activeCell="A5" sqref="A5"/>
      <selection pane="bottomRight" activeCell="C15" sqref="C1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524</v>
      </c>
      <c r="AF2" s="75">
        <f t="shared" si="4"/>
        <v>524</v>
      </c>
      <c r="AG2" s="75">
        <f t="shared" si="4"/>
        <v>524</v>
      </c>
      <c r="AH2" s="75">
        <f t="shared" si="4"/>
        <v>524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9</v>
      </c>
      <c r="J15" s="34">
        <f t="shared" si="9"/>
        <v>19</v>
      </c>
      <c r="K15" s="35">
        <f t="shared" si="10"/>
        <v>0.32142857142857145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20</v>
      </c>
      <c r="J24" s="34">
        <f t="shared" si="9"/>
        <v>8</v>
      </c>
      <c r="K24" s="35">
        <f t="shared" si="10"/>
        <v>0.7142857142857143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14</v>
      </c>
      <c r="J25" s="34">
        <f t="shared" si="9"/>
        <v>14</v>
      </c>
      <c r="K25" s="35">
        <f t="shared" si="10"/>
        <v>0.5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11</v>
      </c>
      <c r="J107" s="34">
        <f t="shared" si="21"/>
        <v>17</v>
      </c>
      <c r="K107" s="35">
        <f t="shared" si="22"/>
        <v>0.39285714285714285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21</v>
      </c>
      <c r="J128" s="34">
        <f t="shared" si="17"/>
        <v>7</v>
      </c>
      <c r="K128" s="35">
        <f t="shared" si="18"/>
        <v>0.75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9</v>
      </c>
      <c r="J132" s="34">
        <f t="shared" si="17"/>
        <v>19</v>
      </c>
      <c r="K132" s="35">
        <f t="shared" si="18"/>
        <v>0.32142857142857145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9</v>
      </c>
      <c r="J133" s="34">
        <f t="shared" si="17"/>
        <v>19</v>
      </c>
      <c r="K133" s="35">
        <f t="shared" si="18"/>
        <v>0.32142857142857145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9</v>
      </c>
      <c r="J148" s="34">
        <f t="shared" ref="J148:J252" si="24">COUNTIF(L148:AM148,"APAGADO")</f>
        <v>19</v>
      </c>
      <c r="K148" s="35">
        <f t="shared" ref="K148:K252" si="25">(I148)/(J148+I148)</f>
        <v>0.32142857142857145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9</v>
      </c>
      <c r="J194" s="34">
        <f t="shared" si="24"/>
        <v>19</v>
      </c>
      <c r="K194" s="35">
        <f t="shared" si="25"/>
        <v>0.32142857142857145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26</v>
      </c>
      <c r="J195" s="34">
        <f t="shared" si="24"/>
        <v>2</v>
      </c>
      <c r="K195" s="35">
        <f t="shared" si="25"/>
        <v>0.9285714285714286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9</v>
      </c>
      <c r="J196" s="34">
        <f t="shared" si="24"/>
        <v>19</v>
      </c>
      <c r="K196" s="35">
        <f t="shared" si="25"/>
        <v>0.32142857142857145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26</v>
      </c>
      <c r="J220" s="34">
        <f t="shared" si="24"/>
        <v>2</v>
      </c>
      <c r="K220" s="35">
        <f t="shared" si="25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9</v>
      </c>
      <c r="J230" s="34">
        <f t="shared" si="24"/>
        <v>19</v>
      </c>
      <c r="K230" s="35">
        <f t="shared" si="25"/>
        <v>0.32142857142857145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9</v>
      </c>
      <c r="J231" s="34">
        <f t="shared" si="24"/>
        <v>19</v>
      </c>
      <c r="K231" s="35">
        <f t="shared" si="25"/>
        <v>0.32142857142857145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16</v>
      </c>
      <c r="J233" s="34">
        <f t="shared" si="24"/>
        <v>12</v>
      </c>
      <c r="K233" s="35">
        <f t="shared" si="25"/>
        <v>0.5714285714285714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26</v>
      </c>
      <c r="J234" s="34">
        <f t="shared" si="24"/>
        <v>2</v>
      </c>
      <c r="K234" s="35">
        <f t="shared" si="25"/>
        <v>0.9285714285714286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26</v>
      </c>
      <c r="J239" s="34">
        <f t="shared" si="24"/>
        <v>2</v>
      </c>
      <c r="K239" s="35">
        <f t="shared" si="25"/>
        <v>0.9285714285714286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26</v>
      </c>
      <c r="J241" s="34">
        <f>COUNTIF(L241:AM241,"APAGADO")</f>
        <v>2</v>
      </c>
      <c r="K241" s="35">
        <f>(I241)/(J241+I241)</f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9</v>
      </c>
      <c r="J245" s="34">
        <f t="shared" si="24"/>
        <v>19</v>
      </c>
      <c r="K245" s="35">
        <f t="shared" si="25"/>
        <v>0.32142857142857145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19</v>
      </c>
      <c r="J263" s="34">
        <f t="shared" si="37"/>
        <v>9</v>
      </c>
      <c r="K263" s="35">
        <f t="shared" si="38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25</v>
      </c>
      <c r="J298" s="34">
        <f>COUNTIF(L298:AM298,"APAGADO")</f>
        <v>3</v>
      </c>
      <c r="K298" s="35">
        <f>(I298)/(J298+I298)</f>
        <v>0.8928571428571429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24</v>
      </c>
      <c r="J338" s="34">
        <f>COUNTIF(L338:AM338,"APAGADO")</f>
        <v>4</v>
      </c>
      <c r="K338" s="35">
        <f>(I338)/(J338+I338)</f>
        <v>0.8571428571428571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24</v>
      </c>
      <c r="J339" s="34">
        <f>COUNTIF(L339:AM339,"APAGADO")</f>
        <v>4</v>
      </c>
      <c r="K339" s="35">
        <f>(I339)/(J339+I339)</f>
        <v>0.8571428571428571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24</v>
      </c>
      <c r="J350" s="34">
        <f t="shared" si="49"/>
        <v>4</v>
      </c>
      <c r="K350" s="35">
        <f t="shared" si="50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24</v>
      </c>
      <c r="J351" s="34">
        <f t="shared" si="49"/>
        <v>4</v>
      </c>
      <c r="K351" s="35">
        <f t="shared" si="50"/>
        <v>0.8571428571428571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16</v>
      </c>
      <c r="J381" s="34">
        <f t="shared" si="49"/>
        <v>12</v>
      </c>
      <c r="K381" s="35">
        <f t="shared" si="50"/>
        <v>0.5714285714285714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17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17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9</v>
      </c>
      <c r="J497" s="34">
        <f t="shared" si="71"/>
        <v>19</v>
      </c>
      <c r="K497" s="35">
        <f t="shared" si="72"/>
        <v>0.32142857142857145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9</v>
      </c>
      <c r="J498" s="34">
        <f t="shared" si="71"/>
        <v>19</v>
      </c>
      <c r="K498" s="35">
        <f t="shared" si="72"/>
        <v>0.32142857142857145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12</v>
      </c>
      <c r="J503" s="34">
        <f t="shared" si="71"/>
        <v>16</v>
      </c>
      <c r="K503" s="35">
        <f t="shared" si="72"/>
        <v>0.42857142857142855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13</v>
      </c>
      <c r="J506" s="34">
        <f t="shared" si="71"/>
        <v>15</v>
      </c>
      <c r="K506" s="35">
        <f t="shared" si="72"/>
        <v>0.4642857142857143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10</v>
      </c>
      <c r="J507" s="34">
        <f t="shared" si="71"/>
        <v>18</v>
      </c>
      <c r="K507" s="35">
        <f t="shared" si="72"/>
        <v>0.35714285714285715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16</v>
      </c>
      <c r="J515" s="34">
        <f t="shared" si="74"/>
        <v>12</v>
      </c>
      <c r="K515" s="35">
        <f t="shared" si="75"/>
        <v>0.5714285714285714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16</v>
      </c>
      <c r="J516" s="34">
        <f t="shared" si="74"/>
        <v>12</v>
      </c>
      <c r="K516" s="35">
        <f t="shared" si="75"/>
        <v>0.5714285714285714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21" workbookViewId="0">
      <selection activeCell="F128" sqref="F128:J13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33</v>
      </c>
      <c r="I159" s="125">
        <f>AUXILIAR!E57</f>
        <v>0</v>
      </c>
      <c r="J159" s="115">
        <f t="shared" ref="J159:J161" si="2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33</v>
      </c>
      <c r="I160" s="126">
        <f>AUXILIAR!F57</f>
        <v>0</v>
      </c>
      <c r="J160" s="110">
        <f t="shared" si="2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66</v>
      </c>
      <c r="I161" s="127">
        <f t="shared" ref="I161" si="21">SUM(I159:I160)</f>
        <v>0</v>
      </c>
      <c r="J161" s="113">
        <f t="shared" si="2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11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33</v>
      </c>
      <c r="I166" s="125">
        <v>0</v>
      </c>
      <c r="J166" s="115">
        <f t="shared" ref="J166:J168" si="23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33</v>
      </c>
      <c r="I167" s="126">
        <v>0</v>
      </c>
      <c r="J167" s="110">
        <f t="shared" si="23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66</v>
      </c>
      <c r="I168" s="127">
        <v>0</v>
      </c>
      <c r="J168" s="113">
        <f t="shared" si="23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524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524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524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524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0</v>
      </c>
      <c r="Z3" s="54">
        <v>0</v>
      </c>
      <c r="AA3" s="54">
        <f>COUNTIFS('RESUMEN TOTAL'!C5:C536, "=BONOMO",'RESUMEN TOTAL'!AG5:AG536,"=APAGADO")</f>
        <v>0</v>
      </c>
      <c r="AB3" s="54">
        <f>COUNTIFS('RESUMEN TOTAL'!C5:C536, "=BONOMO",'RESUMEN TOTAL'!AH5:AH536,"=APAGADO")</f>
        <v>0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0</v>
      </c>
      <c r="Z5" s="56">
        <f>COUNTIFS('RESUMEN TOTAL'!C5:C522, "=COSEIDI",'RESUMEN TOTAL'!AF5:AF522,"=APAGADO")</f>
        <v>0</v>
      </c>
      <c r="AA5" s="56">
        <f>COUNTIFS('RESUMEN TOTAL'!C5:C522, "=COSEIDI",'RESUMEN TOTAL'!AG5:AG522,"=APAGADO")</f>
        <v>0</v>
      </c>
      <c r="AB5" s="56">
        <f>COUNTIFS('RESUMEN TOTAL'!C5:C522, "=COSEIDI",'RESUMEN TOTAL'!AH5:AH522,"=APAGADO")</f>
        <v>0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>
        <f>'RESUMEN TOTAL'!AE497</f>
        <v>0</v>
      </c>
      <c r="Z475" s="19">
        <f>'RESUMEN TOTAL'!AF497</f>
        <v>0</v>
      </c>
      <c r="AA475" s="19">
        <f>'RESUMEN TOTAL'!AG497</f>
        <v>0</v>
      </c>
      <c r="AB475" s="19">
        <f>'RESUMEN TOTAL'!AH497</f>
        <v>0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>
        <f>'RESUMEN TOTAL'!AE498</f>
        <v>0</v>
      </c>
      <c r="Z476" s="19">
        <f>'RESUMEN TOTAL'!AF498</f>
        <v>0</v>
      </c>
      <c r="AA476" s="19">
        <f>'RESUMEN TOTAL'!AG498</f>
        <v>0</v>
      </c>
      <c r="AB476" s="19">
        <f>'RESUMEN TOTAL'!AH498</f>
        <v>0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>
        <f>'RESUMEN TOTAL'!AE503</f>
        <v>0</v>
      </c>
      <c r="Z481" s="19">
        <f>'RESUMEN TOTAL'!AF503</f>
        <v>0</v>
      </c>
      <c r="AA481" s="19">
        <f>'RESUMEN TOTAL'!AG503</f>
        <v>0</v>
      </c>
      <c r="AB481" s="19">
        <f>'RESUMEN TOTAL'!AH503</f>
        <v>0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>
        <f>'RESUMEN TOTAL'!AE506</f>
        <v>0</v>
      </c>
      <c r="Z484" s="19">
        <f>'RESUMEN TOTAL'!AF506</f>
        <v>0</v>
      </c>
      <c r="AA484" s="19">
        <f>'RESUMEN TOTAL'!AG506</f>
        <v>0</v>
      </c>
      <c r="AB484" s="19">
        <f>'RESUMEN TOTAL'!AH506</f>
        <v>0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>
        <f>'RESUMEN TOTAL'!AE507</f>
        <v>0</v>
      </c>
      <c r="Z485" s="19">
        <f>'RESUMEN TOTAL'!AF507</f>
        <v>0</v>
      </c>
      <c r="AA485" s="19">
        <f>'RESUMEN TOTAL'!AG507</f>
        <v>0</v>
      </c>
      <c r="AB485" s="19">
        <f>'RESUMEN TOTAL'!AH507</f>
        <v>0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>
        <f>'RESUMEN TOTAL'!AE515</f>
        <v>0</v>
      </c>
      <c r="Z495" s="19">
        <f>'RESUMEN TOTAL'!AF515</f>
        <v>0</v>
      </c>
      <c r="AA495" s="19">
        <f>'RESUMEN TOTAL'!AG515</f>
        <v>0</v>
      </c>
      <c r="AB495" s="19">
        <f>'RESUMEN TOTAL'!AH515</f>
        <v>0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>
        <f>'RESUMEN TOTAL'!AE516</f>
        <v>0</v>
      </c>
      <c r="Z496" s="19">
        <f>'RESUMEN TOTAL'!AF516</f>
        <v>0</v>
      </c>
      <c r="AA496" s="19">
        <f>'RESUMEN TOTAL'!AG516</f>
        <v>0</v>
      </c>
      <c r="AB496" s="19">
        <f>'RESUMEN TOTAL'!AH516</f>
        <v>0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2023-10-19T11:01:40Z</dcterms:modified>
</cp:coreProperties>
</file>