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8_{39D51C9E-716E-4F01-A25A-43B29A46C452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8" i="2" l="1"/>
  <c r="J298" i="2"/>
  <c r="I429" i="2"/>
  <c r="J429" i="2"/>
  <c r="AP3" i="2"/>
  <c r="I459" i="2"/>
  <c r="K459" i="2" s="1"/>
  <c r="I460" i="2"/>
  <c r="K460" i="2" s="1"/>
  <c r="I461" i="2"/>
  <c r="K461" i="2" s="1"/>
  <c r="I462" i="2"/>
  <c r="K462" i="2" s="1"/>
  <c r="I463" i="2"/>
  <c r="K463" i="2" s="1"/>
  <c r="I464" i="2"/>
  <c r="K464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78" i="2"/>
  <c r="K478" i="2" s="1"/>
  <c r="I466" i="2"/>
  <c r="K466" i="2" s="1"/>
  <c r="J465" i="2"/>
  <c r="I465" i="2"/>
  <c r="H204" i="24"/>
  <c r="H169" i="24"/>
  <c r="H162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298" i="2" l="1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J161" i="24" l="1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<sst xmlns="http://schemas.openxmlformats.org/spreadsheetml/2006/main" count="5080" uniqueCount="1568">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</sst>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27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3.7037037037037035E-2</c:v>
                      </c:pt>
                      <c:pt idx="18">
                        <c:v>2.8806584362139918E-2</c:v>
                      </c:pt>
                      <c:pt idx="19">
                        <c:v>3.292181069958848E-2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0.12796208530805686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3.7037037037037035E-2</c:v>
                </c:pt>
                <c:pt idx="18">
                  <c:v>2.8806584362139918E-2</c:v>
                </c:pt>
                <c:pt idx="19">
                  <c:v>3.292181069958848E-2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0.12796208530805686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27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6"/>
  <sheetViews>
    <sheetView tabSelected="1" zoomScale="55" zoomScaleNormal="55" workbookViewId="0">
      <pane xSplit="11" ySplit="4" topLeftCell="AE218" activePane="bottomRight" state="frozen"/>
      <selection pane="topRight" activeCell="M1" sqref="M1"/>
      <selection pane="bottomLeft" activeCell="A5" sqref="A5"/>
      <selection pane="bottomRight" activeCell="AF242" sqref="AF24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7.4427480916030533E-2</v>
      </c>
      <c r="AD1" s="4">
        <f t="shared" si="0"/>
        <v>5.7251908396946563E-2</v>
      </c>
      <c r="AE1" s="4">
        <f t="shared" si="0"/>
        <v>5.7251908396946563E-2</v>
      </c>
      <c r="AF1" s="4">
        <f t="shared" si="0"/>
        <v>8.3969465648854963E-2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485</v>
      </c>
      <c r="AD2" s="75">
        <f t="shared" si="4"/>
        <v>494</v>
      </c>
      <c r="AE2" s="75">
        <f t="shared" si="4"/>
        <v>494</v>
      </c>
      <c r="AF2" s="75">
        <f t="shared" si="4"/>
        <v>480</v>
      </c>
      <c r="AG2" s="75">
        <f t="shared" si="4"/>
        <v>524</v>
      </c>
      <c r="AH2" s="75">
        <f t="shared" si="4"/>
        <v>524</v>
      </c>
      <c r="AI2" s="75">
        <f t="shared" si="4"/>
        <v>524</v>
      </c>
      <c r="AJ2" s="75">
        <f t="shared" si="4"/>
        <v>524</v>
      </c>
      <c r="AK2" s="75">
        <f t="shared" si="4"/>
        <v>524</v>
      </c>
      <c r="AL2" s="75">
        <f t="shared" si="4"/>
        <v>524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COUNTIF(L4:L618,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COUNTIF(X4:X518, "apagado")</f>
        <v>38</v>
      </c>
      <c r="Y3" s="12">
        <f>COUNTIF(Y4:Y518, "apagado")</f>
        <v>38</v>
      </c>
      <c r="Z3" s="12">
        <f t="shared" ref="Z3:AP3" si="7">COUNTIF(Z4:Z618,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30</v>
      </c>
      <c r="AF3" s="12">
        <f t="shared" si="7"/>
        <v>44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7</v>
      </c>
      <c r="J15" s="34">
        <f t="shared" si="9"/>
        <v>21</v>
      </c>
      <c r="K15" s="35">
        <f t="shared" si="10"/>
        <v>0.25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18</v>
      </c>
      <c r="J24" s="34">
        <f t="shared" si="9"/>
        <v>10</v>
      </c>
      <c r="K24" s="35">
        <f t="shared" si="10"/>
        <v>0.6428571428571429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12</v>
      </c>
      <c r="J25" s="34">
        <f t="shared" si="9"/>
        <v>16</v>
      </c>
      <c r="K25" s="35">
        <f t="shared" si="10"/>
        <v>0.42857142857142855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9</v>
      </c>
      <c r="J107" s="34">
        <f t="shared" si="21"/>
        <v>19</v>
      </c>
      <c r="K107" s="35">
        <f t="shared" si="22"/>
        <v>0.32142857142857145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27</v>
      </c>
      <c r="J125" s="34">
        <f t="shared" si="17"/>
        <v>1</v>
      </c>
      <c r="K125" s="35">
        <f t="shared" si="18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27</v>
      </c>
      <c r="J126" s="34">
        <f t="shared" si="17"/>
        <v>1</v>
      </c>
      <c r="K126" s="35">
        <f t="shared" si="18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27</v>
      </c>
      <c r="J127" s="34">
        <f t="shared" si="17"/>
        <v>1</v>
      </c>
      <c r="K127" s="35">
        <f t="shared" si="18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20</v>
      </c>
      <c r="J128" s="34">
        <f t="shared" si="17"/>
        <v>8</v>
      </c>
      <c r="K128" s="35">
        <f t="shared" si="18"/>
        <v>0.7142857142857143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7</v>
      </c>
      <c r="J132" s="34">
        <f t="shared" si="17"/>
        <v>21</v>
      </c>
      <c r="K132" s="35">
        <f t="shared" si="18"/>
        <v>0.25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7</v>
      </c>
      <c r="J133" s="34">
        <f t="shared" si="17"/>
        <v>21</v>
      </c>
      <c r="K133" s="35">
        <f t="shared" si="18"/>
        <v>0.25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27</v>
      </c>
      <c r="J145" s="34">
        <f t="shared" si="17"/>
        <v>1</v>
      </c>
      <c r="K145" s="35">
        <f t="shared" si="18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27</v>
      </c>
      <c r="J146" s="34">
        <f t="shared" si="17"/>
        <v>1</v>
      </c>
      <c r="K146" s="35">
        <f t="shared" si="18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7</v>
      </c>
      <c r="J148" s="34">
        <f t="shared" ref="J148:J252" si="24">COUNTIF(L148:AM148,"APAGADO")</f>
        <v>21</v>
      </c>
      <c r="K148" s="35">
        <f t="shared" ref="K148:K252" si="25">(I148)/(J148+I148)</f>
        <v>0.25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7</v>
      </c>
      <c r="J194" s="34">
        <f t="shared" si="24"/>
        <v>21</v>
      </c>
      <c r="K194" s="35">
        <f t="shared" si="25"/>
        <v>0.25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24</v>
      </c>
      <c r="J195" s="34">
        <f t="shared" si="24"/>
        <v>4</v>
      </c>
      <c r="K195" s="35">
        <f t="shared" si="25"/>
        <v>0.8571428571428571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 t="s">
        <v>1471</v>
      </c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7</v>
      </c>
      <c r="J196" s="34">
        <f t="shared" si="24"/>
        <v>21</v>
      </c>
      <c r="K196" s="35">
        <f t="shared" si="25"/>
        <v>0.25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26</v>
      </c>
      <c r="J220" s="34">
        <f t="shared" si="24"/>
        <v>2</v>
      </c>
      <c r="K220" s="35">
        <f t="shared" si="25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 t="s">
        <v>1471</v>
      </c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7</v>
      </c>
      <c r="J230" s="34">
        <f t="shared" si="24"/>
        <v>21</v>
      </c>
      <c r="K230" s="35">
        <f t="shared" si="25"/>
        <v>0.25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7</v>
      </c>
      <c r="J231" s="34">
        <f t="shared" si="24"/>
        <v>21</v>
      </c>
      <c r="K231" s="35">
        <f t="shared" si="25"/>
        <v>0.25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7</v>
      </c>
      <c r="J232" s="34">
        <f>COUNTIF(L232:AM232,"APAGADO")</f>
        <v>21</v>
      </c>
      <c r="K232" s="35">
        <f>(I232)/(J232+I232)</f>
        <v>0.25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14</v>
      </c>
      <c r="J233" s="34">
        <f t="shared" si="24"/>
        <v>14</v>
      </c>
      <c r="K233" s="35">
        <f t="shared" si="25"/>
        <v>0.5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 t="s">
        <v>1471</v>
      </c>
      <c r="AD233" s="88"/>
      <c r="AE233" s="88" t="s">
        <v>1471</v>
      </c>
      <c r="AF233" s="88" t="s">
        <v>1471</v>
      </c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 t="s">
        <v>1471</v>
      </c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26</v>
      </c>
      <c r="J235" s="34">
        <f>COUNTIF(L235:AM235,"APAGADO")</f>
        <v>2</v>
      </c>
      <c r="K235" s="35">
        <f>(I235)/(J235+I235)</f>
        <v>0.9285714285714286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27</v>
      </c>
      <c r="J236" s="34">
        <f t="shared" si="24"/>
        <v>1</v>
      </c>
      <c r="K236" s="35">
        <f t="shared" si="25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27</v>
      </c>
      <c r="J237" s="34">
        <f t="shared" si="24"/>
        <v>1</v>
      </c>
      <c r="K237" s="35">
        <f t="shared" si="25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1471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 t="s">
        <v>1471</v>
      </c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24</v>
      </c>
      <c r="J239" s="34">
        <f t="shared" si="24"/>
        <v>4</v>
      </c>
      <c r="K239" s="35">
        <f t="shared" si="25"/>
        <v>0.8571428571428571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 t="s">
        <v>1471</v>
      </c>
      <c r="AD239" s="88" t="s">
        <v>1471</v>
      </c>
      <c r="AE239" s="88" t="s">
        <v>1471</v>
      </c>
      <c r="AF239" s="88" t="s">
        <v>1471</v>
      </c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 t="s">
        <v>1471</v>
      </c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 t="s">
        <v>1471</v>
      </c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7</v>
      </c>
      <c r="J245" s="34">
        <f t="shared" si="24"/>
        <v>21</v>
      </c>
      <c r="K245" s="35">
        <f t="shared" si="25"/>
        <v>0.25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7" si="37">COUNTIF(L253:AM253,"APAGADO")</f>
        <v>0</v>
      </c>
      <c r="K253" s="35">
        <f t="shared" ref="K253:K317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19</v>
      </c>
      <c r="J262" s="34">
        <f t="shared" si="37"/>
        <v>9</v>
      </c>
      <c r="K262" s="35">
        <f t="shared" si="38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 t="s">
        <v>1471</v>
      </c>
      <c r="AD262" s="88" t="s">
        <v>1471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18</v>
      </c>
      <c r="J263" s="34">
        <f t="shared" si="37"/>
        <v>10</v>
      </c>
      <c r="K263" s="35">
        <f t="shared" si="38"/>
        <v>0.6428571428571429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 t="s">
        <v>1471</v>
      </c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 t="s">
        <v>1471</v>
      </c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12</v>
      </c>
      <c r="J272" s="34">
        <f t="shared" si="37"/>
        <v>16</v>
      </c>
      <c r="K272" s="35">
        <f t="shared" si="38"/>
        <v>0.42857142857142855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/>
      <c r="F298" s="33"/>
      <c r="G298" s="33"/>
      <c r="H298" s="33"/>
      <c r="I298" s="34">
        <f>COUNTIF(L298:AM298,"")</f>
        <v>23</v>
      </c>
      <c r="J298" s="34">
        <f>COUNTIF(L298:AM298,"APAGADO")</f>
        <v>5</v>
      </c>
      <c r="K298" s="35">
        <f>(I298)/(J298+I298)</f>
        <v>0.8214285714285714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 t="s">
        <v>1471</v>
      </c>
      <c r="AD298" s="88" t="s">
        <v>1471</v>
      </c>
      <c r="AE298" s="88" t="s">
        <v>1471</v>
      </c>
      <c r="AF298" s="88" t="s">
        <v>1471</v>
      </c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5"/>
        <v>24</v>
      </c>
      <c r="J313" s="34">
        <f>COUNTIF(L313:AM313,"APAGADO")</f>
        <v>4</v>
      </c>
      <c r="K313" s="35">
        <f>(I313)/(J313+I313)</f>
        <v>0.8571428571428571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 t="s">
        <v>1471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5"/>
        <v>28</v>
      </c>
      <c r="J318" s="34">
        <f t="shared" ref="J318:J395" si="49">COUNTIF(L318:AM318,"APAGADO")</f>
        <v>0</v>
      </c>
      <c r="K318" s="35">
        <f t="shared" ref="K318:K395" si="50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5"/>
        <v>24</v>
      </c>
      <c r="J327" s="34">
        <f t="shared" si="49"/>
        <v>4</v>
      </c>
      <c r="K327" s="35">
        <f t="shared" si="50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24</v>
      </c>
      <c r="J338" s="34">
        <f>COUNTIF(L338:AM338,"APAGADO")</f>
        <v>4</v>
      </c>
      <c r="K338" s="35">
        <f>(I338)/(J338+I338)</f>
        <v>0.8571428571428571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23</v>
      </c>
      <c r="J339" s="34">
        <f>COUNTIF(L339:AM339,"APAGADO")</f>
        <v>5</v>
      </c>
      <c r="K339" s="35">
        <f>(I339)/(J339+I339)</f>
        <v>0.8214285714285714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 t="s">
        <v>1471</v>
      </c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5"/>
        <v>28</v>
      </c>
      <c r="J345" s="34">
        <f t="shared" si="49"/>
        <v>0</v>
      </c>
      <c r="K345" s="35">
        <f t="shared" si="50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51">COUNTIF(L348:AM348,"")</f>
        <v>26</v>
      </c>
      <c r="J348" s="34">
        <f t="shared" si="49"/>
        <v>2</v>
      </c>
      <c r="K348" s="35">
        <f t="shared" si="50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51"/>
        <v>24</v>
      </c>
      <c r="J350" s="34">
        <f t="shared" si="49"/>
        <v>4</v>
      </c>
      <c r="K350" s="35">
        <f t="shared" si="50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51"/>
        <v>24</v>
      </c>
      <c r="J351" s="34">
        <f t="shared" si="49"/>
        <v>4</v>
      </c>
      <c r="K351" s="35">
        <f t="shared" si="50"/>
        <v>0.8571428571428571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2">COUNTIF(L358:AM358,"")</f>
        <v>28</v>
      </c>
      <c r="J358" s="34">
        <f t="shared" ref="J358" si="53">COUNTIF(L358:AM358,"APAGADO")</f>
        <v>0</v>
      </c>
      <c r="K358" s="35">
        <f t="shared" ref="K358" si="54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 t="s">
        <v>1471</v>
      </c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51"/>
        <v>27</v>
      </c>
      <c r="J377" s="34">
        <f t="shared" si="49"/>
        <v>1</v>
      </c>
      <c r="K377" s="35">
        <f t="shared" si="50"/>
        <v>0.9642857142857143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 t="s">
        <v>1471</v>
      </c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51"/>
        <v>27</v>
      </c>
      <c r="J378" s="34">
        <f t="shared" si="49"/>
        <v>1</v>
      </c>
      <c r="K378" s="35">
        <f t="shared" si="50"/>
        <v>0.9642857142857143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14</v>
      </c>
      <c r="J381" s="34">
        <f t="shared" si="49"/>
        <v>14</v>
      </c>
      <c r="K381" s="35">
        <f t="shared" si="50"/>
        <v>0.5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 t="s">
        <v>1471</v>
      </c>
      <c r="AD381" s="88" t="s">
        <v>1471</v>
      </c>
      <c r="AE381" s="88" t="s">
        <v>1471</v>
      </c>
      <c r="AF381" s="88" t="s">
        <v>1471</v>
      </c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51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51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51"/>
        <v>28</v>
      </c>
      <c r="J388" s="34">
        <f t="shared" ref="J388" si="55">COUNTIF(L388:AM388,"APAGADO")</f>
        <v>0</v>
      </c>
      <c r="K388" s="35">
        <f t="shared" ref="K388" si="56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51"/>
        <v>28</v>
      </c>
      <c r="J396" s="34">
        <f t="shared" ref="J396:J457" si="57">COUNTIF(L396:AM396,"APAGADO")</f>
        <v>0</v>
      </c>
      <c r="K396" s="35">
        <f t="shared" ref="K396:K457" si="58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51"/>
        <v>28</v>
      </c>
      <c r="J397" s="34">
        <f t="shared" si="57"/>
        <v>0</v>
      </c>
      <c r="K397" s="35">
        <f t="shared" si="58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51"/>
        <v>28</v>
      </c>
      <c r="J401" s="34">
        <f t="shared" si="57"/>
        <v>0</v>
      </c>
      <c r="K401" s="35">
        <f t="shared" si="5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51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9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9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60">COUNTIF(L429:AM429,"")</f>
        <v>26</v>
      </c>
      <c r="J429" s="34">
        <f t="shared" ref="J429" si="61">COUNTIF(L429:AM429,"APAGADO")</f>
        <v>2</v>
      </c>
      <c r="K429" s="35">
        <f t="shared" ref="K429" si="62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9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9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9"/>
        <v>25</v>
      </c>
      <c r="J452" s="34">
        <f t="shared" si="57"/>
        <v>3</v>
      </c>
      <c r="K452" s="35">
        <f t="shared" si="58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9"/>
        <v>25</v>
      </c>
      <c r="J453" s="34">
        <f t="shared" si="57"/>
        <v>3</v>
      </c>
      <c r="K453" s="35">
        <f t="shared" si="58"/>
        <v>0.8928571428571429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9"/>
        <v>26</v>
      </c>
      <c r="J454" s="34">
        <f t="shared" ref="J454" si="63">COUNTIF(L454:AM454,"APAGADO")</f>
        <v>2</v>
      </c>
      <c r="K454" s="35">
        <f t="shared" ref="K454" si="64">(I454)/(J454+I454)</f>
        <v>0.9285714285714286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9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9"/>
        <v>28</v>
      </c>
      <c r="J459" s="34"/>
      <c r="K459" s="35">
        <f t="shared" ref="K459:K464" si="65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9"/>
        <v>28</v>
      </c>
      <c r="J464" s="34"/>
      <c r="K464" s="35">
        <f t="shared" si="65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9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9"/>
        <v>28</v>
      </c>
      <c r="J466" s="34"/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9"/>
        <v>28</v>
      </c>
      <c r="J467" s="34"/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9"/>
        <v>15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 t="s">
        <v>1471</v>
      </c>
      <c r="AD475" s="88" t="s">
        <v>1471</v>
      </c>
      <c r="AE475" s="88" t="s">
        <v>1471</v>
      </c>
      <c r="AF475" s="88" t="s">
        <v>1471</v>
      </c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9"/>
        <v>15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 t="s">
        <v>1471</v>
      </c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9"/>
        <v>28</v>
      </c>
      <c r="J478" s="34"/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7">COUNTIF(L479:AM479,"")</f>
        <v>28</v>
      </c>
      <c r="J479" s="34">
        <f t="shared" ref="J479:J488" si="68">COUNTIF(L479:AM479,"APAGADO")</f>
        <v>0</v>
      </c>
      <c r="K479" s="35">
        <f t="shared" ref="K479:K488" si="69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70">COUNTIF(L489:AM489,"")</f>
        <v>28</v>
      </c>
      <c r="J489" s="34">
        <f t="shared" ref="J489:J508" si="71">COUNTIF(L489:AM489,"APAGADO")</f>
        <v>0</v>
      </c>
      <c r="K489" s="35">
        <f t="shared" ref="K489:K508" si="72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70"/>
        <v>7</v>
      </c>
      <c r="J497" s="34">
        <f t="shared" si="71"/>
        <v>21</v>
      </c>
      <c r="K497" s="35">
        <f t="shared" si="72"/>
        <v>0.25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 t="s">
        <v>1471</v>
      </c>
      <c r="AD497" s="88" t="s">
        <v>1471</v>
      </c>
      <c r="AE497" s="88" t="s">
        <v>1471</v>
      </c>
      <c r="AF497" s="88" t="s">
        <v>1471</v>
      </c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70"/>
        <v>7</v>
      </c>
      <c r="J498" s="34">
        <f t="shared" si="71"/>
        <v>21</v>
      </c>
      <c r="K498" s="35">
        <f t="shared" si="72"/>
        <v>0.25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 t="s">
        <v>1471</v>
      </c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70"/>
        <v>28</v>
      </c>
      <c r="J502" s="34">
        <f t="shared" si="71"/>
        <v>0</v>
      </c>
      <c r="K502" s="35">
        <f t="shared" si="72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70"/>
        <v>10</v>
      </c>
      <c r="J503" s="34">
        <f t="shared" si="71"/>
        <v>18</v>
      </c>
      <c r="K503" s="35">
        <f t="shared" si="72"/>
        <v>0.35714285714285715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 t="s">
        <v>1471</v>
      </c>
      <c r="AD503" s="88" t="s">
        <v>1471</v>
      </c>
      <c r="AE503" s="88" t="s">
        <v>1471</v>
      </c>
      <c r="AF503" s="88" t="s">
        <v>1471</v>
      </c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70"/>
        <v>11</v>
      </c>
      <c r="J506" s="34">
        <f t="shared" si="71"/>
        <v>17</v>
      </c>
      <c r="K506" s="35">
        <f t="shared" si="72"/>
        <v>0.39285714285714285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 t="s">
        <v>1471</v>
      </c>
      <c r="AD506" s="88" t="s">
        <v>1471</v>
      </c>
      <c r="AE506" s="88" t="s">
        <v>1471</v>
      </c>
      <c r="AF506" s="88" t="s">
        <v>1471</v>
      </c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70"/>
        <v>8</v>
      </c>
      <c r="J507" s="34">
        <f t="shared" si="71"/>
        <v>20</v>
      </c>
      <c r="K507" s="35">
        <f t="shared" si="72"/>
        <v>0.2857142857142857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 t="s">
        <v>1471</v>
      </c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70"/>
        <v>27</v>
      </c>
      <c r="J508" s="34">
        <f t="shared" si="71"/>
        <v>1</v>
      </c>
      <c r="K508" s="35">
        <f t="shared" si="72"/>
        <v>0.9642857142857143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3">COUNTIF(L509:AM509,"")</f>
        <v>27</v>
      </c>
      <c r="J509" s="34">
        <f t="shared" ref="J509:J521" si="74">COUNTIF(L509:AM509,"APAGADO")</f>
        <v>0</v>
      </c>
      <c r="K509" s="35">
        <f t="shared" ref="K509:K521" si="75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3"/>
        <v>18</v>
      </c>
      <c r="J513" s="34">
        <f t="shared" si="74"/>
        <v>10</v>
      </c>
      <c r="K513" s="35">
        <f t="shared" si="75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3"/>
        <v>17</v>
      </c>
      <c r="J514" s="34">
        <f t="shared" si="74"/>
        <v>11</v>
      </c>
      <c r="K514" s="35">
        <f t="shared" si="75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3"/>
        <v>14</v>
      </c>
      <c r="J515" s="34">
        <f t="shared" si="74"/>
        <v>14</v>
      </c>
      <c r="K515" s="35">
        <f t="shared" si="75"/>
        <v>0.5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 t="s">
        <v>1471</v>
      </c>
      <c r="AD515" s="90" t="s">
        <v>1471</v>
      </c>
      <c r="AE515" s="90" t="s">
        <v>1471</v>
      </c>
      <c r="AF515" s="90" t="s">
        <v>1471</v>
      </c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3"/>
        <v>14</v>
      </c>
      <c r="J516" s="34">
        <f t="shared" si="74"/>
        <v>14</v>
      </c>
      <c r="K516" s="35">
        <f t="shared" si="75"/>
        <v>0.5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 t="s">
        <v>1471</v>
      </c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3"/>
        <v>17</v>
      </c>
      <c r="J518" s="34">
        <f t="shared" si="74"/>
        <v>11</v>
      </c>
      <c r="K518" s="35">
        <f t="shared" si="75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3"/>
        <v>17</v>
      </c>
      <c r="J521" s="34">
        <f t="shared" si="74"/>
        <v>11</v>
      </c>
      <c r="K521" s="35">
        <f t="shared" si="75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6">COUNTIF(L522:AM522,"")</f>
        <v>17</v>
      </c>
      <c r="J522" s="34">
        <f t="shared" ref="J522:J528" si="77">COUNTIF(L522:AM522,"APAGADO")</f>
        <v>11</v>
      </c>
      <c r="K522" s="35">
        <f t="shared" ref="K522:K528" si="78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/>
  <phoneticPr fontId="6" type="noConversion"/>
  <conditionalFormatting sqref="C1:C210 D107:D109 D117 D165 D169:D170 D203 D210 C211:D211 C212:C297 D288:D289 D297 C298:D298 C299:C1048576 D371:D374 D429 D462">
    <cfRule type="cellIs" dxfId="70" priority="453" operator="equal">
      <formula>$C$213</formula>
    </cfRule>
    <cfRule type="cellIs" dxfId="69" priority="452" operator="equal">
      <formula>$C$225</formula>
    </cfRule>
  </conditionalFormatting>
  <conditionalFormatting sqref="E1:E438 E451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40">
    <cfRule type="containsText" dxfId="65" priority="401" operator="containsText" text="Radio">
      <formula>NOT(ISERROR(SEARCH("Radio",E440)))</formula>
    </cfRule>
    <cfRule type="containsText" dxfId="64" priority="400" operator="containsText" text="domo">
      <formula>NOT(ISERROR(SEARCH("domo",E440)))</formula>
    </cfRule>
    <cfRule type="containsText" dxfId="63" priority="399" operator="containsText" text="fija">
      <formula>NOT(ISERROR(SEARCH("fija",E440)))</formula>
    </cfRule>
  </conditionalFormatting>
  <conditionalFormatting sqref="E440:E441">
    <cfRule type="containsText" dxfId="62" priority="395" operator="containsText" text="domo">
      <formula>NOT(ISERROR(SEARCH("domo",E440)))</formula>
    </cfRule>
    <cfRule type="containsText" dxfId="61" priority="394" operator="containsText" text="fija">
      <formula>NOT(ISERROR(SEARCH("fija",E440)))</formula>
    </cfRule>
  </conditionalFormatting>
  <conditionalFormatting sqref="E441">
    <cfRule type="containsText" dxfId="60" priority="396" operator="containsText" text="Radio">
      <formula>NOT(ISERROR(SEARCH("Radio",E441)))</formula>
    </cfRule>
    <cfRule type="containsText" dxfId="59" priority="393" operator="containsText" text="domo">
      <formula>NOT(ISERROR(SEARCH("domo",E441)))</formula>
    </cfRule>
    <cfRule type="containsText" dxfId="58" priority="392" operator="containsText" text="fija">
      <formula>NOT(ISERROR(SEARCH("fija",E441)))</formula>
    </cfRule>
  </conditionalFormatting>
  <conditionalFormatting sqref="E444">
    <cfRule type="containsText" dxfId="57" priority="391" operator="containsText" text="Radio">
      <formula>NOT(ISERROR(SEARCH("Radio",E444)))</formula>
    </cfRule>
    <cfRule type="containsText" dxfId="56" priority="390" operator="containsText" text="domo">
      <formula>NOT(ISERROR(SEARCH("domo",E444)))</formula>
    </cfRule>
    <cfRule type="containsText" dxfId="55" priority="389" operator="containsText" text="fija">
      <formula>NOT(ISERROR(SEARCH("fija",E444)))</formula>
    </cfRule>
  </conditionalFormatting>
  <conditionalFormatting sqref="E444:E445">
    <cfRule type="containsText" dxfId="54" priority="385" operator="containsText" text="domo">
      <formula>NOT(ISERROR(SEARCH("domo",E444)))</formula>
    </cfRule>
    <cfRule type="containsText" dxfId="53" priority="384" operator="containsText" text="fija">
      <formula>NOT(ISERROR(SEARCH("fija",E444)))</formula>
    </cfRule>
  </conditionalFormatting>
  <conditionalFormatting sqref="E445 E27:H438 E451:H478 E488:H488 H504 E509:H1048576">
    <cfRule type="containsText" dxfId="52" priority="386" operator="containsText" text="Radio">
      <formula>NOT(ISERROR(SEARCH("Radio",E27)))</formula>
    </cfRule>
  </conditionalFormatting>
  <conditionalFormatting sqref="E445:E446">
    <cfRule type="containsText" dxfId="51" priority="379" operator="containsText" text="fija">
      <formula>NOT(ISERROR(SEARCH("fija",E445)))</formula>
    </cfRule>
    <cfRule type="containsText" dxfId="50" priority="380" operator="containsText" text="domo">
      <formula>NOT(ISERROR(SEARCH("domo",E445)))</formula>
    </cfRule>
  </conditionalFormatting>
  <conditionalFormatting sqref="E446">
    <cfRule type="containsText" dxfId="49" priority="381" operator="containsText" text="Radio">
      <formula>NOT(ISERROR(SEARCH("Radio",E446)))</formula>
    </cfRule>
  </conditionalFormatting>
  <conditionalFormatting sqref="E446:E447">
    <cfRule type="containsText" dxfId="48" priority="374" operator="containsText" text="fija">
      <formula>NOT(ISERROR(SEARCH("fija",E446)))</formula>
    </cfRule>
    <cfRule type="containsText" dxfId="47" priority="375" operator="containsText" text="domo">
      <formula>NOT(ISERROR(SEARCH("domo",E446)))</formula>
    </cfRule>
  </conditionalFormatting>
  <conditionalFormatting sqref="E447">
    <cfRule type="containsText" dxfId="46" priority="372" operator="containsText" text="fija">
      <formula>NOT(ISERROR(SEARCH("fija",E447)))</formula>
    </cfRule>
    <cfRule type="containsText" dxfId="45" priority="373" operator="containsText" text="domo">
      <formula>NOT(ISERROR(SEARCH("domo",E447)))</formula>
    </cfRule>
    <cfRule type="containsText" dxfId="44" priority="376" operator="containsText" text="Radio">
      <formula>NOT(ISERROR(SEARCH("Radio",E447)))</formula>
    </cfRule>
  </conditionalFormatting>
  <conditionalFormatting sqref="E449">
    <cfRule type="containsText" dxfId="43" priority="670" operator="containsText" text="fija">
      <formula>NOT(ISERROR(SEARCH("fija",E449)))</formula>
    </cfRule>
    <cfRule type="containsText" dxfId="42" priority="671" operator="containsText" text="domo">
      <formula>NOT(ISERROR(SEARCH("domo",E449)))</formula>
    </cfRule>
  </conditionalFormatting>
  <conditionalFormatting sqref="E452:E454">
    <cfRule type="containsText" dxfId="41" priority="403" operator="containsText" text="domo">
      <formula>NOT(ISERROR(SEARCH("domo",E452)))</formula>
    </cfRule>
    <cfRule type="containsText" dxfId="40" priority="402" operator="containsText" text="fija">
      <formula>NOT(ISERROR(SEARCH("fija",E452)))</formula>
    </cfRule>
  </conditionalFormatting>
  <conditionalFormatting sqref="E459:F478">
    <cfRule type="containsText" dxfId="39" priority="1" operator="containsText" text="Radio">
      <formula>NOT(ISERROR(SEARCH("Radio",E459)))</formula>
    </cfRule>
  </conditionalFormatting>
  <conditionalFormatting sqref="E489:G508">
    <cfRule type="containsText" dxfId="38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37" priority="927" operator="containsText" text="Radio">
      <formula>NOT(ISERROR(SEARCH("Radio",E1)))</formula>
    </cfRule>
  </conditionalFormatting>
  <conditionalFormatting sqref="F439">
    <cfRule type="cellIs" dxfId="36" priority="50" operator="equal">
      <formula>"PTP A FO"</formula>
    </cfRule>
    <cfRule type="containsText" dxfId="35" priority="49" operator="containsText" text="Radio">
      <formula>NOT(ISERROR(SEARCH("Radio",F439)))</formula>
    </cfRule>
  </conditionalFormatting>
  <conditionalFormatting sqref="F1:G438 F449:G449 F451:G489 F490:F495 F496:G1048576">
    <cfRule type="cellIs" dxfId="34" priority="651" operator="equal">
      <formula>"PTP A FO"</formula>
    </cfRule>
  </conditionalFormatting>
  <conditionalFormatting sqref="F1:G489 F490:F495 F496:G1048576">
    <cfRule type="cellIs" dxfId="33" priority="456" operator="equal">
      <formula>"PTP A FO"</formula>
    </cfRule>
  </conditionalFormatting>
  <conditionalFormatting sqref="F1:G489 F496:G1048576 F490:F495">
    <cfRule type="cellIs" dxfId="32" priority="455" operator="equal">
      <formula>$F$10</formula>
    </cfRule>
  </conditionalFormatting>
  <conditionalFormatting sqref="G490:G495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90 H492 H494 H496 H498 H500">
    <cfRule type="containsText" dxfId="28" priority="27" operator="containsText" text="Radio">
      <formula>NOT(ISERROR(SEARCH("Radio",H490)))</formula>
    </cfRule>
  </conditionalFormatting>
  <conditionalFormatting sqref="H502">
    <cfRule type="containsText" dxfId="27" priority="26" operator="containsText" text="Radio">
      <formula>NOT(ISERROR(SEARCH("Radio",H502)))</formula>
    </cfRule>
  </conditionalFormatting>
  <conditionalFormatting sqref="H506 H508">
    <cfRule type="containsText" dxfId="26" priority="25" operator="containsText" text="Radio">
      <formula>NOT(ISERROR(SEARCH("Radio",H506)))</formula>
    </cfRule>
  </conditionalFormatting>
  <conditionalFormatting sqref="K4:K528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09:AN1048576">
    <cfRule type="containsText" dxfId="23" priority="583" operator="containsText" text="Caida">
      <formula>NOT(ISERROR(SEARCH("Caida",L509)))</formula>
    </cfRule>
    <cfRule type="notContainsText" dxfId="22" priority="916" operator="notContains" text="Caida">
      <formula>ISERROR(SEARCH("Caida",L509))</formula>
    </cfRule>
  </conditionalFormatting>
  <conditionalFormatting sqref="L5:AP298 L299:AO508 AP299:AP1048576 AH509:AO1048576">
    <cfRule type="cellIs" dxfId="21" priority="32" operator="equal">
      <formula>"APAGADO"</formula>
    </cfRule>
  </conditionalFormatting>
  <conditionalFormatting sqref="L509:AP623 V509:AG1048576">
    <cfRule type="cellIs" dxfId="20" priority="33" operator="equal">
      <formula>"apagado"</formula>
    </cfRule>
  </conditionalFormatting>
  <conditionalFormatting sqref="N509:N1066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NOT(ISERROR(SEARCH("Caida",N509)))</formula>
    </cfRule>
    <cfRule type="notContainsText" dxfId="16" priority="212" operator="notContains" text="Caida">
      <formula>ISERROR(SEARCH("Caida",N509))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09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09:AP1048576">
    <cfRule type="containsText" dxfId="11" priority="165" operator="containsText" text="Caida">
      <formula>NOT(ISERROR(SEARCH("Caida",AO509)))</formula>
    </cfRule>
    <cfRule type="notContainsText" dxfId="10" priority="164" operator="notContains" text="Caida">
      <formula>ISERROR(SEARCH("Caida",AO509))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34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 t="str">
        <f>ESTADISTICA!Z230</f>
        <v>APAGADO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 t="str">
        <f>ESTADISTICA!Z335</f>
        <v>APAGADO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30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2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 t="str">
        <f>'RESUMEN TOTAL'!AC220</f>
        <v>APAGADO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>
        <f>'RESUMEN TOTAL'!AD233</f>
        <v>0</v>
      </c>
      <c r="Y231" t="str">
        <f>'RESUMEN TOTAL'!AE233</f>
        <v>APAGADO</v>
      </c>
      <c r="Z231" t="str">
        <f>'RESUMEN TOTAL'!AF233</f>
        <v>APAGADO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 t="str">
        <f>'RESUMEN TOTAL'!AF234</f>
        <v>APAGADO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 t="str">
        <f>'RESUMEN TOTAL'!AF235</f>
        <v>APAGADO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 t="str">
        <f>'RESUMEN TOTAL'!AF236</f>
        <v>APAGADO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 t="str">
        <f>'RESUMEN TOTAL'!AF237</f>
        <v>APAGADO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 t="str">
        <f>'RESUMEN TOTAL'!AF238</f>
        <v>APAGADO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 t="str">
        <f>'RESUMEN TOTAL'!AF263</f>
        <v>APAGADO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 t="str">
        <f>'RESUMEN TOTAL'!AF268</f>
        <v>APAGADO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 t="str">
        <f>'RESUMEN TOTAL'!AF339</f>
        <v>APAGADO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 t="str">
        <f>'RESUMEN TOTAL'!AF366</f>
        <v>APAGADO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 t="str">
        <f>'RESUMEN TOTAL'!AC381</f>
        <v>APAGADO</v>
      </c>
      <c r="X378" t="str">
        <f>'RESUMEN TOTAL'!AD381</f>
        <v>APAGADO</v>
      </c>
      <c r="Y378" t="str">
        <f>'RESUMEN TOTAL'!AE381</f>
        <v>APAGADO</v>
      </c>
      <c r="Z378" t="str">
        <f>'RESUMEN TOTAL'!AF381</f>
        <v>APAGADO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 t="str">
        <f>'RESUMEN TOTAL'!AC497</f>
        <v>APAGADO</v>
      </c>
      <c r="X473" t="str">
        <f>'RESUMEN TOTAL'!AD497</f>
        <v>APAGADO</v>
      </c>
      <c r="Y473" t="str">
        <f>'RESUMEN TOTAL'!AE497</f>
        <v>APAGADO</v>
      </c>
      <c r="Z473" t="str">
        <f>'RESUMEN TOTAL'!AF497</f>
        <v>APAGADO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 t="str">
        <f>'RESUMEN TOTAL'!AC515</f>
        <v>APAGADO</v>
      </c>
      <c r="X493" t="str">
        <f>'RESUMEN TOTAL'!AD515</f>
        <v>APAGADO</v>
      </c>
      <c r="Y493" t="str">
        <f>'RESUMEN TOTAL'!AE515</f>
        <v>APAGADO</v>
      </c>
      <c r="Z493" t="str">
        <f>'RESUMEN TOTAL'!AF515</f>
        <v>APAGADO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 t="str">
        <f>'RESUMEN TOTAL'!AC516</f>
        <v>APAGADO</v>
      </c>
      <c r="X494" t="str">
        <f>'RESUMEN TOTAL'!AD516</f>
        <v>APAGADO</v>
      </c>
      <c r="Y494" t="str">
        <f>'RESUMEN TOTAL'!AE516</f>
        <v>APAGADO</v>
      </c>
      <c r="Z494" t="str">
        <f>'RESUMEN TOTAL'!AF516</f>
        <v>APAGADO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2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27" workbookViewId="0">
      <selection activeCell="A135" sqref="A13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5.9160305343511452E-2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5.3435114503816793E-2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5.1526717557251911E-2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5.7251908396946563E-2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5.1526717557251911E-2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5.5343511450381681E-2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4.5801526717557252E-2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3.7037037037037035E-2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4.0076335877862593E-2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4.0076335877862593E-2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4.0076335877862593E-2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4.0076335877862593E-2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2.8806584362139918E-2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4.0076335877862593E-2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4.0076335877862593E-2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4.0076335877862593E-2</v>
      </c>
      <c r="F138" s="133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4.0076335877862593E-2</v>
      </c>
      <c r="F139" s="133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3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4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34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3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33</v>
      </c>
      <c r="I159" s="125">
        <f>AUXILIAR!E57</f>
        <v>0</v>
      </c>
      <c r="J159" s="115">
        <f t="shared" ref="J159:J161" si="2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33</v>
      </c>
      <c r="I160" s="126">
        <f>AUXILIAR!F57</f>
        <v>0</v>
      </c>
      <c r="J160" s="110">
        <f t="shared" si="2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66</v>
      </c>
      <c r="I161" s="127">
        <f t="shared" ref="I161" si="21">SUM(I159:I160)</f>
        <v>0</v>
      </c>
      <c r="J161" s="113">
        <f t="shared" si="2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11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33</v>
      </c>
      <c r="I166" s="125">
        <v>0</v>
      </c>
      <c r="J166" s="115">
        <f t="shared" ref="J166:J168" si="2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33</v>
      </c>
      <c r="I167" s="126">
        <v>0</v>
      </c>
      <c r="J167" s="110">
        <f t="shared" si="2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66</v>
      </c>
      <c r="I168" s="127">
        <v>0</v>
      </c>
      <c r="J168" s="113">
        <f t="shared" si="2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524</v>
      </c>
      <c r="G19" s="36">
        <f t="shared" ref="G19:G31" si="9">E19/F19</f>
        <v>5.5343511450381681E-2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524</v>
      </c>
      <c r="G20" s="36">
        <f t="shared" si="9"/>
        <v>3.8167938931297711E-2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524</v>
      </c>
      <c r="G21" s="36">
        <f t="shared" si="9"/>
        <v>3.8167938931297711E-2</v>
      </c>
    </row>
    <row r="22" spans="1:7" x14ac:dyDescent="0.25">
      <c r="A22" s="17">
        <f>'APAGADOS RADIO'!Z3</f>
        <v>45220</v>
      </c>
      <c r="B22">
        <f>'APAGADOS RADIO'!Z2+D22</f>
        <v>4</v>
      </c>
      <c r="C22">
        <f>'APAGADOS FIBRA'!Z2</f>
        <v>30</v>
      </c>
      <c r="D22">
        <f>'APAGADOS ANTENA'!Z2</f>
        <v>2</v>
      </c>
      <c r="E22">
        <f t="shared" si="8"/>
        <v>34</v>
      </c>
      <c r="F22">
        <f>'RESUMEN TOTAL'!B1</f>
        <v>524</v>
      </c>
      <c r="G22" s="36">
        <f t="shared" si="9"/>
        <v>6.4885496183206104E-2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524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524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524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524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524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524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4</v>
      </c>
      <c r="F55">
        <f>paradas!Z3</f>
        <v>3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H2" workbookViewId="0">
      <selection activeCell="X5" sqref="X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9</v>
      </c>
      <c r="X3" s="54">
        <f>COUNTIFS('RESUMEN TOTAL'!C5:C536, "=BONOMO",'RESUMEN TOTAL'!AD5:AD536,"=APAGADO")</f>
        <v>7</v>
      </c>
      <c r="Y3" s="54">
        <f>COUNTIFS('RESUMEN TOTAL'!C5:C536, "=BONOMO",'RESUMEN TOTAL'!AE5:AE536,"=APAGADO")</f>
        <v>8</v>
      </c>
      <c r="Z3" s="54">
        <v>0</v>
      </c>
      <c r="AA3" s="54">
        <f>COUNTIFS('RESUMEN TOTAL'!C5:C536, "=BONOMO",'RESUMEN TOTAL'!AG5:AG536,"=APAGADO")</f>
        <v>0</v>
      </c>
      <c r="AB3" s="54">
        <f>COUNTIFS('RESUMEN TOTAL'!C5:C536, "=BONOMO",'RESUMEN TOTAL'!AH5:AH536,"=APAGADO")</f>
        <v>0</v>
      </c>
      <c r="AC3" s="54">
        <f>COUNTIFS('RESUMEN TOTAL'!C5:C536, "=BONOMO",'RESUMEN TOTAL'!AI5:AI536,"=APAGADO")</f>
        <v>0</v>
      </c>
      <c r="AD3" s="54">
        <f>COUNTIFS('RESUMEN TOTAL'!C5:C536, "=BONOMO",'RESUMEN TOTAL'!AJ5:AJ536,"=APAGADO")</f>
        <v>0</v>
      </c>
      <c r="AE3" s="54">
        <f>COUNTIFS('RESUMEN TOTAL'!C5:C536, "=BONOMO",'RESUMEN TOTAL'!AK5:AK536,"=APAGADO")</f>
        <v>0</v>
      </c>
      <c r="AF3" s="54">
        <f>COUNTIFS('RESUMEN TOTAL'!C5:C536, "=BONOMO",'RESUMEN TOTAL'!AL5:AL536,"=APAGADO")</f>
        <v>0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3.7037037037037035E-2</v>
      </c>
      <c r="X4" s="61">
        <f t="shared" si="0"/>
        <v>2.8806584362139918E-2</v>
      </c>
      <c r="Y4" s="61">
        <f t="shared" ref="Y4" si="3">Y3/BONOMOcam</f>
        <v>3.292181069958848E-2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21</v>
      </c>
      <c r="X5" s="56">
        <f>COUNTIFS('RESUMEN TOTAL'!C5:C522, "=COSEIDI",'RESUMEN TOTAL'!AD5:AD522,"=APAGADO")</f>
        <v>14</v>
      </c>
      <c r="Y5" s="56">
        <f>COUNTIFS('RESUMEN TOTAL'!C5:C522, "=COSEIDI",'RESUMEN TOTAL'!AE5:AE522,"=APAGADO")</f>
        <v>13</v>
      </c>
      <c r="Z5" s="56">
        <f>COUNTIFS('RESUMEN TOTAL'!C5:C522, "=COSEIDI",'RESUMEN TOTAL'!AF5:AF522,"=APAGADO")</f>
        <v>27</v>
      </c>
      <c r="AA5" s="56">
        <f>COUNTIFS('RESUMEN TOTAL'!C5:C522, "=COSEIDI",'RESUMEN TOTAL'!AG5:AG522,"=APAGADO")</f>
        <v>0</v>
      </c>
      <c r="AB5" s="56">
        <f>COUNTIFS('RESUMEN TOTAL'!C5:C522, "=COSEIDI",'RESUMEN TOTAL'!AH5:AH522,"=APAGADO")</f>
        <v>0</v>
      </c>
      <c r="AC5" s="56">
        <f>COUNTIFS('RESUMEN TOTAL'!C5:C522, "=COSEIDI",'RESUMEN TOTAL'!AI5:AI522,"=APAGADO")</f>
        <v>0</v>
      </c>
      <c r="AD5" s="56">
        <f>COUNTIFS('RESUMEN TOTAL'!C5:C522, "=COSEIDI",'RESUMEN TOTAL'!AJ5:AJ522,"=APAGADO")</f>
        <v>0</v>
      </c>
      <c r="AE5" s="56">
        <f>COUNTIFS('RESUMEN TOTAL'!C5:C522, "=COSEIDI",'RESUMEN TOTAL'!AK5:AK522,"=APAGADO")</f>
        <v>0</v>
      </c>
      <c r="AF5" s="56">
        <f>COUNTIFS('RESUMEN TOTAL'!C5:C522, "=COSEIDI",'RESUMEN TOTAL'!AL5:AL522,"=APAGADO")</f>
        <v>0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0.12796208530805686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4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3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 t="str">
        <f>'RESUMEN TOTAL'!AC220</f>
        <v>APAGADO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>
        <f>'RESUMEN TOTAL'!AD233</f>
        <v>0</v>
      </c>
      <c r="Y233" s="88" t="str">
        <f>'RESUMEN TOTAL'!AE233</f>
        <v>APAGADO</v>
      </c>
      <c r="Z233" s="88" t="str">
        <f>'RESUMEN TOTAL'!AF233</f>
        <v>APAGADO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 t="str">
        <f>'RESUMEN TOTAL'!AF234</f>
        <v>APAGADO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 t="str">
        <f>'RESUMEN TOTAL'!AF235</f>
        <v>APAGADO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 t="str">
        <f>'RESUMEN TOTAL'!AF236</f>
        <v>APAGADO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 t="str">
        <f>'RESUMEN TOTAL'!AF237</f>
        <v>APAGADO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 t="str">
        <f>'RESUMEN TOTAL'!AF238</f>
        <v>APAGADO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 t="str">
        <f>'RESUMEN TOTAL'!AF263</f>
        <v>APAGADO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 t="str">
        <f>'RESUMEN TOTAL'!AF268</f>
        <v>APAGADO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 t="str">
        <f>'RESUMEN TOTAL'!AF339</f>
        <v>APAGADO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 t="str">
        <f>'RESUMEN TOTAL'!AF366</f>
        <v>APAGADO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 t="str">
        <f>'RESUMEN TOTAL'!AC377</f>
        <v>APAGADO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 t="str">
        <f>'RESUMEN TOTAL'!AC378</f>
        <v>APAGADO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 t="str">
        <f>'RESUMEN TOTAL'!AC379</f>
        <v>APAGADO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 t="str">
        <f>'RESUMEN TOTAL'!AC380</f>
        <v>APAGADO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 t="str">
        <f>'RESUMEN TOTAL'!AC381</f>
        <v>APAGADO</v>
      </c>
      <c r="X380" s="88" t="str">
        <f>'RESUMEN TOTAL'!AD381</f>
        <v>APAGADO</v>
      </c>
      <c r="Y380" s="88" t="str">
        <f>'RESUMEN TOTAL'!AE381</f>
        <v>APAGADO</v>
      </c>
      <c r="Z380" s="88" t="str">
        <f>'RESUMEN TOTAL'!AF381</f>
        <v>APAGADO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>
        <f>'RESUMEN TOTAL'!AI452</f>
        <v>0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>
        <f>'RESUMEN TOTAL'!AI453</f>
        <v>0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>
        <f>'RESUMEN TOTAL'!AI454</f>
        <v>0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 t="str">
        <f>'RESUMEN TOTAL'!AC497</f>
        <v>APAGADO</v>
      </c>
      <c r="X475" s="19" t="str">
        <f>'RESUMEN TOTAL'!AD497</f>
        <v>APAGADO</v>
      </c>
      <c r="Y475" s="19" t="str">
        <f>'RESUMEN TOTAL'!AE497</f>
        <v>APAGADO</v>
      </c>
      <c r="Z475" s="19" t="str">
        <f>'RESUMEN TOTAL'!AF497</f>
        <v>APAGADO</v>
      </c>
      <c r="AA475" s="19">
        <f>'RESUMEN TOTAL'!AG497</f>
        <v>0</v>
      </c>
      <c r="AB475" s="19">
        <f>'RESUMEN TOTAL'!AH497</f>
        <v>0</v>
      </c>
      <c r="AC475" s="100">
        <f>'RESUMEN TOTAL'!AI497</f>
        <v>0</v>
      </c>
      <c r="AD475" s="100">
        <f>'RESUMEN TOTAL'!AJ497</f>
        <v>0</v>
      </c>
      <c r="AE475" s="100">
        <f>'RESUMEN TOTAL'!AK497</f>
        <v>0</v>
      </c>
      <c r="AF475" s="100">
        <f>'RESUMEN TOTAL'!AL497</f>
        <v>0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 t="str">
        <f>'RESUMEN TOTAL'!AC498</f>
        <v>APAGADO</v>
      </c>
      <c r="X476" s="19" t="str">
        <f>'RESUMEN TOTAL'!AD498</f>
        <v>APAGADO</v>
      </c>
      <c r="Y476" s="19" t="str">
        <f>'RESUMEN TOTAL'!AE498</f>
        <v>APAGADO</v>
      </c>
      <c r="Z476" s="19" t="str">
        <f>'RESUMEN TOTAL'!AF498</f>
        <v>APAGADO</v>
      </c>
      <c r="AA476" s="19">
        <f>'RESUMEN TOTAL'!AG498</f>
        <v>0</v>
      </c>
      <c r="AB476" s="19">
        <f>'RESUMEN TOTAL'!AH498</f>
        <v>0</v>
      </c>
      <c r="AC476" s="100">
        <f>'RESUMEN TOTAL'!AI498</f>
        <v>0</v>
      </c>
      <c r="AD476" s="100">
        <f>'RESUMEN TOTAL'!AJ498</f>
        <v>0</v>
      </c>
      <c r="AE476" s="100">
        <f>'RESUMEN TOTAL'!AK498</f>
        <v>0</v>
      </c>
      <c r="AF476" s="100">
        <f>'RESUMEN TOTAL'!AL498</f>
        <v>0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 t="str">
        <f>'RESUMEN TOTAL'!AC503</f>
        <v>APAGADO</v>
      </c>
      <c r="X481" s="19" t="str">
        <f>'RESUMEN TOTAL'!AD503</f>
        <v>APAGADO</v>
      </c>
      <c r="Y481" s="19" t="str">
        <f>'RESUMEN TOTAL'!AE503</f>
        <v>APAGADO</v>
      </c>
      <c r="Z481" s="19" t="str">
        <f>'RESUMEN TOTAL'!AF503</f>
        <v>APAGADO</v>
      </c>
      <c r="AA481" s="19">
        <f>'RESUMEN TOTAL'!AG503</f>
        <v>0</v>
      </c>
      <c r="AB481" s="19">
        <f>'RESUMEN TOTAL'!AH503</f>
        <v>0</v>
      </c>
      <c r="AC481" s="19">
        <f>'RESUMEN TOTAL'!AI503</f>
        <v>0</v>
      </c>
      <c r="AD481" s="19">
        <f>'RESUMEN TOTAL'!AJ503</f>
        <v>0</v>
      </c>
      <c r="AE481" s="19">
        <f>'RESUMEN TOTAL'!AK503</f>
        <v>0</v>
      </c>
      <c r="AF481" s="19">
        <f>'RESUMEN TOTAL'!AL503</f>
        <v>0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>
        <f>'RESUMEN TOTAL'!AJ504</f>
        <v>0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>
        <f>'RESUMEN TOTAL'!AJ505</f>
        <v>0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 t="str">
        <f>'RESUMEN TOTAL'!AC506</f>
        <v>APAGADO</v>
      </c>
      <c r="X484" s="19" t="str">
        <f>'RESUMEN TOTAL'!AD506</f>
        <v>APAGADO</v>
      </c>
      <c r="Y484" s="19" t="str">
        <f>'RESUMEN TOTAL'!AE506</f>
        <v>APAGADO</v>
      </c>
      <c r="Z484" s="19" t="str">
        <f>'RESUMEN TOTAL'!AF506</f>
        <v>APAGADO</v>
      </c>
      <c r="AA484" s="19">
        <f>'RESUMEN TOTAL'!AG506</f>
        <v>0</v>
      </c>
      <c r="AB484" s="19">
        <f>'RESUMEN TOTAL'!AH506</f>
        <v>0</v>
      </c>
      <c r="AC484" s="19">
        <f>'RESUMEN TOTAL'!AI506</f>
        <v>0</v>
      </c>
      <c r="AD484" s="19">
        <f>'RESUMEN TOTAL'!AJ506</f>
        <v>0</v>
      </c>
      <c r="AE484" s="19">
        <f>'RESUMEN TOTAL'!AK506</f>
        <v>0</v>
      </c>
      <c r="AF484" s="19">
        <f>'RESUMEN TOTAL'!AL506</f>
        <v>0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 t="str">
        <f>'RESUMEN TOTAL'!AC507</f>
        <v>APAGADO</v>
      </c>
      <c r="X485" s="19" t="str">
        <f>'RESUMEN TOTAL'!AD507</f>
        <v>APAGADO</v>
      </c>
      <c r="Y485" s="19" t="str">
        <f>'RESUMEN TOTAL'!AE507</f>
        <v>APAGADO</v>
      </c>
      <c r="Z485" s="19" t="str">
        <f>'RESUMEN TOTAL'!AF507</f>
        <v>APAGADO</v>
      </c>
      <c r="AA485" s="19">
        <f>'RESUMEN TOTAL'!AG507</f>
        <v>0</v>
      </c>
      <c r="AB485" s="19">
        <f>'RESUMEN TOTAL'!AH507</f>
        <v>0</v>
      </c>
      <c r="AC485" s="19">
        <f>'RESUMEN TOTAL'!AI507</f>
        <v>0</v>
      </c>
      <c r="AD485" s="19">
        <f>'RESUMEN TOTAL'!AJ507</f>
        <v>0</v>
      </c>
      <c r="AE485" s="19">
        <f>'RESUMEN TOTAL'!AK507</f>
        <v>0</v>
      </c>
      <c r="AF485" s="19">
        <f>'RESUMEN TOTAL'!AL507</f>
        <v>0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>
        <f>'RESUMEN TOTAL'!AJ508</f>
        <v>0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 t="str">
        <f>'RESUMEN TOTAL'!AC515</f>
        <v>APAGADO</v>
      </c>
      <c r="X495" s="19" t="str">
        <f>'RESUMEN TOTAL'!AD515</f>
        <v>APAGADO</v>
      </c>
      <c r="Y495" s="19" t="str">
        <f>'RESUMEN TOTAL'!AE515</f>
        <v>APAGADO</v>
      </c>
      <c r="Z495" s="19" t="str">
        <f>'RESUMEN TOTAL'!AF515</f>
        <v>APAGADO</v>
      </c>
      <c r="AA495" s="19">
        <f>'RESUMEN TOTAL'!AG515</f>
        <v>0</v>
      </c>
      <c r="AB495" s="19">
        <f>'RESUMEN TOTAL'!AH515</f>
        <v>0</v>
      </c>
      <c r="AC495" s="19">
        <f>'RESUMEN TOTAL'!AI515</f>
        <v>0</v>
      </c>
      <c r="AD495" s="19">
        <f>'RESUMEN TOTAL'!AJ515</f>
        <v>0</v>
      </c>
      <c r="AE495" s="19">
        <f>'RESUMEN TOTAL'!AK515</f>
        <v>0</v>
      </c>
      <c r="AF495" s="19">
        <f>'RESUMEN TOTAL'!AL515</f>
        <v>0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 t="str">
        <f>'RESUMEN TOTAL'!AC516</f>
        <v>APAGADO</v>
      </c>
      <c r="X496" s="19" t="str">
        <f>'RESUMEN TOTAL'!AD516</f>
        <v>APAGADO</v>
      </c>
      <c r="Y496" s="19" t="str">
        <f>'RESUMEN TOTAL'!AE516</f>
        <v>APAGADO</v>
      </c>
      <c r="Z496" s="19" t="str">
        <f>'RESUMEN TOTAL'!AF516</f>
        <v>APAGADO</v>
      </c>
      <c r="AA496" s="19">
        <f>'RESUMEN TOTAL'!AG516</f>
        <v>0</v>
      </c>
      <c r="AB496" s="19">
        <f>'RESUMEN TOTAL'!AH516</f>
        <v>0</v>
      </c>
      <c r="AC496" s="19">
        <f>'RESUMEN TOTAL'!AI516</f>
        <v>0</v>
      </c>
      <c r="AD496" s="19">
        <f>'RESUMEN TOTAL'!AJ516</f>
        <v>0</v>
      </c>
      <c r="AE496" s="19">
        <f>'RESUMEN TOTAL'!AK516</f>
        <v>0</v>
      </c>
      <c r="AF496" s="19">
        <f>'RESUMEN TOTAL'!AL516</f>
        <v>0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1" operator="equal">
      <formula>#REF!</formula>
    </cfRule>
    <cfRule type="cellIs" dxfId="262" priority="90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7" operator="containsText" text="Radio">
      <formula>NOT(ISERROR(SEARCH("Radio",D438)))</formula>
    </cfRule>
    <cfRule type="containsText" dxfId="258" priority="66" operator="containsText" text="domo">
      <formula>NOT(ISERROR(SEARCH("domo",D438)))</formula>
    </cfRule>
    <cfRule type="containsText" dxfId="257" priority="65" operator="containsText" text="fija">
      <formula>NOT(ISERROR(SEARCH("fija",D438)))</formula>
    </cfRule>
  </conditionalFormatting>
  <conditionalFormatting sqref="D438:D439">
    <cfRule type="containsText" dxfId="256" priority="63" operator="containsText" text="domo">
      <formula>NOT(ISERROR(SEARCH("domo",D438)))</formula>
    </cfRule>
    <cfRule type="containsText" dxfId="255" priority="62" operator="containsText" text="fija">
      <formula>NOT(ISERROR(SEARCH("fija",D438)))</formula>
    </cfRule>
  </conditionalFormatting>
  <conditionalFormatting sqref="D439">
    <cfRule type="containsText" dxfId="254" priority="61" operator="containsText" text="domo">
      <formula>NOT(ISERROR(SEARCH("domo",D439)))</formula>
    </cfRule>
    <cfRule type="containsText" dxfId="253" priority="60" operator="containsText" text="fija">
      <formula>NOT(ISERROR(SEARCH("fija",D439)))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9" operator="containsText" text="Radio">
      <formula>NOT(ISERROR(SEARCH("Radio",D442)))</formula>
    </cfRule>
    <cfRule type="containsText" dxfId="250" priority="58" operator="containsText" text="domo">
      <formula>NOT(ISERROR(SEARCH("domo",D442)))</formula>
    </cfRule>
    <cfRule type="containsText" dxfId="249" priority="57" operator="containsText" text="fija">
      <formula>NOT(ISERROR(SEARCH("fija",D442)))</formula>
    </cfRule>
  </conditionalFormatting>
  <conditionalFormatting sqref="D442:D443">
    <cfRule type="containsText" dxfId="248" priority="55" operator="containsText" text="domo">
      <formula>NOT(ISERROR(SEARCH("domo",D442)))</formula>
    </cfRule>
    <cfRule type="containsText" dxfId="247" priority="54" operator="containsText" text="fija">
      <formula>NOT(ISERROR(SEARCH("fija",D442)))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2" operator="containsText" text="domo">
      <formula>NOT(ISERROR(SEARCH("domo",D443)))</formula>
    </cfRule>
    <cfRule type="containsText" dxfId="244" priority="51" operator="containsText" text="fija">
      <formula>NOT(ISERROR(SEARCH("fija",D443)))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9" operator="containsText" text="domo">
      <formula>NOT(ISERROR(SEARCH("domo",D444)))</formula>
    </cfRule>
    <cfRule type="containsText" dxfId="241" priority="48" operator="containsText" text="fija">
      <formula>NOT(ISERROR(SEARCH("fija",D444)))</formula>
    </cfRule>
  </conditionalFormatting>
  <conditionalFormatting sqref="D445">
    <cfRule type="containsText" dxfId="240" priority="47" operator="containsText" text="domo">
      <formula>NOT(ISERROR(SEARCH("domo",D445)))</formula>
    </cfRule>
    <cfRule type="containsText" dxfId="239" priority="50" operator="containsText" text="Radio">
      <formula>NOT(ISERROR(SEARCH("Radio",D445)))</formula>
    </cfRule>
    <cfRule type="containsText" dxfId="238" priority="46" operator="containsText" text="fija">
      <formula>NOT(ISERROR(SEARCH("fija",D445)))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9" operator="containsText" text="domo">
      <formula>NOT(ISERROR(SEARCH("domo",D450)))</formula>
    </cfRule>
    <cfRule type="containsText" dxfId="233" priority="68" operator="containsText" text="fija">
      <formula>NOT(ISERROR(SEARCH("fija",D450)))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6" operator="equal">
      <formula>"PTP A FO"</formula>
    </cfRule>
    <cfRule type="cellIs" dxfId="229" priority="925" operator="equal">
      <formula>$E$10</formula>
    </cfRule>
  </conditionalFormatting>
  <conditionalFormatting sqref="E437">
    <cfRule type="cellIs" dxfId="228" priority="9" operator="equal">
      <formula>"PTP A FO"</formula>
    </cfRule>
    <cfRule type="containsText" dxfId="227" priority="8" operator="containsText" text="Radio">
      <formula>NOT(ISERROR(SEARCH("Radio",E437)))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2" operator="greaterThan">
      <formula>0.8</formula>
    </cfRule>
    <cfRule type="cellIs" dxfId="220" priority="181" operator="less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cellIs" dxfId="217" priority="26" operator="lessThan">
      <formula>0.8</formula>
    </cfRule>
    <cfRule type="cellIs" dxfId="216" priority="27" operator="greaterThan">
      <formula>0.8</formula>
    </cfRule>
    <cfRule type="notContainsText" dxfId="215" priority="24" operator="notContains" text="Caida">
      <formula>ISERROR(SEARCH("Caida",H5))</formula>
    </cfRule>
    <cfRule type="containsText" dxfId="214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containsText" dxfId="212" priority="34" operator="containsText" text="Caida">
      <formula>NOT(ISERROR(SEARCH("Caida",H9)))</formula>
    </cfRule>
    <cfRule type="notContainsText" dxfId="211" priority="33" operator="notContains" text="Caida">
      <formula>ISERROR(SEARCH("Caida",H9))</formula>
    </cfRule>
    <cfRule type="cellIs" dxfId="210" priority="36" operator="greaterThan">
      <formula>0.8</formula>
    </cfRule>
    <cfRule type="cellIs" dxfId="209" priority="35" operator="lessThan">
      <formula>0.8</formula>
    </cfRule>
  </conditionalFormatting>
  <conditionalFormatting sqref="H102:H104">
    <cfRule type="containsText" dxfId="208" priority="30" operator="containsText" text="Caida">
      <formula>NOT(ISERROR(SEARCH("Caida",H102)))</formula>
    </cfRule>
    <cfRule type="cellIs" dxfId="207" priority="28" operator="equal">
      <formula>"APAGADO"</formula>
    </cfRule>
    <cfRule type="notContainsText" dxfId="206" priority="29" operator="notContains" text="Caida">
      <formula>ISERROR(SEARCH("Caida",H102))</formula>
    </cfRule>
    <cfRule type="cellIs" dxfId="205" priority="32" operator="greaterThan">
      <formula>0.8</formula>
    </cfRule>
    <cfRule type="cellIs" dxfId="204" priority="31" operator="less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cellIs" dxfId="202" priority="42" operator="greaterThan">
      <formula>0.8</formula>
    </cfRule>
    <cfRule type="notContainsText" dxfId="201" priority="37" operator="notContains" text="Caida">
      <formula>ISERROR(SEARCH("Caida",H109))</formula>
    </cfRule>
    <cfRule type="containsText" dxfId="200" priority="38" operator="containsText" text="Caida">
      <formula>NOT(ISERROR(SEARCH("Caida",H109)))</formula>
    </cfRule>
    <cfRule type="cellIs" dxfId="199" priority="39" operator="lessThan">
      <formula>0.8</formula>
    </cfRule>
    <cfRule type="cellIs" dxfId="198" priority="40" operator="greaterThan">
      <formula>0.8</formula>
    </cfRule>
  </conditionalFormatting>
  <conditionalFormatting sqref="I326:L328">
    <cfRule type="cellIs" dxfId="197" priority="180" operator="greaterThan">
      <formula>0.8</formula>
    </cfRule>
    <cfRule type="cellIs" dxfId="196" priority="179" operator="lessThan">
      <formula>0.8</formula>
    </cfRule>
    <cfRule type="containsText" dxfId="195" priority="178" operator="containsText" text="Caida">
      <formula>NOT(ISERROR(SEARCH("Caida",I326)))</formula>
    </cfRule>
    <cfRule type="notContainsText" dxfId="194" priority="177" operator="notContains" text="Caida">
      <formula>ISERROR(SEARCH("Caida",I326))</formula>
    </cfRule>
  </conditionalFormatting>
  <conditionalFormatting sqref="I398:L411">
    <cfRule type="cellIs" dxfId="193" priority="176" operator="greaterThan">
      <formula>0.8</formula>
    </cfRule>
    <cfRule type="cellIs" dxfId="192" priority="175" operator="lessThan">
      <formula>0.8</formula>
    </cfRule>
  </conditionalFormatting>
  <conditionalFormatting sqref="I415:L429">
    <cfRule type="cellIs" dxfId="191" priority="166" operator="greaterThan">
      <formula>0.8</formula>
    </cfRule>
    <cfRule type="cellIs" dxfId="190" priority="165" operator="less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9" operator="greaterThan">
      <formula>0.8</formula>
    </cfRule>
    <cfRule type="cellIs" dxfId="185" priority="18" operator="less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containsText" dxfId="180" priority="164" operator="containsText" text="Caida">
      <formula>NOT(ISERROR(SEARCH("Caida",I415)))</formula>
    </cfRule>
    <cfRule type="notContainsText" dxfId="179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ellIs" dxfId="176" priority="14" operator="greaterThan">
      <formula>0.8</formula>
    </cfRule>
    <cfRule type="containsText" dxfId="175" priority="12" operator="containsText" text="Caida">
      <formula>NOT(ISERROR(SEARCH("Caida",I5)))</formula>
    </cfRule>
    <cfRule type="cellIs" dxfId="174" priority="13" operator="less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ellIs" dxfId="169" priority="173" operator="lessThan">
      <formula>0.8</formula>
    </cfRule>
    <cfRule type="cellIs" dxfId="168" priority="174" operator="greaterThan">
      <formula>0.8</formula>
    </cfRule>
    <cfRule type="containsText" dxfId="167" priority="172" operator="containsText" text="Caida">
      <formula>NOT(ISERROR(SEARCH("Caida",R7)))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cellIs" dxfId="148" priority="153" operator="greaterThan">
      <formula>0.8</formula>
    </cfRule>
    <cfRule type="cellIs" dxfId="147" priority="152" operator="lessThan">
      <formula>0.8</formula>
    </cfRule>
    <cfRule type="containsText" dxfId="146" priority="151" operator="containsText" text="Caida">
      <formula>NOT(ISERROR(SEARCH("Caida",Y134)))</formula>
    </cfRule>
    <cfRule type="notContainsText" dxfId="145" priority="150" operator="notContains" text="Caida">
      <formula>ISERROR(SEARCH("Caida",Y134))</formula>
    </cfRule>
  </conditionalFormatting>
  <conditionalFormatting sqref="Y140:Y145">
    <cfRule type="cellIs" dxfId="144" priority="148" operator="lessThan">
      <formula>0.8</formula>
    </cfRule>
    <cfRule type="cellIs" dxfId="143" priority="97" operator="equal">
      <formula>"apagado"</formula>
    </cfRule>
    <cfRule type="cellIs" dxfId="142" priority="149" operator="greaterThan">
      <formula>0.8</formula>
    </cfRule>
    <cfRule type="notContainsText" dxfId="141" priority="146" operator="notContains" text="Caida">
      <formula>ISERROR(SEARCH("Caida",Y140))</formula>
    </cfRule>
    <cfRule type="containsText" dxfId="140" priority="147" operator="containsText" text="Caida">
      <formula>NOT(ISERROR(SEARCH("Caida",Y140)))</formula>
    </cfRule>
  </conditionalFormatting>
  <conditionalFormatting sqref="Y149">
    <cfRule type="cellIs" dxfId="139" priority="100" operator="equal">
      <formula>"apagado"</formula>
    </cfRule>
    <cfRule type="cellIs" dxfId="138" priority="145" operator="greaterThan">
      <formula>0.8</formula>
    </cfRule>
    <cfRule type="cellIs" dxfId="137" priority="144" operator="lessThan">
      <formula>0.8</formula>
    </cfRule>
    <cfRule type="containsText" dxfId="136" priority="143" operator="containsText" text="Caida">
      <formula>NOT(ISERROR(SEARCH("Caida",Y149)))</formula>
    </cfRule>
    <cfRule type="notContainsText" dxfId="135" priority="142" operator="notContains" text="Caida">
      <formula>ISERROR(SEARCH("Caida",Y149))</formula>
    </cfRule>
  </conditionalFormatting>
  <conditionalFormatting sqref="Y151">
    <cfRule type="containsText" dxfId="134" priority="139" operator="containsText" text="Caida">
      <formula>NOT(ISERROR(SEARCH("Caida",Y151)))</formula>
    </cfRule>
    <cfRule type="cellIs" dxfId="133" priority="141" operator="greaterThan">
      <formula>0.8</formula>
    </cfRule>
    <cfRule type="cellIs" dxfId="132" priority="140" operator="lessThan">
      <formula>0.8</formula>
    </cfRule>
    <cfRule type="cellIs" dxfId="131" priority="99" operator="equal">
      <formula>"apagado"</formula>
    </cfRule>
    <cfRule type="notContainsText" dxfId="130" priority="138" operator="notContains" text="Caida">
      <formula>ISERROR(SEARCH("Caida",Y151))</formula>
    </cfRule>
  </conditionalFormatting>
  <conditionalFormatting sqref="Y167:Y171">
    <cfRule type="cellIs" dxfId="129" priority="136" operator="lessThan">
      <formula>0.8</formula>
    </cfRule>
    <cfRule type="cellIs" dxfId="128" priority="137" operator="greaterThan">
      <formula>0.8</formula>
    </cfRule>
    <cfRule type="cellIs" dxfId="127" priority="101" operator="equal">
      <formula>"apagado"</formula>
    </cfRule>
    <cfRule type="notContainsText" dxfId="126" priority="134" operator="notContains" text="Caida">
      <formula>ISERROR(SEARCH("Caida",Y167))</formula>
    </cfRule>
    <cfRule type="containsText" dxfId="125" priority="135" operator="containsText" text="Caida">
      <formula>NOT(ISERROR(SEARCH("Caida",Y167)))</formula>
    </cfRule>
  </conditionalFormatting>
  <conditionalFormatting sqref="Y190:Y192">
    <cfRule type="cellIs" dxfId="124" priority="133" operator="greaterThan">
      <formula>0.8</formula>
    </cfRule>
    <cfRule type="cellIs" dxfId="123" priority="132" operator="lessThan">
      <formula>0.8</formula>
    </cfRule>
    <cfRule type="containsText" dxfId="122" priority="131" operator="containsText" text="Caida">
      <formula>NOT(ISERROR(SEARCH("Caida",Y190)))</formula>
    </cfRule>
    <cfRule type="notContainsText" dxfId="121" priority="130" operator="notContains" text="Caida">
      <formula>ISERROR(SEARCH("Caida",Y190))</formula>
    </cfRule>
    <cfRule type="cellIs" dxfId="120" priority="102" operator="equal">
      <formula>"apagado"</formula>
    </cfRule>
  </conditionalFormatting>
  <conditionalFormatting sqref="Y194">
    <cfRule type="cellIs" dxfId="119" priority="128" operator="lessThan">
      <formula>0.8</formula>
    </cfRule>
    <cfRule type="cellIs" dxfId="118" priority="103" operator="equal">
      <formula>"apagado"</formula>
    </cfRule>
    <cfRule type="cellIs" dxfId="117" priority="129" operator="greaterThan">
      <formula>0.8</formula>
    </cfRule>
    <cfRule type="containsText" dxfId="116" priority="127" operator="containsText" text="Caida">
      <formula>NOT(ISERROR(SEARCH("Caida",Y194)))</formula>
    </cfRule>
    <cfRule type="notContainsText" dxfId="115" priority="126" operator="notContains" text="Caida">
      <formula>ISERROR(SEARCH("Caida",Y194))</formula>
    </cfRule>
  </conditionalFormatting>
  <conditionalFormatting sqref="Y208">
    <cfRule type="cellIs" dxfId="114" priority="124" operator="lessThan">
      <formula>0.8</formula>
    </cfRule>
    <cfRule type="cellIs" dxfId="113" priority="104" operator="equal">
      <formula>"apagado"</formula>
    </cfRule>
    <cfRule type="containsText" dxfId="112" priority="123" operator="containsText" text="Caida">
      <formula>NOT(ISERROR(SEARCH("Caida",Y208)))</formula>
    </cfRule>
    <cfRule type="notContainsText" dxfId="111" priority="122" operator="notContains" text="Caida">
      <formula>ISERROR(SEARCH("Caida",Y208))</formula>
    </cfRule>
    <cfRule type="cellIs" dxfId="110" priority="125" operator="greaterThan">
      <formula>0.8</formula>
    </cfRule>
  </conditionalFormatting>
  <conditionalFormatting sqref="Y221:Y223">
    <cfRule type="cellIs" dxfId="109" priority="120" operator="lessThan">
      <formula>0.8</formula>
    </cfRule>
    <cfRule type="containsText" dxfId="108" priority="119" operator="containsText" text="Caida">
      <formula>NOT(ISERROR(SEARCH("Caida",Y221)))</formula>
    </cfRule>
    <cfRule type="cellIs" dxfId="107" priority="105" operator="equal">
      <formula>"apagado"</formula>
    </cfRule>
    <cfRule type="notContainsText" dxfId="106" priority="118" operator="notContains" text="Caida">
      <formula>ISERROR(SEARCH("Caida",Y221))</formula>
    </cfRule>
    <cfRule type="cellIs" dxfId="105" priority="121" operator="greaterThan">
      <formula>0.8</formula>
    </cfRule>
  </conditionalFormatting>
  <conditionalFormatting sqref="Y229">
    <cfRule type="notContainsText" dxfId="104" priority="114" operator="notContains" text="Caida">
      <formula>ISERROR(SEARCH("Caida",Y229))</formula>
    </cfRule>
    <cfRule type="cellIs" dxfId="103" priority="116" operator="lessThan">
      <formula>0.8</formula>
    </cfRule>
    <cfRule type="cellIs" dxfId="102" priority="106" operator="equal">
      <formula>"apagado"</formula>
    </cfRule>
    <cfRule type="containsText" dxfId="101" priority="115" operator="containsText" text="Caida">
      <formula>NOT(ISERROR(SEARCH("Caida",Y229)))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cellIs" dxfId="98" priority="112" operator="lessThan">
      <formula>0.8</formula>
    </cfRule>
    <cfRule type="containsText" dxfId="97" priority="111" operator="containsText" text="Caida">
      <formula>NOT(ISERROR(SEARCH("Caida",Y246)))</formula>
    </cfRule>
    <cfRule type="cellIs" dxfId="96" priority="113" operator="greaterThan">
      <formula>0.8</formula>
    </cfRule>
    <cfRule type="notContainsText" dxfId="95" priority="110" operator="notContains" text="Caida">
      <formula>ISERROR(SEARCH("Caida",Y246))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cellIs" dxfId="92" priority="89" operator="greaterThan">
      <formula>0.8</formula>
    </cfRule>
    <cfRule type="cellIs" dxfId="91" priority="88" operator="lessThan">
      <formula>0.8</formula>
    </cfRule>
    <cfRule type="containsText" dxfId="90" priority="87" operator="containsText" text="Caida">
      <formula>NOT(ISERROR(SEARCH("Caida",Z7)))</formula>
    </cfRule>
    <cfRule type="notContainsText" dxfId="89" priority="86" operator="notContains" text="Caida">
      <formula>ISERROR(SEARCH("Caida",Z7))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2023-10-23T11:35:56Z</dcterms:modified>
</cp:coreProperties>
</file>