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0CC5B3BB-6F16-4F32-B1A0-98DF0BF7DE3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6" i="2" l="1"/>
  <c r="J467" i="2"/>
  <c r="J468" i="2"/>
  <c r="J469" i="2"/>
  <c r="J470" i="2"/>
  <c r="J471" i="2"/>
  <c r="J472" i="2"/>
  <c r="J473" i="2"/>
  <c r="J474" i="2"/>
  <c r="J475" i="2"/>
  <c r="J476" i="2"/>
  <c r="J477" i="2"/>
  <c r="J478" i="2"/>
  <c r="J459" i="2"/>
  <c r="J460" i="2"/>
  <c r="J461" i="2"/>
  <c r="J462" i="2"/>
  <c r="J463" i="2"/>
  <c r="J464" i="2"/>
  <c r="I298" i="2"/>
  <c r="J298" i="2"/>
  <c r="I429" i="2"/>
  <c r="J429" i="2"/>
  <c r="AP3" i="2"/>
  <c r="I459" i="2"/>
  <c r="I460" i="2"/>
  <c r="I461" i="2"/>
  <c r="I462" i="2"/>
  <c r="K462" i="2" s="1"/>
  <c r="I463" i="2"/>
  <c r="I464" i="2"/>
  <c r="I467" i="2"/>
  <c r="K467" i="2" s="1"/>
  <c r="I468" i="2"/>
  <c r="K468" i="2" s="1"/>
  <c r="I469" i="2"/>
  <c r="I470" i="2"/>
  <c r="I471" i="2"/>
  <c r="K471" i="2" s="1"/>
  <c r="I472" i="2"/>
  <c r="K472" i="2" s="1"/>
  <c r="I473" i="2"/>
  <c r="I474" i="2"/>
  <c r="K474" i="2" s="1"/>
  <c r="I475" i="2"/>
  <c r="K475" i="2" s="1"/>
  <c r="I476" i="2"/>
  <c r="K476" i="2" s="1"/>
  <c r="I477" i="2"/>
  <c r="I478" i="2"/>
  <c r="K478" i="2" s="1"/>
  <c r="I466" i="2"/>
  <c r="K466" i="2" s="1"/>
  <c r="J465" i="2"/>
  <c r="I465" i="2"/>
  <c r="H204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470" i="2" l="1"/>
  <c r="K477" i="2"/>
  <c r="K473" i="2"/>
  <c r="K469" i="2"/>
  <c r="K461" i="2"/>
  <c r="K464" i="2"/>
  <c r="K460" i="2"/>
  <c r="K463" i="2"/>
  <c r="K459" i="2"/>
  <c r="K298" i="2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I187" i="24" s="1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AC2" i="11" l="1"/>
  <c r="AC2" i="10"/>
  <c r="J161" i="24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<sst xmlns="http://schemas.openxmlformats.org/spreadsheetml/2006/main" count="5220" uniqueCount="1569">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</sst>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4.7709923664122141E-2</c:v>
                </c:pt>
                <c:pt idx="23">
                  <c:v>0.10877862595419847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4.7709923664122141E-2</c:v>
                </c:pt>
                <c:pt idx="23">
                  <c:v>0.10877862595419847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  <c:pt idx="23">
                  <c:v>40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27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3.7037037037037035E-2</c:v>
                      </c:pt>
                      <c:pt idx="18">
                        <c:v>2.8806584362139918E-2</c:v>
                      </c:pt>
                      <c:pt idx="19">
                        <c:v>3.292181069958848E-2</c:v>
                      </c:pt>
                      <c:pt idx="20">
                        <c:v>0</c:v>
                      </c:pt>
                      <c:pt idx="21">
                        <c:v>3.292181069958848E-2</c:v>
                      </c:pt>
                      <c:pt idx="22">
                        <c:v>3.292181069958848E-2</c:v>
                      </c:pt>
                      <c:pt idx="23">
                        <c:v>0.16460905349794239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0.12796208530805686</c:v>
                      </c:pt>
                      <c:pt idx="21">
                        <c:v>8.0568720379146919E-2</c:v>
                      </c:pt>
                      <c:pt idx="22">
                        <c:v>8.5308056872037921E-2</c:v>
                      </c:pt>
                      <c:pt idx="23">
                        <c:v>9.004739336492891E-2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3.7037037037037035E-2</c:v>
                </c:pt>
                <c:pt idx="18">
                  <c:v>2.8806584362139918E-2</c:v>
                </c:pt>
                <c:pt idx="19">
                  <c:v>3.292181069958848E-2</c:v>
                </c:pt>
                <c:pt idx="20">
                  <c:v>0</c:v>
                </c:pt>
                <c:pt idx="21">
                  <c:v>3.292181069958848E-2</c:v>
                </c:pt>
                <c:pt idx="22">
                  <c:v>3.292181069958848E-2</c:v>
                </c:pt>
                <c:pt idx="23">
                  <c:v>0.16460905349794239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0.12796208530805686</c:v>
                </c:pt>
                <c:pt idx="21">
                  <c:v>8.0568720379146919E-2</c:v>
                </c:pt>
                <c:pt idx="22">
                  <c:v>8.5308056872037921E-2</c:v>
                </c:pt>
                <c:pt idx="23">
                  <c:v>9.004739336492891E-2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27</c:v>
                      </c:pt>
                      <c:pt idx="21">
                        <c:v>17</c:v>
                      </c:pt>
                      <c:pt idx="22">
                        <c:v>18</c:v>
                      </c:pt>
                      <c:pt idx="23">
                        <c:v>19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6"/>
  <sheetViews>
    <sheetView tabSelected="1" zoomScale="55" zoomScaleNormal="55" workbookViewId="0">
      <pane xSplit="11" ySplit="4" topLeftCell="AI5" activePane="bottomRight" state="frozen"/>
      <selection pane="topRight" activeCell="M1" sqref="M1"/>
      <selection pane="bottomLeft" activeCell="A5" sqref="A5"/>
      <selection pane="bottomRight" activeCell="AI480" sqref="AI48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7.4427480916030533E-2</v>
      </c>
      <c r="AD1" s="4">
        <f t="shared" si="0"/>
        <v>5.7251908396946563E-2</v>
      </c>
      <c r="AE1" s="4">
        <f t="shared" si="0"/>
        <v>5.7251908396946563E-2</v>
      </c>
      <c r="AF1" s="4">
        <f t="shared" si="0"/>
        <v>8.3969465648854963E-2</v>
      </c>
      <c r="AG1" s="4">
        <f t="shared" si="0"/>
        <v>6.2977099236641215E-2</v>
      </c>
      <c r="AH1" s="4">
        <f t="shared" si="0"/>
        <v>6.6793893129770993E-2</v>
      </c>
      <c r="AI1" s="4">
        <f t="shared" si="0"/>
        <v>0.1316793893129771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485</v>
      </c>
      <c r="AD2" s="75">
        <f t="shared" si="4"/>
        <v>494</v>
      </c>
      <c r="AE2" s="75">
        <f t="shared" si="4"/>
        <v>494</v>
      </c>
      <c r="AF2" s="75">
        <f t="shared" si="4"/>
        <v>480</v>
      </c>
      <c r="AG2" s="75">
        <f t="shared" si="4"/>
        <v>491</v>
      </c>
      <c r="AH2" s="75">
        <f t="shared" si="4"/>
        <v>489</v>
      </c>
      <c r="AI2" s="75">
        <f t="shared" si="4"/>
        <v>455</v>
      </c>
      <c r="AJ2" s="75">
        <f t="shared" si="4"/>
        <v>524</v>
      </c>
      <c r="AK2" s="75">
        <f t="shared" si="4"/>
        <v>524</v>
      </c>
      <c r="AL2" s="75">
        <f t="shared" si="4"/>
        <v>524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COUNTIF(L4:L618,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COUNTIF(X4:X518, "apagado")</f>
        <v>38</v>
      </c>
      <c r="Y3" s="12">
        <f>COUNTIF(Y4:Y518, "apagado")</f>
        <v>38</v>
      </c>
      <c r="Z3" s="12">
        <f t="shared" ref="Z3:AP3" si="7">COUNTIF(Z4:Z618,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30</v>
      </c>
      <c r="AF3" s="12">
        <f t="shared" si="7"/>
        <v>44</v>
      </c>
      <c r="AG3" s="12">
        <f t="shared" si="7"/>
        <v>33</v>
      </c>
      <c r="AH3" s="12">
        <f t="shared" si="7"/>
        <v>35</v>
      </c>
      <c r="AI3" s="12">
        <f t="shared" si="7"/>
        <v>69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 t="s">
        <v>1471</v>
      </c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 t="s">
        <v>1471</v>
      </c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26</v>
      </c>
      <c r="J7" s="34">
        <f t="shared" ref="J7:J77" si="9">COUNTIF(L7:AM7,"APAGADO")</f>
        <v>2</v>
      </c>
      <c r="K7" s="35">
        <f t="shared" ref="K7:K77" si="10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 t="s">
        <v>1471</v>
      </c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26</v>
      </c>
      <c r="J8" s="34">
        <f t="shared" si="9"/>
        <v>2</v>
      </c>
      <c r="K8" s="35">
        <f t="shared" si="10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 t="s">
        <v>1471</v>
      </c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 t="s">
        <v>1471</v>
      </c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26</v>
      </c>
      <c r="J10" s="34">
        <f t="shared" si="9"/>
        <v>2</v>
      </c>
      <c r="K10" s="35">
        <f t="shared" si="10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 t="s">
        <v>1471</v>
      </c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 t="s">
        <v>1471</v>
      </c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26</v>
      </c>
      <c r="J12" s="34">
        <f t="shared" si="9"/>
        <v>2</v>
      </c>
      <c r="K12" s="35">
        <f t="shared" si="10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 t="s">
        <v>1471</v>
      </c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26</v>
      </c>
      <c r="J13" s="34">
        <f t="shared" si="9"/>
        <v>2</v>
      </c>
      <c r="K13" s="35">
        <f t="shared" si="10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 t="s">
        <v>1471</v>
      </c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25</v>
      </c>
      <c r="J14" s="34">
        <f t="shared" si="9"/>
        <v>3</v>
      </c>
      <c r="K14" s="35">
        <f t="shared" si="10"/>
        <v>0.8928571428571429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 t="s">
        <v>1471</v>
      </c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4</v>
      </c>
      <c r="J15" s="34">
        <f t="shared" si="9"/>
        <v>24</v>
      </c>
      <c r="K15" s="35">
        <f t="shared" si="10"/>
        <v>0.14285714285714285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15</v>
      </c>
      <c r="J24" s="34">
        <f t="shared" si="9"/>
        <v>13</v>
      </c>
      <c r="K24" s="35">
        <f t="shared" si="10"/>
        <v>0.5357142857142857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9</v>
      </c>
      <c r="J25" s="34">
        <f t="shared" si="9"/>
        <v>19</v>
      </c>
      <c r="K25" s="35">
        <f t="shared" si="10"/>
        <v>0.32142857142857145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6</v>
      </c>
      <c r="J107" s="34">
        <f t="shared" si="21"/>
        <v>22</v>
      </c>
      <c r="K107" s="35">
        <f t="shared" si="22"/>
        <v>0.21428571428571427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27</v>
      </c>
      <c r="J125" s="34">
        <f t="shared" si="17"/>
        <v>1</v>
      </c>
      <c r="K125" s="35">
        <f t="shared" si="18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27</v>
      </c>
      <c r="J126" s="34">
        <f t="shared" si="17"/>
        <v>1</v>
      </c>
      <c r="K126" s="35">
        <f t="shared" si="18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27</v>
      </c>
      <c r="J127" s="34">
        <f t="shared" si="17"/>
        <v>1</v>
      </c>
      <c r="K127" s="35">
        <f t="shared" si="18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20</v>
      </c>
      <c r="J128" s="34">
        <f t="shared" si="17"/>
        <v>8</v>
      </c>
      <c r="K128" s="35">
        <f t="shared" si="18"/>
        <v>0.7142857142857143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4</v>
      </c>
      <c r="J132" s="34">
        <f t="shared" si="17"/>
        <v>24</v>
      </c>
      <c r="K132" s="35">
        <f t="shared" si="18"/>
        <v>0.14285714285714285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4</v>
      </c>
      <c r="J133" s="34">
        <f t="shared" si="17"/>
        <v>24</v>
      </c>
      <c r="K133" s="35">
        <f t="shared" si="18"/>
        <v>0.14285714285714285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27</v>
      </c>
      <c r="J145" s="34">
        <f t="shared" si="17"/>
        <v>1</v>
      </c>
      <c r="K145" s="35">
        <f t="shared" si="18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27</v>
      </c>
      <c r="J146" s="34">
        <f t="shared" si="17"/>
        <v>1</v>
      </c>
      <c r="K146" s="35">
        <f t="shared" si="18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4</v>
      </c>
      <c r="J148" s="34">
        <f t="shared" ref="J148:J252" si="24">COUNTIF(L148:AM148,"APAGADO")</f>
        <v>24</v>
      </c>
      <c r="K148" s="35">
        <f t="shared" ref="K148:K252" si="25">(I148)/(J148+I148)</f>
        <v>0.14285714285714285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26</v>
      </c>
      <c r="J178" s="34">
        <f t="shared" si="24"/>
        <v>2</v>
      </c>
      <c r="K178" s="35">
        <f t="shared" si="25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 t="s">
        <v>1471</v>
      </c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26</v>
      </c>
      <c r="J179" s="34">
        <f t="shared" si="24"/>
        <v>2</v>
      </c>
      <c r="K179" s="35">
        <f t="shared" si="25"/>
        <v>0.9285714285714286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 t="s">
        <v>1471</v>
      </c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26</v>
      </c>
      <c r="J180" s="34">
        <f t="shared" si="24"/>
        <v>2</v>
      </c>
      <c r="K180" s="35">
        <f t="shared" si="25"/>
        <v>0.9285714285714286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 t="s">
        <v>1471</v>
      </c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26</v>
      </c>
      <c r="J181" s="34">
        <f t="shared" si="24"/>
        <v>2</v>
      </c>
      <c r="K181" s="35">
        <f t="shared" si="25"/>
        <v>0.9285714285714286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1471</v>
      </c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26</v>
      </c>
      <c r="J182" s="34">
        <f t="shared" si="24"/>
        <v>2</v>
      </c>
      <c r="K182" s="35">
        <f t="shared" si="25"/>
        <v>0.9285714285714286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 t="s">
        <v>1471</v>
      </c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26</v>
      </c>
      <c r="J187" s="34">
        <f t="shared" si="24"/>
        <v>2</v>
      </c>
      <c r="K187" s="35">
        <f t="shared" si="25"/>
        <v>0.9285714285714286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1471</v>
      </c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26</v>
      </c>
      <c r="J188" s="34">
        <f t="shared" si="24"/>
        <v>2</v>
      </c>
      <c r="K188" s="35">
        <f t="shared" si="25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1471</v>
      </c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26</v>
      </c>
      <c r="J189" s="34">
        <f t="shared" si="24"/>
        <v>2</v>
      </c>
      <c r="K189" s="35">
        <f t="shared" si="25"/>
        <v>0.9285714285714286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1471</v>
      </c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1471</v>
      </c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26</v>
      </c>
      <c r="J191" s="34">
        <f t="shared" si="24"/>
        <v>2</v>
      </c>
      <c r="K191" s="35">
        <f t="shared" si="25"/>
        <v>0.9285714285714286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1471</v>
      </c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26</v>
      </c>
      <c r="J192" s="34">
        <f t="shared" ref="J192" si="28">COUNTIF(L192:AM192,"APAGADO")</f>
        <v>2</v>
      </c>
      <c r="K192" s="35">
        <f t="shared" ref="K192" si="29">(I192)/(J192+I192)</f>
        <v>0.9285714285714286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1471</v>
      </c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4</v>
      </c>
      <c r="J194" s="34">
        <f t="shared" si="24"/>
        <v>24</v>
      </c>
      <c r="K194" s="35">
        <f t="shared" si="25"/>
        <v>0.14285714285714285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21</v>
      </c>
      <c r="J195" s="34">
        <f t="shared" si="24"/>
        <v>7</v>
      </c>
      <c r="K195" s="35">
        <f t="shared" si="25"/>
        <v>0.75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 t="s">
        <v>1471</v>
      </c>
      <c r="AG195" s="88" t="s">
        <v>1471</v>
      </c>
      <c r="AH195" s="88" t="s">
        <v>1471</v>
      </c>
      <c r="AI195" s="88" t="s">
        <v>1471</v>
      </c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4</v>
      </c>
      <c r="J196" s="34">
        <f t="shared" si="24"/>
        <v>24</v>
      </c>
      <c r="K196" s="35">
        <f t="shared" si="25"/>
        <v>0.14285714285714285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26</v>
      </c>
      <c r="J204" s="34">
        <f t="shared" si="24"/>
        <v>2</v>
      </c>
      <c r="K204" s="35">
        <f t="shared" si="25"/>
        <v>0.9285714285714286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 t="s">
        <v>1471</v>
      </c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26</v>
      </c>
      <c r="J205" s="34">
        <f t="shared" si="24"/>
        <v>2</v>
      </c>
      <c r="K205" s="35">
        <f t="shared" si="25"/>
        <v>0.9285714285714286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 t="s">
        <v>1471</v>
      </c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26</v>
      </c>
      <c r="J206" s="34">
        <f>COUNTIF(L206:AM206,"APAGADO")</f>
        <v>2</v>
      </c>
      <c r="K206" s="35">
        <f>(I206)/(J206+I206)</f>
        <v>0.9285714285714286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 t="s">
        <v>1471</v>
      </c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26</v>
      </c>
      <c r="J207" s="34">
        <f t="shared" si="24"/>
        <v>2</v>
      </c>
      <c r="K207" s="35">
        <f t="shared" si="25"/>
        <v>0.9285714285714286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1471</v>
      </c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 t="s">
        <v>1471</v>
      </c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26</v>
      </c>
      <c r="J209" s="34">
        <f t="shared" si="24"/>
        <v>2</v>
      </c>
      <c r="K209" s="35">
        <f t="shared" si="25"/>
        <v>0.9285714285714286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1471</v>
      </c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26</v>
      </c>
      <c r="J211" s="34">
        <f t="shared" ref="J211" si="35">COUNTIF(L211:AM211,"APAGADO")</f>
        <v>2</v>
      </c>
      <c r="K211" s="35">
        <f t="shared" ref="K211" si="36">(I211)/(J211+I211)</f>
        <v>0.9285714285714286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 t="s">
        <v>1471</v>
      </c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24</v>
      </c>
      <c r="J220" s="34">
        <f t="shared" si="24"/>
        <v>4</v>
      </c>
      <c r="K220" s="35">
        <f t="shared" si="25"/>
        <v>0.8571428571428571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 t="s">
        <v>1471</v>
      </c>
      <c r="AD220" s="88"/>
      <c r="AE220" s="88"/>
      <c r="AF220" s="88"/>
      <c r="AG220" s="88"/>
      <c r="AH220" s="88" t="s">
        <v>1471</v>
      </c>
      <c r="AI220" s="88" t="s">
        <v>1471</v>
      </c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4</v>
      </c>
      <c r="J230" s="34">
        <f t="shared" si="24"/>
        <v>24</v>
      </c>
      <c r="K230" s="35">
        <f t="shared" si="25"/>
        <v>0.14285714285714285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 t="s">
        <v>1471</v>
      </c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4</v>
      </c>
      <c r="J231" s="34">
        <f t="shared" si="24"/>
        <v>24</v>
      </c>
      <c r="K231" s="35">
        <f t="shared" si="25"/>
        <v>0.14285714285714285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4</v>
      </c>
      <c r="J232" s="34">
        <f>COUNTIF(L232:AM232,"APAGADO")</f>
        <v>24</v>
      </c>
      <c r="K232" s="35">
        <f>(I232)/(J232+I232)</f>
        <v>0.14285714285714285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11</v>
      </c>
      <c r="J233" s="34">
        <f t="shared" si="24"/>
        <v>17</v>
      </c>
      <c r="K233" s="35">
        <f t="shared" si="25"/>
        <v>0.39285714285714285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 t="s">
        <v>1471</v>
      </c>
      <c r="AD233" s="88"/>
      <c r="AE233" s="88" t="s">
        <v>1471</v>
      </c>
      <c r="AF233" s="88" t="s">
        <v>1471</v>
      </c>
      <c r="AG233" s="88" t="s">
        <v>1471</v>
      </c>
      <c r="AH233" s="88" t="s">
        <v>1471</v>
      </c>
      <c r="AI233" s="88" t="s">
        <v>1471</v>
      </c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 t="s">
        <v>1471</v>
      </c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26</v>
      </c>
      <c r="J235" s="34">
        <f>COUNTIF(L235:AM235,"APAGADO")</f>
        <v>2</v>
      </c>
      <c r="K235" s="35">
        <f>(I235)/(J235+I235)</f>
        <v>0.9285714285714286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27</v>
      </c>
      <c r="J236" s="34">
        <f t="shared" si="24"/>
        <v>1</v>
      </c>
      <c r="K236" s="35">
        <f t="shared" si="25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26</v>
      </c>
      <c r="J237" s="34">
        <f t="shared" si="24"/>
        <v>2</v>
      </c>
      <c r="K237" s="35">
        <f t="shared" si="25"/>
        <v>0.9285714285714286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1471</v>
      </c>
      <c r="AG237" s="88"/>
      <c r="AH237" s="88"/>
      <c r="AI237" s="88" t="s">
        <v>1471</v>
      </c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 t="s">
        <v>1471</v>
      </c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21</v>
      </c>
      <c r="J239" s="34">
        <f t="shared" si="24"/>
        <v>7</v>
      </c>
      <c r="K239" s="35">
        <f t="shared" si="25"/>
        <v>0.75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 t="s">
        <v>1471</v>
      </c>
      <c r="AD239" s="88" t="s">
        <v>1471</v>
      </c>
      <c r="AE239" s="88" t="s">
        <v>1471</v>
      </c>
      <c r="AF239" s="88" t="s">
        <v>1471</v>
      </c>
      <c r="AG239" s="88" t="s">
        <v>1471</v>
      </c>
      <c r="AH239" s="88" t="s">
        <v>1471</v>
      </c>
      <c r="AI239" s="88" t="s">
        <v>1471</v>
      </c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21</v>
      </c>
      <c r="J240" s="34">
        <f>COUNTIF(L240:AM240,"APAGADO")</f>
        <v>7</v>
      </c>
      <c r="K240" s="35">
        <f>(I240)/(J240+I240)</f>
        <v>0.75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 t="s">
        <v>1471</v>
      </c>
      <c r="AG240" s="88" t="s">
        <v>1471</v>
      </c>
      <c r="AH240" s="88" t="s">
        <v>1471</v>
      </c>
      <c r="AI240" s="88" t="s">
        <v>1471</v>
      </c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21</v>
      </c>
      <c r="J241" s="34">
        <f>COUNTIF(L241:AM241,"APAGADO")</f>
        <v>7</v>
      </c>
      <c r="K241" s="35">
        <f>(I241)/(J241+I241)</f>
        <v>0.75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 t="s">
        <v>1471</v>
      </c>
      <c r="AG241" s="88" t="s">
        <v>1471</v>
      </c>
      <c r="AH241" s="88" t="s">
        <v>1471</v>
      </c>
      <c r="AI241" s="88" t="s">
        <v>1471</v>
      </c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4</v>
      </c>
      <c r="J245" s="34">
        <f t="shared" si="24"/>
        <v>24</v>
      </c>
      <c r="K245" s="35">
        <f t="shared" si="25"/>
        <v>0.14285714285714285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 t="s">
        <v>1471</v>
      </c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7" si="37">COUNTIF(L253:AM253,"APAGADO")</f>
        <v>0</v>
      </c>
      <c r="K253" s="35">
        <f t="shared" ref="K253:K317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19</v>
      </c>
      <c r="J262" s="34">
        <f t="shared" si="37"/>
        <v>9</v>
      </c>
      <c r="K262" s="35">
        <f t="shared" si="38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 t="s">
        <v>1471</v>
      </c>
      <c r="AD262" s="88" t="s">
        <v>1471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18</v>
      </c>
      <c r="J263" s="34">
        <f t="shared" si="37"/>
        <v>10</v>
      </c>
      <c r="K263" s="35">
        <f t="shared" si="38"/>
        <v>0.6428571428571429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 t="s">
        <v>1471</v>
      </c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 t="s">
        <v>1471</v>
      </c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12</v>
      </c>
      <c r="J272" s="34">
        <f t="shared" si="37"/>
        <v>16</v>
      </c>
      <c r="K272" s="35">
        <f t="shared" si="38"/>
        <v>0.42857142857142855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26</v>
      </c>
      <c r="J279" s="34">
        <f>COUNTIF(L279:AM279,"APAGADO")</f>
        <v>2</v>
      </c>
      <c r="K279" s="35">
        <f>(I279)/(J279+I279)</f>
        <v>0.9285714285714286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 t="s">
        <v>1471</v>
      </c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26</v>
      </c>
      <c r="J294" s="34">
        <f>COUNTIF(L294:AM294,"APAGADO")</f>
        <v>2</v>
      </c>
      <c r="K294" s="35">
        <f>(I294)/(J294+I294)</f>
        <v>0.9285714285714286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 t="s">
        <v>1471</v>
      </c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 t="s">
        <v>15</v>
      </c>
      <c r="F298" s="33" t="s">
        <v>28</v>
      </c>
      <c r="G298" s="33"/>
      <c r="H298" s="33" t="s">
        <v>1568</v>
      </c>
      <c r="I298" s="34">
        <f>COUNTIF(L298:AM298,"")</f>
        <v>21</v>
      </c>
      <c r="J298" s="34">
        <f>COUNTIF(L298:AM298,"APAGADO")</f>
        <v>7</v>
      </c>
      <c r="K298" s="35">
        <f>(I298)/(J298+I298)</f>
        <v>0.75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 t="s">
        <v>1471</v>
      </c>
      <c r="AD298" s="88" t="s">
        <v>1471</v>
      </c>
      <c r="AE298" s="88" t="s">
        <v>1471</v>
      </c>
      <c r="AF298" s="88" t="s">
        <v>1471</v>
      </c>
      <c r="AG298" s="88"/>
      <c r="AH298" s="88" t="s">
        <v>1471</v>
      </c>
      <c r="AI298" s="88" t="s">
        <v>1471</v>
      </c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5"/>
        <v>24</v>
      </c>
      <c r="J313" s="34">
        <f>COUNTIF(L313:AM313,"APAGADO")</f>
        <v>4</v>
      </c>
      <c r="K313" s="35">
        <f>(I313)/(J313+I313)</f>
        <v>0.8571428571428571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 t="s">
        <v>1471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5"/>
        <v>28</v>
      </c>
      <c r="J318" s="34">
        <f t="shared" ref="J318:J395" si="49">COUNTIF(L318:AM318,"APAGADO")</f>
        <v>0</v>
      </c>
      <c r="K318" s="35">
        <f t="shared" ref="K318:K395" si="50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5"/>
        <v>24</v>
      </c>
      <c r="J327" s="34">
        <f t="shared" si="49"/>
        <v>4</v>
      </c>
      <c r="K327" s="35">
        <f t="shared" si="50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22</v>
      </c>
      <c r="J338" s="34">
        <f>COUNTIF(L338:AM338,"APAGADO")</f>
        <v>6</v>
      </c>
      <c r="K338" s="35">
        <f>(I338)/(J338+I338)</f>
        <v>0.7857142857142857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 t="s">
        <v>1471</v>
      </c>
      <c r="AH338" s="88" t="s">
        <v>1471</v>
      </c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20</v>
      </c>
      <c r="J339" s="34">
        <f>COUNTIF(L339:AM339,"APAGADO")</f>
        <v>8</v>
      </c>
      <c r="K339" s="35">
        <f>(I339)/(J339+I339)</f>
        <v>0.7142857142857143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 t="s">
        <v>1471</v>
      </c>
      <c r="AG339" s="88" t="s">
        <v>1471</v>
      </c>
      <c r="AH339" s="88" t="s">
        <v>1471</v>
      </c>
      <c r="AI339" s="88" t="s">
        <v>1471</v>
      </c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5"/>
        <v>28</v>
      </c>
      <c r="J345" s="34">
        <f t="shared" si="49"/>
        <v>0</v>
      </c>
      <c r="K345" s="35">
        <f t="shared" si="50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51">COUNTIF(L348:AM348,"")</f>
        <v>26</v>
      </c>
      <c r="J348" s="34">
        <f t="shared" si="49"/>
        <v>2</v>
      </c>
      <c r="K348" s="35">
        <f t="shared" si="50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51"/>
        <v>22</v>
      </c>
      <c r="J350" s="34">
        <f t="shared" si="49"/>
        <v>6</v>
      </c>
      <c r="K350" s="35">
        <f t="shared" si="50"/>
        <v>0.7857142857142857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 t="s">
        <v>1471</v>
      </c>
      <c r="AH350" s="88" t="s">
        <v>1471</v>
      </c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51"/>
        <v>22</v>
      </c>
      <c r="J351" s="34">
        <f t="shared" si="49"/>
        <v>6</v>
      </c>
      <c r="K351" s="35">
        <f t="shared" si="50"/>
        <v>0.7857142857142857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 t="s">
        <v>1471</v>
      </c>
      <c r="AH351" s="88" t="s">
        <v>1471</v>
      </c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2">COUNTIF(L358:AM358,"")</f>
        <v>28</v>
      </c>
      <c r="J358" s="34">
        <f t="shared" ref="J358" si="53">COUNTIF(L358:AM358,"APAGADO")</f>
        <v>0</v>
      </c>
      <c r="K358" s="35">
        <f t="shared" ref="K358" si="54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51"/>
        <v>26</v>
      </c>
      <c r="J362" s="34">
        <f t="shared" si="49"/>
        <v>2</v>
      </c>
      <c r="K362" s="35">
        <f t="shared" si="50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 t="s">
        <v>1471</v>
      </c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51"/>
        <v>26</v>
      </c>
      <c r="J363" s="34">
        <f t="shared" si="49"/>
        <v>2</v>
      </c>
      <c r="K363" s="35">
        <f t="shared" si="50"/>
        <v>0.9285714285714286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 t="s">
        <v>1471</v>
      </c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 t="s">
        <v>1471</v>
      </c>
      <c r="AG366" s="88" t="s">
        <v>1471</v>
      </c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51"/>
        <v>27</v>
      </c>
      <c r="J377" s="34">
        <f t="shared" si="49"/>
        <v>1</v>
      </c>
      <c r="K377" s="35">
        <f t="shared" si="50"/>
        <v>0.9642857142857143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 t="s">
        <v>1471</v>
      </c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51"/>
        <v>27</v>
      </c>
      <c r="J378" s="34">
        <f t="shared" si="49"/>
        <v>1</v>
      </c>
      <c r="K378" s="35">
        <f t="shared" si="50"/>
        <v>0.9642857142857143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11</v>
      </c>
      <c r="J381" s="34">
        <f t="shared" si="49"/>
        <v>17</v>
      </c>
      <c r="K381" s="35">
        <f t="shared" si="50"/>
        <v>0.39285714285714285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 t="s">
        <v>1471</v>
      </c>
      <c r="AD381" s="88" t="s">
        <v>1471</v>
      </c>
      <c r="AE381" s="88" t="s">
        <v>1471</v>
      </c>
      <c r="AF381" s="88" t="s">
        <v>1471</v>
      </c>
      <c r="AG381" s="88" t="s">
        <v>1471</v>
      </c>
      <c r="AH381" s="88" t="s">
        <v>1471</v>
      </c>
      <c r="AI381" s="88" t="s">
        <v>1471</v>
      </c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51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51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51"/>
        <v>28</v>
      </c>
      <c r="J388" s="34">
        <f t="shared" ref="J388" si="55">COUNTIF(L388:AM388,"APAGADO")</f>
        <v>0</v>
      </c>
      <c r="K388" s="35">
        <f t="shared" ref="K388" si="56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51"/>
        <v>28</v>
      </c>
      <c r="J396" s="34">
        <f t="shared" ref="J396:J457" si="57">COUNTIF(L396:AM396,"APAGADO")</f>
        <v>0</v>
      </c>
      <c r="K396" s="35">
        <f t="shared" ref="K396:K457" si="58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51"/>
        <v>28</v>
      </c>
      <c r="J397" s="34">
        <f t="shared" si="57"/>
        <v>0</v>
      </c>
      <c r="K397" s="35">
        <f t="shared" si="58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51"/>
        <v>25</v>
      </c>
      <c r="J400" s="34">
        <f t="shared" si="57"/>
        <v>3</v>
      </c>
      <c r="K400" s="35">
        <f t="shared" si="58"/>
        <v>0.8928571428571429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 t="s">
        <v>1471</v>
      </c>
      <c r="AH400" s="88" t="s">
        <v>1471</v>
      </c>
      <c r="AI400" s="88" t="s">
        <v>1471</v>
      </c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51"/>
        <v>28</v>
      </c>
      <c r="J401" s="34">
        <f t="shared" si="57"/>
        <v>0</v>
      </c>
      <c r="K401" s="35">
        <f t="shared" si="5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51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9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9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60">COUNTIF(L429:AM429,"")</f>
        <v>26</v>
      </c>
      <c r="J429" s="34">
        <f t="shared" ref="J429" si="61">COUNTIF(L429:AM429,"APAGADO")</f>
        <v>2</v>
      </c>
      <c r="K429" s="35">
        <f t="shared" ref="K429" si="62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9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9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9"/>
        <v>24</v>
      </c>
      <c r="J452" s="34">
        <f t="shared" si="57"/>
        <v>4</v>
      </c>
      <c r="K452" s="35">
        <f t="shared" si="58"/>
        <v>0.8571428571428571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 t="s">
        <v>1471</v>
      </c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9"/>
        <v>24</v>
      </c>
      <c r="J453" s="34">
        <f t="shared" si="57"/>
        <v>4</v>
      </c>
      <c r="K453" s="35">
        <f t="shared" si="58"/>
        <v>0.8571428571428571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 t="s">
        <v>1471</v>
      </c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9"/>
        <v>25</v>
      </c>
      <c r="J454" s="34">
        <f t="shared" ref="J454" si="63">COUNTIF(L454:AM454,"APAGADO")</f>
        <v>3</v>
      </c>
      <c r="K454" s="35">
        <f t="shared" ref="K454" si="64">(I454)/(J454+I454)</f>
        <v>0.8928571428571429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 t="s">
        <v>1471</v>
      </c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9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9"/>
        <v>28</v>
      </c>
      <c r="J459" s="34">
        <f t="shared" ref="J459:J464" si="65">COUNTIF(L459:AM459,"APAGADO")</f>
        <v>0</v>
      </c>
      <c r="K459" s="35">
        <f t="shared" ref="K459:K464" si="66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9"/>
        <v>28</v>
      </c>
      <c r="J460" s="34">
        <f t="shared" si="65"/>
        <v>0</v>
      </c>
      <c r="K460" s="35">
        <f t="shared" si="66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9"/>
        <v>28</v>
      </c>
      <c r="J461" s="34">
        <f t="shared" si="65"/>
        <v>0</v>
      </c>
      <c r="K461" s="35">
        <f t="shared" si="66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9"/>
        <v>28</v>
      </c>
      <c r="J462" s="34">
        <f t="shared" si="65"/>
        <v>0</v>
      </c>
      <c r="K462" s="35">
        <f t="shared" si="66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9"/>
        <v>27</v>
      </c>
      <c r="J463" s="34">
        <f t="shared" si="65"/>
        <v>1</v>
      </c>
      <c r="K463" s="35">
        <f t="shared" si="66"/>
        <v>0.9642857142857143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 t="s">
        <v>1471</v>
      </c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9"/>
        <v>28</v>
      </c>
      <c r="J464" s="34">
        <f t="shared" si="65"/>
        <v>0</v>
      </c>
      <c r="K464" s="35">
        <f t="shared" si="66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9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9"/>
        <v>28</v>
      </c>
      <c r="J466" s="34">
        <f t="shared" ref="J466:J478" si="67"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9"/>
        <v>28</v>
      </c>
      <c r="J467" s="34">
        <f t="shared" si="67"/>
        <v>0</v>
      </c>
      <c r="K467" s="35">
        <f t="shared" ref="K467:K478" si="68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9"/>
        <v>28</v>
      </c>
      <c r="J468" s="34">
        <f t="shared" si="67"/>
        <v>0</v>
      </c>
      <c r="K468" s="35">
        <f t="shared" si="68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9"/>
        <v>28</v>
      </c>
      <c r="J469" s="34">
        <f t="shared" si="67"/>
        <v>0</v>
      </c>
      <c r="K469" s="35">
        <f t="shared" si="68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9"/>
        <v>28</v>
      </c>
      <c r="J470" s="34">
        <f t="shared" si="67"/>
        <v>0</v>
      </c>
      <c r="K470" s="35">
        <f t="shared" si="68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9"/>
        <v>28</v>
      </c>
      <c r="J471" s="34">
        <f t="shared" si="67"/>
        <v>0</v>
      </c>
      <c r="K471" s="35">
        <f t="shared" si="68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9"/>
        <v>28</v>
      </c>
      <c r="J472" s="34">
        <f t="shared" si="67"/>
        <v>0</v>
      </c>
      <c r="K472" s="35">
        <f t="shared" si="68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9"/>
        <v>28</v>
      </c>
      <c r="J473" s="34">
        <f t="shared" si="67"/>
        <v>0</v>
      </c>
      <c r="K473" s="35">
        <f t="shared" si="68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9"/>
        <v>28</v>
      </c>
      <c r="J474" s="34">
        <f t="shared" si="67"/>
        <v>0</v>
      </c>
      <c r="K474" s="35">
        <f t="shared" si="68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9"/>
        <v>12</v>
      </c>
      <c r="J475" s="34">
        <f t="shared" si="67"/>
        <v>16</v>
      </c>
      <c r="K475" s="35">
        <f t="shared" si="68"/>
        <v>0.42857142857142855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 t="s">
        <v>1471</v>
      </c>
      <c r="AD475" s="88" t="s">
        <v>1471</v>
      </c>
      <c r="AE475" s="88" t="s">
        <v>1471</v>
      </c>
      <c r="AF475" s="88" t="s">
        <v>1471</v>
      </c>
      <c r="AG475" s="88" t="s">
        <v>1471</v>
      </c>
      <c r="AH475" s="88" t="s">
        <v>1471</v>
      </c>
      <c r="AI475" s="88" t="s">
        <v>1471</v>
      </c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9"/>
        <v>12</v>
      </c>
      <c r="J476" s="34">
        <f t="shared" si="67"/>
        <v>16</v>
      </c>
      <c r="K476" s="35">
        <f t="shared" si="68"/>
        <v>0.42857142857142855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 t="s">
        <v>1471</v>
      </c>
      <c r="AG476" s="88" t="s">
        <v>1471</v>
      </c>
      <c r="AH476" s="88" t="s">
        <v>1471</v>
      </c>
      <c r="AI476" s="88" t="s">
        <v>1471</v>
      </c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9"/>
        <v>28</v>
      </c>
      <c r="J477" s="34">
        <f t="shared" si="67"/>
        <v>0</v>
      </c>
      <c r="K477" s="35">
        <f t="shared" si="68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9"/>
        <v>28</v>
      </c>
      <c r="J478" s="34">
        <f t="shared" si="67"/>
        <v>0</v>
      </c>
      <c r="K478" s="35">
        <f t="shared" si="68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9">COUNTIF(L479:AM479,"")</f>
        <v>28</v>
      </c>
      <c r="J479" s="34">
        <f t="shared" ref="J479:J488" si="70">COUNTIF(L479:AM479,"APAGADO")</f>
        <v>0</v>
      </c>
      <c r="K479" s="35">
        <f t="shared" ref="K479:K488" si="71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9"/>
        <v>28</v>
      </c>
      <c r="J480" s="34">
        <f t="shared" si="70"/>
        <v>0</v>
      </c>
      <c r="K480" s="35">
        <f t="shared" si="71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9"/>
        <v>28</v>
      </c>
      <c r="J481" s="34">
        <f t="shared" si="70"/>
        <v>0</v>
      </c>
      <c r="K481" s="35">
        <f t="shared" si="71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9"/>
        <v>28</v>
      </c>
      <c r="J482" s="34">
        <f t="shared" si="70"/>
        <v>0</v>
      </c>
      <c r="K482" s="35">
        <f t="shared" si="71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9"/>
        <v>28</v>
      </c>
      <c r="J483" s="34">
        <f t="shared" si="70"/>
        <v>0</v>
      </c>
      <c r="K483" s="35">
        <f t="shared" si="71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9"/>
        <v>28</v>
      </c>
      <c r="J484" s="34">
        <f t="shared" si="70"/>
        <v>0</v>
      </c>
      <c r="K484" s="35">
        <f t="shared" si="71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9"/>
        <v>28</v>
      </c>
      <c r="J485" s="34">
        <f t="shared" si="70"/>
        <v>0</v>
      </c>
      <c r="K485" s="35">
        <f t="shared" si="71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72">COUNTIF(L489:AM489,"")</f>
        <v>28</v>
      </c>
      <c r="J489" s="34">
        <f t="shared" ref="J489:J508" si="73">COUNTIF(L489:AM489,"APAGADO")</f>
        <v>0</v>
      </c>
      <c r="K489" s="35">
        <f t="shared" ref="K489:K508" si="74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72"/>
        <v>28</v>
      </c>
      <c r="J492" s="34">
        <f t="shared" si="73"/>
        <v>0</v>
      </c>
      <c r="K492" s="35">
        <f t="shared" si="74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72"/>
        <v>28</v>
      </c>
      <c r="J493" s="34">
        <f t="shared" si="73"/>
        <v>0</v>
      </c>
      <c r="K493" s="35">
        <f t="shared" si="74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72"/>
        <v>28</v>
      </c>
      <c r="J494" s="34">
        <f t="shared" si="73"/>
        <v>0</v>
      </c>
      <c r="K494" s="35">
        <f t="shared" si="74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72"/>
        <v>4</v>
      </c>
      <c r="J497" s="34">
        <f t="shared" si="73"/>
        <v>24</v>
      </c>
      <c r="K497" s="35">
        <f t="shared" si="74"/>
        <v>0.14285714285714285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 t="s">
        <v>1471</v>
      </c>
      <c r="AD497" s="88" t="s">
        <v>1471</v>
      </c>
      <c r="AE497" s="88" t="s">
        <v>1471</v>
      </c>
      <c r="AF497" s="88" t="s">
        <v>1471</v>
      </c>
      <c r="AG497" s="88" t="s">
        <v>1471</v>
      </c>
      <c r="AH497" s="88" t="s">
        <v>1471</v>
      </c>
      <c r="AI497" s="88" t="s">
        <v>1471</v>
      </c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72"/>
        <v>4</v>
      </c>
      <c r="J498" s="34">
        <f t="shared" si="73"/>
        <v>24</v>
      </c>
      <c r="K498" s="35">
        <f t="shared" si="74"/>
        <v>0.14285714285714285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 t="s">
        <v>1471</v>
      </c>
      <c r="AG498" s="88" t="s">
        <v>1471</v>
      </c>
      <c r="AH498" s="88" t="s">
        <v>1471</v>
      </c>
      <c r="AI498" s="88" t="s">
        <v>1471</v>
      </c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72"/>
        <v>28</v>
      </c>
      <c r="J501" s="34">
        <f t="shared" si="73"/>
        <v>0</v>
      </c>
      <c r="K501" s="35">
        <f t="shared" si="74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72"/>
        <v>28</v>
      </c>
      <c r="J502" s="34">
        <f t="shared" si="73"/>
        <v>0</v>
      </c>
      <c r="K502" s="35">
        <f t="shared" si="74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72"/>
        <v>7</v>
      </c>
      <c r="J503" s="34">
        <f t="shared" si="73"/>
        <v>21</v>
      </c>
      <c r="K503" s="35">
        <f t="shared" si="74"/>
        <v>0.25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 t="s">
        <v>1471</v>
      </c>
      <c r="AD503" s="88" t="s">
        <v>1471</v>
      </c>
      <c r="AE503" s="88" t="s">
        <v>1471</v>
      </c>
      <c r="AF503" s="88" t="s">
        <v>1471</v>
      </c>
      <c r="AG503" s="88" t="s">
        <v>1471</v>
      </c>
      <c r="AH503" s="88" t="s">
        <v>1471</v>
      </c>
      <c r="AI503" s="88" t="s">
        <v>1471</v>
      </c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72"/>
        <v>28</v>
      </c>
      <c r="J504" s="34">
        <f t="shared" si="73"/>
        <v>0</v>
      </c>
      <c r="K504" s="35">
        <f t="shared" si="74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72"/>
        <v>9</v>
      </c>
      <c r="J506" s="34">
        <f t="shared" si="73"/>
        <v>19</v>
      </c>
      <c r="K506" s="35">
        <f t="shared" si="74"/>
        <v>0.32142857142857145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 t="s">
        <v>1471</v>
      </c>
      <c r="AD506" s="88" t="s">
        <v>1471</v>
      </c>
      <c r="AE506" s="88" t="s">
        <v>1471</v>
      </c>
      <c r="AF506" s="88" t="s">
        <v>1471</v>
      </c>
      <c r="AG506" s="88"/>
      <c r="AH506" s="88" t="s">
        <v>1471</v>
      </c>
      <c r="AI506" s="88" t="s">
        <v>1471</v>
      </c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72"/>
        <v>5</v>
      </c>
      <c r="J507" s="34">
        <f t="shared" si="73"/>
        <v>23</v>
      </c>
      <c r="K507" s="35">
        <f t="shared" si="74"/>
        <v>0.17857142857142858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 t="s">
        <v>1471</v>
      </c>
      <c r="AG507" s="88" t="s">
        <v>1471</v>
      </c>
      <c r="AH507" s="88" t="s">
        <v>1471</v>
      </c>
      <c r="AI507" s="88" t="s">
        <v>1471</v>
      </c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72"/>
        <v>27</v>
      </c>
      <c r="J508" s="34">
        <f t="shared" si="73"/>
        <v>1</v>
      </c>
      <c r="K508" s="35">
        <f t="shared" si="74"/>
        <v>0.9642857142857143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5">COUNTIF(L509:AM509,"")</f>
        <v>27</v>
      </c>
      <c r="J509" s="34">
        <f t="shared" ref="J509:J521" si="76">COUNTIF(L509:AM509,"APAGADO")</f>
        <v>0</v>
      </c>
      <c r="K509" s="35">
        <f t="shared" ref="K509:K521" si="77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5"/>
        <v>28</v>
      </c>
      <c r="J510" s="34">
        <f t="shared" si="76"/>
        <v>0</v>
      </c>
      <c r="K510" s="35">
        <f t="shared" si="77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5"/>
        <v>28</v>
      </c>
      <c r="J511" s="34">
        <f t="shared" si="76"/>
        <v>0</v>
      </c>
      <c r="K511" s="35">
        <f t="shared" si="77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5"/>
        <v>28</v>
      </c>
      <c r="J512" s="34">
        <f t="shared" si="76"/>
        <v>0</v>
      </c>
      <c r="K512" s="35">
        <f t="shared" si="77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5"/>
        <v>18</v>
      </c>
      <c r="J513" s="34">
        <f t="shared" si="76"/>
        <v>10</v>
      </c>
      <c r="K513" s="35">
        <f t="shared" si="77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5"/>
        <v>17</v>
      </c>
      <c r="J514" s="34">
        <f t="shared" si="76"/>
        <v>11</v>
      </c>
      <c r="K514" s="35">
        <f t="shared" si="77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5"/>
        <v>11</v>
      </c>
      <c r="J515" s="34">
        <f t="shared" si="76"/>
        <v>17</v>
      </c>
      <c r="K515" s="35">
        <f t="shared" si="77"/>
        <v>0.39285714285714285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 t="s">
        <v>1471</v>
      </c>
      <c r="AD515" s="90" t="s">
        <v>1471</v>
      </c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 t="s">
        <v>1471</v>
      </c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5"/>
        <v>11</v>
      </c>
      <c r="J516" s="34">
        <f t="shared" si="76"/>
        <v>17</v>
      </c>
      <c r="K516" s="35">
        <f t="shared" si="77"/>
        <v>0.39285714285714285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5"/>
        <v>17</v>
      </c>
      <c r="J517" s="34">
        <f t="shared" si="76"/>
        <v>11</v>
      </c>
      <c r="K517" s="35">
        <f t="shared" si="77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5"/>
        <v>17</v>
      </c>
      <c r="J518" s="34">
        <f t="shared" si="76"/>
        <v>11</v>
      </c>
      <c r="K518" s="35">
        <f t="shared" si="77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5"/>
        <v>17</v>
      </c>
      <c r="J521" s="34">
        <f t="shared" si="76"/>
        <v>11</v>
      </c>
      <c r="K521" s="35">
        <f t="shared" si="77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8">COUNTIF(L522:AM522,"")</f>
        <v>17</v>
      </c>
      <c r="J522" s="34">
        <f t="shared" ref="J522:J528" si="79">COUNTIF(L522:AM522,"APAGADO")</f>
        <v>11</v>
      </c>
      <c r="K522" s="35">
        <f t="shared" ref="K522:K528" si="80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8"/>
        <v>28</v>
      </c>
      <c r="J523" s="34">
        <f t="shared" si="79"/>
        <v>0</v>
      </c>
      <c r="K523" s="35">
        <f t="shared" si="80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8"/>
        <v>28</v>
      </c>
      <c r="J524" s="34">
        <f t="shared" si="79"/>
        <v>0</v>
      </c>
      <c r="K524" s="35">
        <f t="shared" si="80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8"/>
        <v>28</v>
      </c>
      <c r="J525" s="34">
        <f t="shared" si="79"/>
        <v>0</v>
      </c>
      <c r="K525" s="35">
        <f t="shared" si="80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8"/>
        <v>28</v>
      </c>
      <c r="J526" s="34">
        <f t="shared" si="79"/>
        <v>0</v>
      </c>
      <c r="K526" s="35">
        <f t="shared" si="80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8"/>
        <v>28</v>
      </c>
      <c r="J527" s="34">
        <f t="shared" si="79"/>
        <v>0</v>
      </c>
      <c r="K527" s="35">
        <f t="shared" si="80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8"/>
        <v>28</v>
      </c>
      <c r="J528" s="34">
        <f t="shared" si="79"/>
        <v>0</v>
      </c>
      <c r="K528" s="35">
        <f t="shared" si="80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/>
  <phoneticPr fontId="6" type="noConversion"/>
  <conditionalFormatting sqref="C1:C210 D107:D109 D117 D165 D169:D170 D203 D210 C211:D211 C212:C297 D288:D289 D297 C298:D298 C299:C1048576 D371:D374 D429 D462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451:E1048576 E1:E438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0">
    <cfRule type="containsText" dxfId="258" priority="401" operator="containsText" text="Radio">
      <formula>NOT(ISERROR(SEARCH("Radio",E440)))</formula>
    </cfRule>
    <cfRule type="containsText" dxfId="257" priority="400" operator="containsText" text="domo">
      <formula>NOT(ISERROR(SEARCH("domo",E440)))</formula>
    </cfRule>
    <cfRule type="containsText" dxfId="256" priority="399" operator="containsText" text="fija">
      <formula>NOT(ISERROR(SEARCH("fija",E440)))</formula>
    </cfRule>
  </conditionalFormatting>
  <conditionalFormatting sqref="E440:E441">
    <cfRule type="containsText" dxfId="255" priority="395" operator="containsText" text="domo">
      <formula>NOT(ISERROR(SEARCH("domo",E440)))</formula>
    </cfRule>
    <cfRule type="containsText" dxfId="254" priority="394" operator="containsText" text="fija">
      <formula>NOT(ISERROR(SEARCH("fija",E440)))</formula>
    </cfRule>
  </conditionalFormatting>
  <conditionalFormatting sqref="E441">
    <cfRule type="containsText" dxfId="253" priority="396" operator="containsText" text="Radio">
      <formula>NOT(ISERROR(SEARCH("Radio",E441)))</formula>
    </cfRule>
    <cfRule type="containsText" dxfId="252" priority="393" operator="containsText" text="domo">
      <formula>NOT(ISERROR(SEARCH("domo",E441)))</formula>
    </cfRule>
    <cfRule type="containsText" dxfId="251" priority="392" operator="containsText" text="fija">
      <formula>NOT(ISERROR(SEARCH("fija",E441)))</formula>
    </cfRule>
  </conditionalFormatting>
  <conditionalFormatting sqref="E444">
    <cfRule type="containsText" dxfId="250" priority="391" operator="containsText" text="Radio">
      <formula>NOT(ISERROR(SEARCH("Radio",E444)))</formula>
    </cfRule>
    <cfRule type="containsText" dxfId="249" priority="390" operator="containsText" text="domo">
      <formula>NOT(ISERROR(SEARCH("domo",E444)))</formula>
    </cfRule>
    <cfRule type="containsText" dxfId="248" priority="389" operator="containsText" text="fija">
      <formula>NOT(ISERROR(SEARCH("fija",E444)))</formula>
    </cfRule>
  </conditionalFormatting>
  <conditionalFormatting sqref="E444:E445">
    <cfRule type="containsText" dxfId="247" priority="385" operator="containsText" text="domo">
      <formula>NOT(ISERROR(SEARCH("domo",E444)))</formula>
    </cfRule>
    <cfRule type="containsText" dxfId="246" priority="384" operator="containsText" text="fija">
      <formula>NOT(ISERROR(SEARCH("fija",E444)))</formula>
    </cfRule>
  </conditionalFormatting>
  <conditionalFormatting sqref="E445 E451:H478 E488:H488 H504 E509:H1048576 E27:H438">
    <cfRule type="containsText" dxfId="245" priority="386" operator="containsText" text="Radio">
      <formula>NOT(ISERROR(SEARCH("Radio",E27)))</formula>
    </cfRule>
  </conditionalFormatting>
  <conditionalFormatting sqref="E445:E446">
    <cfRule type="containsText" dxfId="244" priority="379" operator="containsText" text="fija">
      <formula>NOT(ISERROR(SEARCH("fija",E445)))</formula>
    </cfRule>
    <cfRule type="containsText" dxfId="243" priority="380" operator="containsText" text="domo">
      <formula>NOT(ISERROR(SEARCH("domo",E445)))</formula>
    </cfRule>
  </conditionalFormatting>
  <conditionalFormatting sqref="E446">
    <cfRule type="containsText" dxfId="242" priority="381" operator="containsText" text="Radio">
      <formula>NOT(ISERROR(SEARCH("Radio",E446)))</formula>
    </cfRule>
  </conditionalFormatting>
  <conditionalFormatting sqref="E446:E447">
    <cfRule type="containsText" dxfId="241" priority="374" operator="containsText" text="fija">
      <formula>NOT(ISERROR(SEARCH("fija",E446)))</formula>
    </cfRule>
    <cfRule type="containsText" dxfId="240" priority="375" operator="containsText" text="domo">
      <formula>NOT(ISERROR(SEARCH("domo",E446)))</formula>
    </cfRule>
  </conditionalFormatting>
  <conditionalFormatting sqref="E447">
    <cfRule type="containsText" dxfId="239" priority="372" operator="containsText" text="fija">
      <formula>NOT(ISERROR(SEARCH("fija",E447)))</formula>
    </cfRule>
    <cfRule type="containsText" dxfId="238" priority="373" operator="containsText" text="domo">
      <formula>NOT(ISERROR(SEARCH("domo",E447)))</formula>
    </cfRule>
    <cfRule type="containsText" dxfId="237" priority="376" operator="containsText" text="Radio">
      <formula>NOT(ISERROR(SEARCH("Radio",E447)))</formula>
    </cfRule>
  </conditionalFormatting>
  <conditionalFormatting sqref="E449">
    <cfRule type="containsText" dxfId="236" priority="670" operator="containsText" text="fija">
      <formula>NOT(ISERROR(SEARCH("fija",E449)))</formula>
    </cfRule>
    <cfRule type="containsText" dxfId="235" priority="671" operator="containsText" text="domo">
      <formula>NOT(ISERROR(SEARCH("domo",E449)))</formula>
    </cfRule>
  </conditionalFormatting>
  <conditionalFormatting sqref="E452:E454">
    <cfRule type="containsText" dxfId="234" priority="403" operator="containsText" text="domo">
      <formula>NOT(ISERROR(SEARCH("domo",E452)))</formula>
    </cfRule>
    <cfRule type="containsText" dxfId="233" priority="402" operator="containsText" text="fija">
      <formula>NOT(ISERROR(SEARCH("fija",E452)))</formula>
    </cfRule>
  </conditionalFormatting>
  <conditionalFormatting sqref="E459:F478">
    <cfRule type="containsText" dxfId="232" priority="1" operator="containsText" text="Radio">
      <formula>NOT(ISERROR(SEARCH("Radio",E459)))</formula>
    </cfRule>
  </conditionalFormatting>
  <conditionalFormatting sqref="E489:G508">
    <cfRule type="containsText" dxfId="231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230" priority="927" operator="containsText" text="Radio">
      <formula>NOT(ISERROR(SEARCH("Radio",E1)))</formula>
    </cfRule>
  </conditionalFormatting>
  <conditionalFormatting sqref="F439">
    <cfRule type="cellIs" dxfId="229" priority="50" operator="equal">
      <formula>"PTP A FO"</formula>
    </cfRule>
    <cfRule type="containsText" dxfId="228" priority="49" operator="containsText" text="Radio">
      <formula>NOT(ISERROR(SEARCH("Radio",F439)))</formula>
    </cfRule>
  </conditionalFormatting>
  <conditionalFormatting sqref="F449:G449 F451:G489 F490:F495 F496:G1048576 F1:G438">
    <cfRule type="cellIs" dxfId="227" priority="651" operator="equal">
      <formula>"PTP A FO"</formula>
    </cfRule>
  </conditionalFormatting>
  <conditionalFormatting sqref="F490:F495 F496:G1048576 F1:G489">
    <cfRule type="cellIs" dxfId="226" priority="456" operator="equal">
      <formula>"PTP A FO"</formula>
    </cfRule>
  </conditionalFormatting>
  <conditionalFormatting sqref="F496:G1048576 F490:F495 F1:G489">
    <cfRule type="cellIs" dxfId="225" priority="455" operator="equal">
      <formula>$F$10</formula>
    </cfRule>
  </conditionalFormatting>
  <conditionalFormatting sqref="G490:G495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0 H492 H494 H496 H498 H500">
    <cfRule type="containsText" dxfId="221" priority="27" operator="containsText" text="Radio">
      <formula>NOT(ISERROR(SEARCH("Radio",H490)))</formula>
    </cfRule>
  </conditionalFormatting>
  <conditionalFormatting sqref="H502">
    <cfRule type="containsText" dxfId="220" priority="26" operator="containsText" text="Radio">
      <formula>NOT(ISERROR(SEARCH("Radio",H502)))</formula>
    </cfRule>
  </conditionalFormatting>
  <conditionalFormatting sqref="H506 H508">
    <cfRule type="containsText" dxfId="219" priority="25" operator="containsText" text="Radio">
      <formula>NOT(ISERROR(SEARCH("Radio",H506)))</formula>
    </cfRule>
  </conditionalFormatting>
  <conditionalFormatting sqref="K4:K528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9:AN1048576">
    <cfRule type="containsText" dxfId="216" priority="583" operator="containsText" text="Caida">
      <formula>NOT(ISERROR(SEARCH("Caida",L509)))</formula>
    </cfRule>
    <cfRule type="notContainsText" dxfId="215" priority="916" operator="notContains" text="Caida">
      <formula>ISERROR(SEARCH("Caida",L509))</formula>
    </cfRule>
  </conditionalFormatting>
  <conditionalFormatting sqref="L5:AP298 L299:AO508 AP299:AP1048576 AH509:AO1048576">
    <cfRule type="cellIs" dxfId="214" priority="32" operator="equal">
      <formula>"APAGADO"</formula>
    </cfRule>
  </conditionalFormatting>
  <conditionalFormatting sqref="L509:AP623 V509:AG1048576">
    <cfRule type="cellIs" dxfId="213" priority="33" operator="equal">
      <formula>"apagado"</formula>
    </cfRule>
  </conditionalFormatting>
  <conditionalFormatting sqref="N509:N1066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NOT(ISERROR(SEARCH("Caida",N509)))</formula>
    </cfRule>
    <cfRule type="notContainsText" dxfId="209" priority="212" operator="notContains" text="Caida">
      <formula>ISERROR(SEARCH("Caida",N509))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9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9:AP1048576">
    <cfRule type="containsText" dxfId="204" priority="165" operator="containsText" text="Caida">
      <formula>NOT(ISERROR(SEARCH("Caida",AO509)))</formula>
    </cfRule>
    <cfRule type="notContainsText" dxfId="203" priority="164" operator="notContains" text="Caida">
      <formula>ISERROR(SEARCH("Caida",AO509))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 t="str">
        <f>'RESUMEN TOTAL'!AI6</f>
        <v>APAGADO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34</v>
      </c>
      <c r="AA1" s="18">
        <f t="shared" si="0"/>
        <v>25</v>
      </c>
      <c r="AB1" s="18">
        <f t="shared" si="0"/>
        <v>25</v>
      </c>
      <c r="AC1" s="18">
        <f t="shared" si="0"/>
        <v>55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 t="str">
        <f>ESTADISTICA!AC206</f>
        <v>APAGADO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 t="str">
        <f>ESTADISTICA!AB217</f>
        <v>APAGADO</v>
      </c>
      <c r="AC217" t="str">
        <f>ESTADISTICA!AC217</f>
        <v>APAGADO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 t="str">
        <f>ESTADISTICA!AB346</f>
        <v>APAGADO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 t="str">
        <f>ESTADISTICA!AA347</f>
        <v>APAGADO</v>
      </c>
      <c r="AB347" t="str">
        <f>ESTADISTICA!AB347</f>
        <v>APAGADO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 t="str">
        <f>ESTADISTICA!AC358</f>
        <v>APAGADO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 t="str">
        <f>ESTADISTICA!AC359</f>
        <v>APAGADO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 t="str">
        <f>ESTADISTICA!AC447</f>
        <v>APAGADO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 t="str">
        <f>ESTADISTICA!AC448</f>
        <v>APAGADO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 t="str">
        <f>ESTADISTICA!AC449</f>
        <v>APAGADO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30</v>
      </c>
      <c r="AA2" s="18">
        <f>COUNTIFS(AA4:AA501, "=APAGADO",E4:E501,"=Fibra Optica")</f>
        <v>17</v>
      </c>
      <c r="AB2" s="18">
        <f>COUNTIFS(AB4:AB501, "=APAGADO",E4:E501,"=Fibra Optica")</f>
        <v>16</v>
      </c>
      <c r="AC2" s="18">
        <f>COUNTIFS(AC4:AC601, "=APAGADO",E4:E601,"=Fibra Optica")</f>
        <v>42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2</v>
      </c>
      <c r="AA2" s="18">
        <f>COUNTIFS(AA5:AA502, "=APAGADO",E5:E502,"=PTO A FO")</f>
        <v>3</v>
      </c>
      <c r="AB2" s="18">
        <f>COUNTIFS(AB5:AB502, "=APAGADO",E5:E502,"=PTO A FO")</f>
        <v>3</v>
      </c>
      <c r="AC2" s="18">
        <f>COUNTIFS(AC4:AC602, "=APAGADO",E4:E602,"=PTO A FO")</f>
        <v>10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 t="str">
        <f>'RESUMEN TOTAL'!AI6</f>
        <v>APAGADO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 t="str">
        <f>'RESUMEN TOTAL'!AI9</f>
        <v>APAGADO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 t="str">
        <f>'RESUMEN TOTAL'!AI14</f>
        <v>APAGADO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 t="str">
        <f>'RESUMEN TOTAL'!AI178</f>
        <v>APAGADO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 t="str">
        <f>'RESUMEN TOTAL'!AI179</f>
        <v>APAGADO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 t="str">
        <f>'RESUMEN TOTAL'!AI180</f>
        <v>APAGADO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 t="str">
        <f>'RESUMEN TOTAL'!AI181</f>
        <v>APAGADO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 t="str">
        <f>'RESUMEN TOTAL'!AI182</f>
        <v>APAGADO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 t="str">
        <f>'RESUMEN TOTAL'!AI188</f>
        <v>APAGADO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 t="str">
        <f>'RESUMEN TOTAL'!AI189</f>
        <v>APAGADO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 t="str">
        <f>'RESUMEN TOTAL'!AI190</f>
        <v>APAGADO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 t="str">
        <f>'RESUMEN TOTAL'!AI191</f>
        <v>APAGADO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 t="str">
        <f>'RESUMEN TOTAL'!AI192</f>
        <v>APAGADO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 t="str">
        <f>'RESUMEN TOTAL'!AI204</f>
        <v>APAGADO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 t="str">
        <f>'RESUMEN TOTAL'!AI205</f>
        <v>APAGADO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 t="str">
        <f>'RESUMEN TOTAL'!AI206</f>
        <v>APAGADO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 t="str">
        <f>'RESUMEN TOTAL'!AI207</f>
        <v>APAGADO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 t="str">
        <f>'RESUMEN TOTAL'!AI208</f>
        <v>APAGADO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 t="str">
        <f>'RESUMEN TOTAL'!AI209</f>
        <v>APAGADO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 t="str">
        <f>'RESUMEN TOTAL'!AI211</f>
        <v>APAGADO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 t="str">
        <f>'RESUMEN TOTAL'!AC220</f>
        <v>APAGADO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 t="str">
        <f>'RESUMEN TOTAL'!AH220</f>
        <v>APAGADO</v>
      </c>
      <c r="AC218" t="str">
        <f>'RESUMEN TOTAL'!AI220</f>
        <v>APAGADO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>
        <f>'RESUMEN TOTAL'!AD233</f>
        <v>0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 t="str">
        <f>'RESUMEN TOTAL'!AH233</f>
        <v>APAGADO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 t="str">
        <f>'RESUMEN TOTAL'!AF234</f>
        <v>APAGADO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 t="str">
        <f>'RESUMEN TOTAL'!AF235</f>
        <v>APAGADO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 t="str">
        <f>'RESUMEN TOTAL'!AF236</f>
        <v>APAGADO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 t="str">
        <f>'RESUMEN TOTAL'!AF237</f>
        <v>APAGADO</v>
      </c>
      <c r="AA235">
        <f>'RESUMEN TOTAL'!AG237</f>
        <v>0</v>
      </c>
      <c r="AB235">
        <f>'RESUMEN TOTAL'!AH237</f>
        <v>0</v>
      </c>
      <c r="AC235" t="str">
        <f>'RESUMEN TOTAL'!AI237</f>
        <v>APAGADO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 t="str">
        <f>'RESUMEN TOTAL'!AF238</f>
        <v>APAGADO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 t="str">
        <f>'RESUMEN TOTAL'!AI239</f>
        <v>APAGADO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 t="str">
        <f>'RESUMEN TOTAL'!AI240</f>
        <v>APAGADO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 t="str">
        <f>'RESUMEN TOTAL'!AI241</f>
        <v>APAGADO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 t="str">
        <f>'RESUMEN TOTAL'!AF263</f>
        <v>APAGADO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 t="str">
        <f>'RESUMEN TOTAL'!AF268</f>
        <v>APAGADO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 t="str">
        <f>'RESUMEN TOTAL'!AI279</f>
        <v>APAGADO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 t="str">
        <f>'RESUMEN TOTAL'!AI294</f>
        <v>APAGADO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 t="str">
        <f>'RESUMEN TOTAL'!AG338</f>
        <v>APAGADO</v>
      </c>
      <c r="AB335" t="str">
        <f>'RESUMEN TOTAL'!AH338</f>
        <v>APAGADO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 t="str">
        <f>'RESUMEN TOTAL'!AG350</f>
        <v>APAGADO</v>
      </c>
      <c r="AB347" t="str">
        <f>'RESUMEN TOTAL'!AH350</f>
        <v>APAGADO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 t="str">
        <f>'RESUMEN TOTAL'!AG351</f>
        <v>APAGADO</v>
      </c>
      <c r="AB348" t="str">
        <f>'RESUMEN TOTAL'!AH351</f>
        <v>APAGADO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 t="str">
        <f>'RESUMEN TOTAL'!AI362</f>
        <v>APAGADO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 t="str">
        <f>'RESUMEN TOTAL'!AI363</f>
        <v>APAGADO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 t="str">
        <f>'RESUMEN TOTAL'!AF366</f>
        <v>APAGADO</v>
      </c>
      <c r="AA363" t="str">
        <f>'RESUMEN TOTAL'!AG366</f>
        <v>APAGADO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 t="str">
        <f>'RESUMEN TOTAL'!AC381</f>
        <v>APAGADO</v>
      </c>
      <c r="X378" t="str">
        <f>'RESUMEN TOTAL'!AD381</f>
        <v>APAGADO</v>
      </c>
      <c r="Y378" t="str">
        <f>'RESUMEN TOTAL'!AE381</f>
        <v>APAGADO</v>
      </c>
      <c r="Z378" t="str">
        <f>'RESUMEN TOTAL'!AF381</f>
        <v>APAGADO</v>
      </c>
      <c r="AA378" t="str">
        <f>'RESUMEN TOTAL'!AG381</f>
        <v>APAGADO</v>
      </c>
      <c r="AB378" t="str">
        <f>'RESUMEN TOTAL'!AH381</f>
        <v>APAGADO</v>
      </c>
      <c r="AC378" t="str">
        <f>'RESUMEN TOTAL'!AI381</f>
        <v>APAGADO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 t="str">
        <f>'RESUMEN TOTAL'!AI452</f>
        <v>APAGADO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 t="str">
        <f>'RESUMEN TOTAL'!AI453</f>
        <v>APAGADO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 t="str">
        <f>'RESUMEN TOTAL'!AI454</f>
        <v>APAGADO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 t="str">
        <f>'RESUMEN TOTAL'!AC497</f>
        <v>APAGADO</v>
      </c>
      <c r="X473" t="str">
        <f>'RESUMEN TOTAL'!AD497</f>
        <v>APAGADO</v>
      </c>
      <c r="Y473" t="str">
        <f>'RESUMEN TOTAL'!AE497</f>
        <v>APAGADO</v>
      </c>
      <c r="Z473" t="str">
        <f>'RESUMEN TOTAL'!AF497</f>
        <v>APAGADO</v>
      </c>
      <c r="AA473" t="str">
        <f>'RESUMEN TOTAL'!AG497</f>
        <v>APAGADO</v>
      </c>
      <c r="AB473" t="str">
        <f>'RESUMEN TOTAL'!AH497</f>
        <v>APAGADO</v>
      </c>
      <c r="AC473" t="str">
        <f>'RESUMEN TOTAL'!AI497</f>
        <v>APAGADO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 t="str">
        <f>'RESUMEN TOTAL'!AI498</f>
        <v>APAGADO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 t="str">
        <f>'RESUMEN TOTAL'!AI503</f>
        <v>APAGADO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>
        <f>'RESUMEN TOTAL'!AG506</f>
        <v>0</v>
      </c>
      <c r="AB482" t="str">
        <f>'RESUMEN TOTAL'!AH506</f>
        <v>APAGADO</v>
      </c>
      <c r="AC482" t="str">
        <f>'RESUMEN TOTAL'!AI506</f>
        <v>APAGADO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 t="str">
        <f>'RESUMEN TOTAL'!AI507</f>
        <v>APAGADO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 t="str">
        <f>'RESUMEN TOTAL'!AC515</f>
        <v>APAGADO</v>
      </c>
      <c r="X493" t="str">
        <f>'RESUMEN TOTAL'!AD515</f>
        <v>APAGADO</v>
      </c>
      <c r="Y493" t="str">
        <f>'RESUMEN TOTAL'!AE515</f>
        <v>APAGADO</v>
      </c>
      <c r="Z493" t="str">
        <f>'RESUMEN TOTAL'!AF515</f>
        <v>APAGADO</v>
      </c>
      <c r="AA493" t="str">
        <f>'RESUMEN TOTAL'!AG515</f>
        <v>APAGADO</v>
      </c>
      <c r="AB493" t="str">
        <f>'RESUMEN TOTAL'!AH515</f>
        <v>APAGADO</v>
      </c>
      <c r="AC493" t="str">
        <f>'RESUMEN TOTAL'!AI515</f>
        <v>APAGADO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 t="str">
        <f>'RESUMEN TOTAL'!AC516</f>
        <v>APAGADO</v>
      </c>
      <c r="X494" t="str">
        <f>'RESUMEN TOTAL'!AD516</f>
        <v>APAGADO</v>
      </c>
      <c r="Y494" t="str">
        <f>'RESUMEN TOTAL'!AE516</f>
        <v>APAGADO</v>
      </c>
      <c r="Z494" t="str">
        <f>'RESUMEN TOTAL'!AF516</f>
        <v>APAGADO</v>
      </c>
      <c r="AA494" t="str">
        <f>'RESUMEN TOTAL'!AG516</f>
        <v>APAGADO</v>
      </c>
      <c r="AB494" t="str">
        <f>'RESUMEN TOTAL'!AH516</f>
        <v>APAGADO</v>
      </c>
      <c r="AC494" t="str">
        <f>'RESUMEN TOTAL'!AI516</f>
        <v>APAGADO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2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5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54" workbookViewId="0">
      <selection activeCell="F163" sqref="F163:F1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5.9160305343511452E-2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5.3435114503816793E-2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5.1526717557251911E-2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5.7251908396946563E-2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5.1526717557251911E-2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5.5343511450381681E-2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4.5801526717557252E-2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3.7037037037037035E-2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4.0076335877862593E-2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4.0076335877862593E-2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4.0076335877862593E-2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4.0076335877862593E-2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2.8806584362139918E-2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4.0076335877862593E-2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4.0076335877862593E-2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4.0076335877862593E-2</v>
      </c>
      <c r="F138" s="133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4.0076335877862593E-2</v>
      </c>
      <c r="F139" s="133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3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4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34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3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25</v>
      </c>
      <c r="D150" s="68">
        <f>C150</f>
        <v>25</v>
      </c>
      <c r="E150" s="69">
        <f>D150/C149</f>
        <v>4.7709923664122141E-2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25</v>
      </c>
      <c r="E151" s="69">
        <f>D151/C149</f>
        <v>4.7709923664122141E-2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25</v>
      </c>
      <c r="E152" s="69">
        <f>D152/C149</f>
        <v>4.7709923664122141E-2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8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17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26</v>
      </c>
      <c r="D157" s="68">
        <f>C157</f>
        <v>26</v>
      </c>
      <c r="E157" s="69">
        <f>D157/C156</f>
        <v>4.9618320610687022E-2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24</v>
      </c>
      <c r="E158" s="69">
        <f>D158/C156</f>
        <v>4.5801526717557252E-2</v>
      </c>
      <c r="F158" s="133"/>
      <c r="G158" s="117" t="s">
        <v>1418</v>
      </c>
      <c r="H158" s="120">
        <f t="shared" ref="H158:H161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23</v>
      </c>
      <c r="E159" s="69">
        <f>D159/C156</f>
        <v>4.3893129770992363E-2</v>
      </c>
      <c r="F159" s="133"/>
      <c r="G159" s="67" t="s">
        <v>1153</v>
      </c>
      <c r="H159" s="121">
        <f t="shared" si="19"/>
        <v>33</v>
      </c>
      <c r="I159" s="125">
        <v>5</v>
      </c>
      <c r="J159" s="115">
        <f t="shared" ref="J159:J161" si="20">I159/H159</f>
        <v>0.15151515151515152</v>
      </c>
    </row>
    <row r="160" spans="2:10" ht="16.5" thickBot="1" x14ac:dyDescent="0.3">
      <c r="B160" s="70" t="s">
        <v>16</v>
      </c>
      <c r="C160" s="71">
        <v>6</v>
      </c>
      <c r="D160" s="72">
        <v>26</v>
      </c>
      <c r="E160" s="92">
        <f>D160/C156</f>
        <v>4.9618320610687022E-2</v>
      </c>
      <c r="F160" s="133"/>
      <c r="G160" s="67" t="s">
        <v>1420</v>
      </c>
      <c r="H160" s="121">
        <f t="shared" si="19"/>
        <v>33</v>
      </c>
      <c r="I160" s="126">
        <v>4</v>
      </c>
      <c r="J160" s="110">
        <f t="shared" si="20"/>
        <v>0.12121212121212122</v>
      </c>
    </row>
    <row r="161" spans="2:10" ht="17.25" thickTop="1" thickBot="1" x14ac:dyDescent="0.3">
      <c r="B161" s="95" t="s">
        <v>1144</v>
      </c>
      <c r="C161" s="96">
        <f>Hoja1!AB3</f>
        <v>8</v>
      </c>
      <c r="D161" s="96"/>
      <c r="E161" s="97">
        <v>0.03</v>
      </c>
      <c r="F161" s="133"/>
      <c r="G161" s="67" t="s">
        <v>1426</v>
      </c>
      <c r="H161" s="121">
        <f t="shared" si="19"/>
        <v>66</v>
      </c>
      <c r="I161" s="127">
        <v>9</v>
      </c>
      <c r="J161" s="113">
        <f t="shared" si="20"/>
        <v>0.13636363636363635</v>
      </c>
    </row>
    <row r="162" spans="2:10" ht="17.25" thickTop="1" thickBot="1" x14ac:dyDescent="0.3">
      <c r="B162" s="95" t="s">
        <v>1145</v>
      </c>
      <c r="C162" s="96">
        <f>Hoja1!AB5</f>
        <v>18</v>
      </c>
      <c r="D162" s="96"/>
      <c r="E162" s="98">
        <v>0.09</v>
      </c>
      <c r="F162" s="134"/>
      <c r="G162" s="70" t="s">
        <v>1425</v>
      </c>
      <c r="H162" s="122"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59</v>
      </c>
      <c r="D164" s="68">
        <f>C164</f>
        <v>59</v>
      </c>
      <c r="E164" s="69">
        <f>D164/C163</f>
        <v>0.11259541984732824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55</v>
      </c>
      <c r="E165" s="69">
        <f>D165/C163</f>
        <v>0.1049618320610687</v>
      </c>
      <c r="F165" s="133"/>
      <c r="G165" s="117" t="s">
        <v>1418</v>
      </c>
      <c r="H165" s="120">
        <f t="shared" ref="H165:H168" si="21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54</v>
      </c>
      <c r="E166" s="69">
        <f>D166/C163</f>
        <v>0.10305343511450382</v>
      </c>
      <c r="F166" s="133"/>
      <c r="G166" s="67" t="s">
        <v>1153</v>
      </c>
      <c r="H166" s="121">
        <f t="shared" si="21"/>
        <v>33</v>
      </c>
      <c r="I166" s="125">
        <v>5</v>
      </c>
      <c r="J166" s="115">
        <f t="shared" ref="J166:J168" si="22">I166/H166</f>
        <v>0.15151515151515152</v>
      </c>
    </row>
    <row r="167" spans="2:10" ht="16.5" thickBot="1" x14ac:dyDescent="0.3">
      <c r="B167" s="70" t="s">
        <v>16</v>
      </c>
      <c r="C167" s="71">
        <v>5</v>
      </c>
      <c r="D167" s="72">
        <f>D166-C167</f>
        <v>49</v>
      </c>
      <c r="E167" s="92">
        <f>D167/C163</f>
        <v>9.3511450381679392E-2</v>
      </c>
      <c r="F167" s="133"/>
      <c r="G167" s="67" t="s">
        <v>1420</v>
      </c>
      <c r="H167" s="121">
        <f t="shared" si="21"/>
        <v>33</v>
      </c>
      <c r="I167" s="126">
        <v>4</v>
      </c>
      <c r="J167" s="110">
        <f t="shared" si="22"/>
        <v>0.12121212121212122</v>
      </c>
    </row>
    <row r="168" spans="2:10" ht="17.25" thickTop="1" thickBot="1" x14ac:dyDescent="0.3">
      <c r="B168" s="95" t="s">
        <v>1144</v>
      </c>
      <c r="C168" s="96">
        <f>Hoja1!AC3</f>
        <v>40</v>
      </c>
      <c r="D168" s="96"/>
      <c r="E168" s="97">
        <v>0.16</v>
      </c>
      <c r="F168" s="133"/>
      <c r="G168" s="67" t="s">
        <v>1426</v>
      </c>
      <c r="H168" s="121">
        <f t="shared" si="21"/>
        <v>66</v>
      </c>
      <c r="I168" s="127">
        <v>9</v>
      </c>
      <c r="J168" s="113">
        <f t="shared" si="22"/>
        <v>0.13636363636363635</v>
      </c>
    </row>
    <row r="169" spans="2:10" ht="17.25" thickTop="1" thickBot="1" x14ac:dyDescent="0.3">
      <c r="B169" s="95" t="s">
        <v>1145</v>
      </c>
      <c r="C169" s="96">
        <f>Hoja1!AC5</f>
        <v>19</v>
      </c>
      <c r="D169" s="96"/>
      <c r="E169" s="98">
        <v>0.09</v>
      </c>
      <c r="F169" s="134"/>
      <c r="G169" s="70" t="s">
        <v>1425</v>
      </c>
      <c r="H169" s="122">
        <v>9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3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3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3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4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4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4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5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5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6">SUM(I187:I188)</f>
        <v>0</v>
      </c>
      <c r="J189" s="113" t="e">
        <f t="shared" si="25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7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7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29">SUM(I201:I202)</f>
        <v>0</v>
      </c>
      <c r="J203" s="113" t="e">
        <f t="shared" si="2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0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1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1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1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524</v>
      </c>
      <c r="G19" s="36">
        <f t="shared" ref="G19:G31" si="9">E19/F19</f>
        <v>5.5343511450381681E-2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524</v>
      </c>
      <c r="G20" s="36">
        <f t="shared" si="9"/>
        <v>3.8167938931297711E-2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524</v>
      </c>
      <c r="G21" s="36">
        <f t="shared" si="9"/>
        <v>3.8167938931297711E-2</v>
      </c>
    </row>
    <row r="22" spans="1:7" x14ac:dyDescent="0.25">
      <c r="A22" s="17">
        <f>'APAGADOS RADIO'!Z3</f>
        <v>45220</v>
      </c>
      <c r="B22">
        <f>'APAGADOS RADIO'!Z2+D22</f>
        <v>4</v>
      </c>
      <c r="C22">
        <f>'APAGADOS FIBRA'!Z2</f>
        <v>30</v>
      </c>
      <c r="D22">
        <f>'APAGADOS ANTENA'!Z2</f>
        <v>2</v>
      </c>
      <c r="E22">
        <f t="shared" si="8"/>
        <v>34</v>
      </c>
      <c r="F22">
        <f>'RESUMEN TOTAL'!B1</f>
        <v>524</v>
      </c>
      <c r="G22" s="36">
        <f t="shared" si="9"/>
        <v>6.4885496183206104E-2</v>
      </c>
    </row>
    <row r="23" spans="1:7" x14ac:dyDescent="0.25">
      <c r="A23" s="17">
        <f>'APAGADOS RADIO'!AA3</f>
        <v>45221</v>
      </c>
      <c r="B23">
        <f>'APAGADOS RADIO'!AA2+D23</f>
        <v>8</v>
      </c>
      <c r="C23">
        <f>'APAGADOS FIBRA'!AA2</f>
        <v>17</v>
      </c>
      <c r="D23">
        <f>'APAGADOS ANTENA'!AA2</f>
        <v>3</v>
      </c>
      <c r="E23">
        <f t="shared" si="8"/>
        <v>25</v>
      </c>
      <c r="F23">
        <f>'RESUMEN TOTAL'!B1</f>
        <v>524</v>
      </c>
      <c r="G23" s="36">
        <f t="shared" si="9"/>
        <v>4.7709923664122141E-2</v>
      </c>
    </row>
    <row r="24" spans="1:7" x14ac:dyDescent="0.25">
      <c r="A24" s="17">
        <f>'APAGADOS RADIO'!AB3</f>
        <v>45222</v>
      </c>
      <c r="B24">
        <f>'APAGADOS RADIO'!AB2+D24</f>
        <v>9</v>
      </c>
      <c r="C24">
        <f>'APAGADOS FIBRA'!AB2</f>
        <v>16</v>
      </c>
      <c r="D24">
        <f>'APAGADOS ANTENA'!AB2</f>
        <v>3</v>
      </c>
      <c r="E24">
        <f t="shared" si="8"/>
        <v>25</v>
      </c>
      <c r="F24">
        <f>'RESUMEN TOTAL'!B1</f>
        <v>524</v>
      </c>
      <c r="G24" s="36">
        <f t="shared" si="9"/>
        <v>4.7709923664122141E-2</v>
      </c>
    </row>
    <row r="25" spans="1:7" x14ac:dyDescent="0.25">
      <c r="A25" s="17">
        <f>'APAGADOS RADIO'!AC3</f>
        <v>45223</v>
      </c>
      <c r="B25">
        <f>'APAGADOS RADIO'!AC2+D25</f>
        <v>15</v>
      </c>
      <c r="C25">
        <f>'APAGADOS FIBRA'!AC2</f>
        <v>42</v>
      </c>
      <c r="D25">
        <f>'APAGADOS ANTENA'!AC2</f>
        <v>10</v>
      </c>
      <c r="E25">
        <f t="shared" si="8"/>
        <v>57</v>
      </c>
      <c r="F25">
        <f>'RESUMEN TOTAL'!B1</f>
        <v>524</v>
      </c>
      <c r="G25" s="36">
        <f t="shared" si="9"/>
        <v>0.10877862595419847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524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524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524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4</v>
      </c>
      <c r="F55">
        <f>paradas!Z3</f>
        <v>3</v>
      </c>
      <c r="G55" s="107">
        <f>paradas!AB2</f>
        <v>4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4</v>
      </c>
      <c r="F56">
        <f>paradas!AA3</f>
        <v>2</v>
      </c>
      <c r="G56" s="107">
        <f t="shared" si="13"/>
        <v>6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3</v>
      </c>
      <c r="G57" s="107">
        <f t="shared" si="13"/>
        <v>7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H2" workbookViewId="0">
      <selection activeCell="X5" sqref="X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9</v>
      </c>
      <c r="X3" s="54">
        <f>COUNTIFS('RESUMEN TOTAL'!C5:C536, "=BONOMO",'RESUMEN TOTAL'!AD5:AD536,"=APAGADO")</f>
        <v>7</v>
      </c>
      <c r="Y3" s="54">
        <f>COUNTIFS('RESUMEN TOTAL'!C5:C536, "=BONOMO",'RESUMEN TOTAL'!AE5:AE536,"=APAGADO")</f>
        <v>8</v>
      </c>
      <c r="Z3" s="54">
        <v>0</v>
      </c>
      <c r="AA3" s="54">
        <f>COUNTIFS('RESUMEN TOTAL'!C5:C536, "=BONOMO",'RESUMEN TOTAL'!AG5:AG536,"=APAGADO")</f>
        <v>8</v>
      </c>
      <c r="AB3" s="54">
        <f>COUNTIFS('RESUMEN TOTAL'!C5:C536, "=BONOMO",'RESUMEN TOTAL'!AH5:AH536,"=APAGADO")</f>
        <v>8</v>
      </c>
      <c r="AC3" s="54">
        <f>COUNTIFS('RESUMEN TOTAL'!C5:C536, "=BONOMO",'RESUMEN TOTAL'!AI5:AI536,"=APAGADO")</f>
        <v>40</v>
      </c>
      <c r="AD3" s="54">
        <f>COUNTIFS('RESUMEN TOTAL'!C5:C536, "=BONOMO",'RESUMEN TOTAL'!AJ5:AJ536,"=APAGADO")</f>
        <v>0</v>
      </c>
      <c r="AE3" s="54">
        <f>COUNTIFS('RESUMEN TOTAL'!C5:C536, "=BONOMO",'RESUMEN TOTAL'!AK5:AK536,"=APAGADO")</f>
        <v>0</v>
      </c>
      <c r="AF3" s="54">
        <f>COUNTIFS('RESUMEN TOTAL'!C5:C536, "=BONOMO",'RESUMEN TOTAL'!AL5:AL536,"=APAGADO")</f>
        <v>0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3.7037037037037035E-2</v>
      </c>
      <c r="X4" s="61">
        <f t="shared" si="0"/>
        <v>2.8806584362139918E-2</v>
      </c>
      <c r="Y4" s="61">
        <f t="shared" ref="Y4" si="3">Y3/BONOMOcam</f>
        <v>3.292181069958848E-2</v>
      </c>
      <c r="Z4" s="61">
        <f t="shared" si="0"/>
        <v>0</v>
      </c>
      <c r="AA4" s="61">
        <f t="shared" si="0"/>
        <v>3.292181069958848E-2</v>
      </c>
      <c r="AB4" s="61">
        <f t="shared" si="0"/>
        <v>3.292181069958848E-2</v>
      </c>
      <c r="AC4" s="61">
        <f t="shared" si="0"/>
        <v>0.16460905349794239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21</v>
      </c>
      <c r="X5" s="56">
        <f>COUNTIFS('RESUMEN TOTAL'!C5:C522, "=COSEIDI",'RESUMEN TOTAL'!AD5:AD522,"=APAGADO")</f>
        <v>14</v>
      </c>
      <c r="Y5" s="56">
        <f>COUNTIFS('RESUMEN TOTAL'!C5:C522, "=COSEIDI",'RESUMEN TOTAL'!AE5:AE522,"=APAGADO")</f>
        <v>13</v>
      </c>
      <c r="Z5" s="56">
        <f>COUNTIFS('RESUMEN TOTAL'!C5:C522, "=COSEIDI",'RESUMEN TOTAL'!AF5:AF522,"=APAGADO")</f>
        <v>27</v>
      </c>
      <c r="AA5" s="56">
        <f>COUNTIFS('RESUMEN TOTAL'!C5:C522, "=COSEIDI",'RESUMEN TOTAL'!AG5:AG522,"=APAGADO")</f>
        <v>17</v>
      </c>
      <c r="AB5" s="56">
        <f>COUNTIFS('RESUMEN TOTAL'!C5:C522, "=COSEIDI",'RESUMEN TOTAL'!AH5:AH522,"=APAGADO")</f>
        <v>18</v>
      </c>
      <c r="AC5" s="56">
        <f>COUNTIFS('RESUMEN TOTAL'!C5:C522, "=COSEIDI",'RESUMEN TOTAL'!AI5:AI522,"=APAGADO")</f>
        <v>19</v>
      </c>
      <c r="AD5" s="56">
        <f>COUNTIFS('RESUMEN TOTAL'!C5:C522, "=COSEIDI",'RESUMEN TOTAL'!AJ5:AJ522,"=APAGADO")</f>
        <v>0</v>
      </c>
      <c r="AE5" s="56">
        <f>COUNTIFS('RESUMEN TOTAL'!C5:C522, "=COSEIDI",'RESUMEN TOTAL'!AK5:AK522,"=APAGADO")</f>
        <v>0</v>
      </c>
      <c r="AF5" s="56">
        <f>COUNTIFS('RESUMEN TOTAL'!C5:C522, "=COSEIDI",'RESUMEN TOTAL'!AL5:AL522,"=APAGADO")</f>
        <v>0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0.12796208530805686</v>
      </c>
      <c r="AA6" s="60">
        <f t="shared" si="6"/>
        <v>8.0568720379146919E-2</v>
      </c>
      <c r="AB6" s="60">
        <f t="shared" si="6"/>
        <v>8.5308056872037921E-2</v>
      </c>
      <c r="AC6" s="60">
        <f t="shared" si="6"/>
        <v>9.004739336492891E-2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4</v>
      </c>
      <c r="AA2" s="18">
        <f>COUNTIFS(AA4:AA600, "=APAGADO",D4:D600,"=GFIJA")</f>
        <v>4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3</v>
      </c>
      <c r="AA3" s="18">
        <f>COUNTIFS(AA6:AA602, "=APAGADO",D4:D600,"=INTERCOMUNICADOR")</f>
        <v>2</v>
      </c>
      <c r="AB3" s="18">
        <f>COUNTIFS(AB6:AB602, "=APAGADO",D4:D600,"=INTERCOMUNICADOR")</f>
        <v>3</v>
      </c>
      <c r="AC3" s="18">
        <f>COUNTIFS(AC6:AC602, "=APAGADO",D4:D600,"=INTERCOMUNICADOR")</f>
        <v>3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 t="str">
        <f>'RESUMEN TOTAL'!AI6</f>
        <v>APAGADO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 t="str">
        <f>'RESUMEN TOTAL'!AI9</f>
        <v>APAGADO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 t="str">
        <f>'RESUMEN TOTAL'!AI14</f>
        <v>APAGADO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 t="str">
        <f>'RESUMEN TOTAL'!AI178</f>
        <v>APAGADO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 t="str">
        <f>'RESUMEN TOTAL'!AI179</f>
        <v>APAGADO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 t="str">
        <f>'RESUMEN TOTAL'!AI180</f>
        <v>APAGADO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 t="str">
        <f>'RESUMEN TOTAL'!AI181</f>
        <v>APAGADO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 t="str">
        <f>'RESUMEN TOTAL'!AI182</f>
        <v>APAGADO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 t="str">
        <f>'RESUMEN TOTAL'!AI188</f>
        <v>APAGADO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 t="str">
        <f>'RESUMEN TOTAL'!AI189</f>
        <v>APAGADO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 t="str">
        <f>'RESUMEN TOTAL'!AI190</f>
        <v>APAGADO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 t="str">
        <f>'RESUMEN TOTAL'!AI191</f>
        <v>APAGADO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 t="str">
        <f>'RESUMEN TOTAL'!AI192</f>
        <v>APAGADO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 t="str">
        <f>'RESUMEN TOTAL'!AI204</f>
        <v>APAGADO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 t="str">
        <f>'RESUMEN TOTAL'!AI205</f>
        <v>APAGADO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 t="str">
        <f>'RESUMEN TOTAL'!AI206</f>
        <v>APAGADO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 t="str">
        <f>'RESUMEN TOTAL'!AI207</f>
        <v>APAGADO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 t="str">
        <f>'RESUMEN TOTAL'!AI208</f>
        <v>APAGADO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 t="str">
        <f>'RESUMEN TOTAL'!AI209</f>
        <v>APAGADO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 t="str">
        <f>'RESUMEN TOTAL'!AI211</f>
        <v>APAGADO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 t="str">
        <f>'RESUMEN TOTAL'!AC220</f>
        <v>APAGADO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 t="str">
        <f>'RESUMEN TOTAL'!AH220</f>
        <v>APAGADO</v>
      </c>
      <c r="AC220" s="88" t="str">
        <f>'RESUMEN TOTAL'!AI220</f>
        <v>APAGADO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>
        <f>'RESUMEN TOTAL'!AD233</f>
        <v>0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 t="str">
        <f>'RESUMEN TOTAL'!AH233</f>
        <v>APAGADO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 t="str">
        <f>'RESUMEN TOTAL'!AF234</f>
        <v>APAGADO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 t="str">
        <f>'RESUMEN TOTAL'!AF235</f>
        <v>APAGADO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 t="str">
        <f>'RESUMEN TOTAL'!AF236</f>
        <v>APAGADO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 t="str">
        <f>'RESUMEN TOTAL'!AF237</f>
        <v>APAGADO</v>
      </c>
      <c r="AA237" s="88">
        <f>'RESUMEN TOTAL'!AG237</f>
        <v>0</v>
      </c>
      <c r="AB237" s="88">
        <f>'RESUMEN TOTAL'!AH237</f>
        <v>0</v>
      </c>
      <c r="AC237" s="88" t="str">
        <f>'RESUMEN TOTAL'!AI237</f>
        <v>APAGADO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 t="str">
        <f>'RESUMEN TOTAL'!AF238</f>
        <v>APAGADO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 t="str">
        <f>'RESUMEN TOTAL'!AI239</f>
        <v>APAGADO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 t="str">
        <f>'RESUMEN TOTAL'!AI240</f>
        <v>APAGADO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 t="str">
        <f>'RESUMEN TOTAL'!AI241</f>
        <v>APAGADO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 t="str">
        <f>'RESUMEN TOTAL'!AF263</f>
        <v>APAGADO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 t="str">
        <f>'RESUMEN TOTAL'!AF268</f>
        <v>APAGADO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 t="str">
        <f>'RESUMEN TOTAL'!AI279</f>
        <v>APAGADO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 t="str">
        <f>'RESUMEN TOTAL'!AI294</f>
        <v>APAGADO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 t="str">
        <f>'RESUMEN TOTAL'!AG338</f>
        <v>APAGADO</v>
      </c>
      <c r="AB337" s="88" t="str">
        <f>'RESUMEN TOTAL'!AH338</f>
        <v>APAGADO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 t="str">
        <f>'RESUMEN TOTAL'!AF339</f>
        <v>APAGADO</v>
      </c>
      <c r="AA338" s="88" t="str">
        <f>'RESUMEN TOTAL'!AG339</f>
        <v>APAGADO</v>
      </c>
      <c r="AB338" s="88" t="str">
        <f>'RESUMEN TOTAL'!AH339</f>
        <v>APAGADO</v>
      </c>
      <c r="AC338" s="88" t="str">
        <f>'RESUMEN TOTAL'!AI339</f>
        <v>APAGADO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 t="str">
        <f>'RESUMEN TOTAL'!AG350</f>
        <v>APAGADO</v>
      </c>
      <c r="AB349" s="88" t="str">
        <f>'RESUMEN TOTAL'!AH350</f>
        <v>APAGADO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 t="str">
        <f>'RESUMEN TOTAL'!AG351</f>
        <v>APAGADO</v>
      </c>
      <c r="AB350" s="88" t="str">
        <f>'RESUMEN TOTAL'!AH351</f>
        <v>APAGADO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 t="str">
        <f>'RESUMEN TOTAL'!AI362</f>
        <v>APAGADO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 t="str">
        <f>'RESUMEN TOTAL'!AI363</f>
        <v>APAGADO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 t="str">
        <f>'RESUMEN TOTAL'!AF366</f>
        <v>APAGADO</v>
      </c>
      <c r="AA365" s="88" t="str">
        <f>'RESUMEN TOTAL'!AG366</f>
        <v>APAGADO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 t="str">
        <f>'RESUMEN TOTAL'!AC377</f>
        <v>APAGADO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 t="str">
        <f>'RESUMEN TOTAL'!AC378</f>
        <v>APAGADO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 t="str">
        <f>'RESUMEN TOTAL'!AC379</f>
        <v>APAGADO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 t="str">
        <f>'RESUMEN TOTAL'!AC380</f>
        <v>APAGADO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 t="str">
        <f>'RESUMEN TOTAL'!AC381</f>
        <v>APAGADO</v>
      </c>
      <c r="X380" s="88" t="str">
        <f>'RESUMEN TOTAL'!AD381</f>
        <v>APAGADO</v>
      </c>
      <c r="Y380" s="88" t="str">
        <f>'RESUMEN TOTAL'!AE381</f>
        <v>APAGADO</v>
      </c>
      <c r="Z380" s="88" t="str">
        <f>'RESUMEN TOTAL'!AF381</f>
        <v>APAGADO</v>
      </c>
      <c r="AA380" s="88" t="str">
        <f>'RESUMEN TOTAL'!AG381</f>
        <v>APAGADO</v>
      </c>
      <c r="AB380" s="88" t="str">
        <f>'RESUMEN TOTAL'!AH381</f>
        <v>APAGADO</v>
      </c>
      <c r="AC380" s="88" t="str">
        <f>'RESUMEN TOTAL'!AI381</f>
        <v>APAGADO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 t="str">
        <f>'RESUMEN TOTAL'!AG400</f>
        <v>APAGADO</v>
      </c>
      <c r="AB399" s="88" t="str">
        <f>'RESUMEN TOTAL'!AH400</f>
        <v>APAGADO</v>
      </c>
      <c r="AC399" s="88" t="str">
        <f>'RESUMEN TOTAL'!AI400</f>
        <v>APAGADO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 t="str">
        <f>'RESUMEN TOTAL'!AI452</f>
        <v>APAGADO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 t="str">
        <f>'RESUMEN TOTAL'!AI453</f>
        <v>APAGADO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 t="str">
        <f>'RESUMEN TOTAL'!AI454</f>
        <v>APAGADO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 t="str">
        <f>'RESUMEN TOTAL'!AC497</f>
        <v>APAGADO</v>
      </c>
      <c r="X475" s="19" t="str">
        <f>'RESUMEN TOTAL'!AD497</f>
        <v>APAGADO</v>
      </c>
      <c r="Y475" s="19" t="str">
        <f>'RESUMEN TOTAL'!AE497</f>
        <v>APAGADO</v>
      </c>
      <c r="Z475" s="19" t="str">
        <f>'RESUMEN TOTAL'!AF497</f>
        <v>APAGADO</v>
      </c>
      <c r="AA475" s="19" t="str">
        <f>'RESUMEN TOTAL'!AG497</f>
        <v>APAGADO</v>
      </c>
      <c r="AB475" s="19" t="str">
        <f>'RESUMEN TOTAL'!AH497</f>
        <v>APAGADO</v>
      </c>
      <c r="AC475" s="100" t="str">
        <f>'RESUMEN TOTAL'!AI497</f>
        <v>APAGADO</v>
      </c>
      <c r="AD475" s="100">
        <f>'RESUMEN TOTAL'!AJ497</f>
        <v>0</v>
      </c>
      <c r="AE475" s="100">
        <f>'RESUMEN TOTAL'!AK497</f>
        <v>0</v>
      </c>
      <c r="AF475" s="100">
        <f>'RESUMEN TOTAL'!AL497</f>
        <v>0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 t="str">
        <f>'RESUMEN TOTAL'!AC498</f>
        <v>APAGADO</v>
      </c>
      <c r="X476" s="19" t="str">
        <f>'RESUMEN TOTAL'!AD498</f>
        <v>APAGADO</v>
      </c>
      <c r="Y476" s="19" t="str">
        <f>'RESUMEN TOTAL'!AE498</f>
        <v>APAGADO</v>
      </c>
      <c r="Z476" s="19" t="str">
        <f>'RESUMEN TOTAL'!AF498</f>
        <v>APAGADO</v>
      </c>
      <c r="AA476" s="19" t="str">
        <f>'RESUMEN TOTAL'!AG498</f>
        <v>APAGADO</v>
      </c>
      <c r="AB476" s="19" t="str">
        <f>'RESUMEN TOTAL'!AH498</f>
        <v>APAGADO</v>
      </c>
      <c r="AC476" s="100" t="str">
        <f>'RESUMEN TOTAL'!AI498</f>
        <v>APAGADO</v>
      </c>
      <c r="AD476" s="100">
        <f>'RESUMEN TOTAL'!AJ498</f>
        <v>0</v>
      </c>
      <c r="AE476" s="100">
        <f>'RESUMEN TOTAL'!AK498</f>
        <v>0</v>
      </c>
      <c r="AF476" s="100">
        <f>'RESUMEN TOTAL'!AL498</f>
        <v>0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 t="str">
        <f>'RESUMEN TOTAL'!AC503</f>
        <v>APAGADO</v>
      </c>
      <c r="X481" s="19" t="str">
        <f>'RESUMEN TOTAL'!AD503</f>
        <v>APAGADO</v>
      </c>
      <c r="Y481" s="19" t="str">
        <f>'RESUMEN TOTAL'!AE503</f>
        <v>APAGADO</v>
      </c>
      <c r="Z481" s="19" t="str">
        <f>'RESUMEN TOTAL'!AF503</f>
        <v>APAGADO</v>
      </c>
      <c r="AA481" s="19" t="str">
        <f>'RESUMEN TOTAL'!AG503</f>
        <v>APAGADO</v>
      </c>
      <c r="AB481" s="19" t="str">
        <f>'RESUMEN TOTAL'!AH503</f>
        <v>APAGADO</v>
      </c>
      <c r="AC481" s="19" t="str">
        <f>'RESUMEN TOTAL'!AI503</f>
        <v>APAGADO</v>
      </c>
      <c r="AD481" s="19">
        <f>'RESUMEN TOTAL'!AJ503</f>
        <v>0</v>
      </c>
      <c r="AE481" s="19">
        <f>'RESUMEN TOTAL'!AK503</f>
        <v>0</v>
      </c>
      <c r="AF481" s="19">
        <f>'RESUMEN TOTAL'!AL503</f>
        <v>0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>
        <f>'RESUMEN TOTAL'!AJ504</f>
        <v>0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>
        <f>'RESUMEN TOTAL'!AJ505</f>
        <v>0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 t="str">
        <f>'RESUMEN TOTAL'!AC506</f>
        <v>APAGADO</v>
      </c>
      <c r="X484" s="19" t="str">
        <f>'RESUMEN TOTAL'!AD506</f>
        <v>APAGADO</v>
      </c>
      <c r="Y484" s="19" t="str">
        <f>'RESUMEN TOTAL'!AE506</f>
        <v>APAGADO</v>
      </c>
      <c r="Z484" s="19" t="str">
        <f>'RESUMEN TOTAL'!AF506</f>
        <v>APAGADO</v>
      </c>
      <c r="AA484" s="19">
        <f>'RESUMEN TOTAL'!AG506</f>
        <v>0</v>
      </c>
      <c r="AB484" s="19" t="str">
        <f>'RESUMEN TOTAL'!AH506</f>
        <v>APAGADO</v>
      </c>
      <c r="AC484" s="19" t="str">
        <f>'RESUMEN TOTAL'!AI506</f>
        <v>APAGADO</v>
      </c>
      <c r="AD484" s="19">
        <f>'RESUMEN TOTAL'!AJ506</f>
        <v>0</v>
      </c>
      <c r="AE484" s="19">
        <f>'RESUMEN TOTAL'!AK506</f>
        <v>0</v>
      </c>
      <c r="AF484" s="19">
        <f>'RESUMEN TOTAL'!AL506</f>
        <v>0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 t="str">
        <f>'RESUMEN TOTAL'!AC507</f>
        <v>APAGADO</v>
      </c>
      <c r="X485" s="19" t="str">
        <f>'RESUMEN TOTAL'!AD507</f>
        <v>APAGADO</v>
      </c>
      <c r="Y485" s="19" t="str">
        <f>'RESUMEN TOTAL'!AE507</f>
        <v>APAGADO</v>
      </c>
      <c r="Z485" s="19" t="str">
        <f>'RESUMEN TOTAL'!AF507</f>
        <v>APAGADO</v>
      </c>
      <c r="AA485" s="19" t="str">
        <f>'RESUMEN TOTAL'!AG507</f>
        <v>APAGADO</v>
      </c>
      <c r="AB485" s="19" t="str">
        <f>'RESUMEN TOTAL'!AH507</f>
        <v>APAGADO</v>
      </c>
      <c r="AC485" s="19" t="str">
        <f>'RESUMEN TOTAL'!AI507</f>
        <v>APAGADO</v>
      </c>
      <c r="AD485" s="19">
        <f>'RESUMEN TOTAL'!AJ507</f>
        <v>0</v>
      </c>
      <c r="AE485" s="19">
        <f>'RESUMEN TOTAL'!AK507</f>
        <v>0</v>
      </c>
      <c r="AF485" s="19">
        <f>'RESUMEN TOTAL'!AL507</f>
        <v>0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>
        <f>'RESUMEN TOTAL'!AJ508</f>
        <v>0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 t="str">
        <f>'RESUMEN TOTAL'!AC515</f>
        <v>APAGADO</v>
      </c>
      <c r="X495" s="19" t="str">
        <f>'RESUMEN TOTAL'!AD515</f>
        <v>APAGADO</v>
      </c>
      <c r="Y495" s="19" t="str">
        <f>'RESUMEN TOTAL'!AE515</f>
        <v>APAGADO</v>
      </c>
      <c r="Z495" s="19" t="str">
        <f>'RESUMEN TOTAL'!AF515</f>
        <v>APAGADO</v>
      </c>
      <c r="AA495" s="19" t="str">
        <f>'RESUMEN TOTAL'!AG515</f>
        <v>APAGADO</v>
      </c>
      <c r="AB495" s="19" t="str">
        <f>'RESUMEN TOTAL'!AH515</f>
        <v>APAGADO</v>
      </c>
      <c r="AC495" s="19" t="str">
        <f>'RESUMEN TOTAL'!AI515</f>
        <v>APAGADO</v>
      </c>
      <c r="AD495" s="19">
        <f>'RESUMEN TOTAL'!AJ515</f>
        <v>0</v>
      </c>
      <c r="AE495" s="19">
        <f>'RESUMEN TOTAL'!AK515</f>
        <v>0</v>
      </c>
      <c r="AF495" s="19">
        <f>'RESUMEN TOTAL'!AL515</f>
        <v>0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 t="str">
        <f>'RESUMEN TOTAL'!AC516</f>
        <v>APAGADO</v>
      </c>
      <c r="X496" s="19" t="str">
        <f>'RESUMEN TOTAL'!AD516</f>
        <v>APAGADO</v>
      </c>
      <c r="Y496" s="19" t="str">
        <f>'RESUMEN TOTAL'!AE516</f>
        <v>APAGADO</v>
      </c>
      <c r="Z496" s="19" t="str">
        <f>'RESUMEN TOTAL'!AF516</f>
        <v>APAGADO</v>
      </c>
      <c r="AA496" s="19" t="str">
        <f>'RESUMEN TOTAL'!AG516</f>
        <v>APAGADO</v>
      </c>
      <c r="AB496" s="19" t="str">
        <f>'RESUMEN TOTAL'!AH516</f>
        <v>APAGADO</v>
      </c>
      <c r="AC496" s="19" t="str">
        <f>'RESUMEN TOTAL'!AI516</f>
        <v>APAGADO</v>
      </c>
      <c r="AD496" s="19">
        <f>'RESUMEN TOTAL'!AJ516</f>
        <v>0</v>
      </c>
      <c r="AE496" s="19">
        <f>'RESUMEN TOTAL'!AK516</f>
        <v>0</v>
      </c>
      <c r="AF496" s="19">
        <f>'RESUMEN TOTAL'!AL516</f>
        <v>0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2023-10-24T17:49:45Z</dcterms:modified>
</cp:coreProperties>
</file>