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E23A02BD-78F6-422B-B14C-9D753B56BEA7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6" i="2" l="1"/>
  <c r="J467" i="2"/>
  <c r="J468" i="2"/>
  <c r="J469" i="2"/>
  <c r="J470" i="2"/>
  <c r="J471" i="2"/>
  <c r="J472" i="2"/>
  <c r="J473" i="2"/>
  <c r="J474" i="2"/>
  <c r="J475" i="2"/>
  <c r="J476" i="2"/>
  <c r="J477" i="2"/>
  <c r="J478" i="2"/>
  <c r="J459" i="2"/>
  <c r="J460" i="2"/>
  <c r="J461" i="2"/>
  <c r="J462" i="2"/>
  <c r="J463" i="2"/>
  <c r="J464" i="2"/>
  <c r="I298" i="2"/>
  <c r="J298" i="2"/>
  <c r="I429" i="2"/>
  <c r="J429" i="2"/>
  <c r="AP3" i="2"/>
  <c r="I459" i="2"/>
  <c r="I460" i="2"/>
  <c r="I461" i="2"/>
  <c r="I462" i="2"/>
  <c r="I463" i="2"/>
  <c r="I464" i="2"/>
  <c r="I467" i="2"/>
  <c r="I468" i="2"/>
  <c r="K468" i="2" s="1"/>
  <c r="I469" i="2"/>
  <c r="I470" i="2"/>
  <c r="I471" i="2"/>
  <c r="I472" i="2"/>
  <c r="K472" i="2" s="1"/>
  <c r="I473" i="2"/>
  <c r="I474" i="2"/>
  <c r="I475" i="2"/>
  <c r="I476" i="2"/>
  <c r="I477" i="2"/>
  <c r="I478" i="2"/>
  <c r="I466" i="2"/>
  <c r="J465" i="2"/>
  <c r="I465" i="2"/>
  <c r="H204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462" i="2" l="1"/>
  <c r="K466" i="2"/>
  <c r="K471" i="2"/>
  <c r="K467" i="2"/>
  <c r="K476" i="2"/>
  <c r="K475" i="2"/>
  <c r="K478" i="2"/>
  <c r="K474" i="2"/>
  <c r="K470" i="2"/>
  <c r="K477" i="2"/>
  <c r="K473" i="2"/>
  <c r="K469" i="2"/>
  <c r="K461" i="2"/>
  <c r="K464" i="2"/>
  <c r="K460" i="2"/>
  <c r="K463" i="2"/>
  <c r="K459" i="2"/>
  <c r="K298" i="2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AC2" i="11" l="1"/>
  <c r="AC2" i="10"/>
  <c r="J161" i="24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<sst xmlns="http://schemas.openxmlformats.org/spreadsheetml/2006/main" count="5336" uniqueCount="1569">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</sst>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4.7709923664122141E-2</c:v>
                </c:pt>
                <c:pt idx="23">
                  <c:v>0.10877862595419847</c:v>
                </c:pt>
                <c:pt idx="24">
                  <c:v>8.5877862595419852E-2</c:v>
                </c:pt>
                <c:pt idx="25">
                  <c:v>3.8167938931297711E-2</c:v>
                </c:pt>
                <c:pt idx="26">
                  <c:v>3.6259541984732822E-2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4.7709923664122141E-2</c:v>
                </c:pt>
                <c:pt idx="23">
                  <c:v>0.10877862595419847</c:v>
                </c:pt>
                <c:pt idx="24">
                  <c:v>8.5877862595419852E-2</c:v>
                </c:pt>
                <c:pt idx="25">
                  <c:v>3.8167938931297711E-2</c:v>
                </c:pt>
                <c:pt idx="26">
                  <c:v>3.6259541984732822E-2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42</c:v>
                </c:pt>
                <c:pt idx="24">
                  <c:v>31</c:v>
                </c:pt>
                <c:pt idx="25">
                  <c:v>12</c:v>
                </c:pt>
                <c:pt idx="26">
                  <c:v>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57</c:v>
                </c:pt>
                <c:pt idx="24">
                  <c:v>45</c:v>
                </c:pt>
                <c:pt idx="25">
                  <c:v>20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40</c:v>
                </c:pt>
                <c:pt idx="24">
                  <c:v>37</c:v>
                </c:pt>
                <c:pt idx="25">
                  <c:v>8</c:v>
                </c:pt>
                <c:pt idx="26">
                  <c:v>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10</c:v>
                </c:pt>
                <c:pt idx="25">
                  <c:v>12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3.7037037037037035E-2</c:v>
                      </c:pt>
                      <c:pt idx="18">
                        <c:v>2.8806584362139918E-2</c:v>
                      </c:pt>
                      <c:pt idx="19">
                        <c:v>3.292181069958848E-2</c:v>
                      </c:pt>
                      <c:pt idx="20">
                        <c:v>0</c:v>
                      </c:pt>
                      <c:pt idx="21">
                        <c:v>3.292181069958848E-2</c:v>
                      </c:pt>
                      <c:pt idx="22">
                        <c:v>3.292181069958848E-2</c:v>
                      </c:pt>
                      <c:pt idx="23">
                        <c:v>0.16460905349794239</c:v>
                      </c:pt>
                      <c:pt idx="24">
                        <c:v>0.15226337448559671</c:v>
                      </c:pt>
                      <c:pt idx="25">
                        <c:v>3.292181069958848E-2</c:v>
                      </c:pt>
                      <c:pt idx="26">
                        <c:v>3.292181069958848E-2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8.0568720379146919E-2</c:v>
                      </c:pt>
                      <c:pt idx="22">
                        <c:v>8.5308056872037921E-2</c:v>
                      </c:pt>
                      <c:pt idx="23">
                        <c:v>9.004739336492891E-2</c:v>
                      </c:pt>
                      <c:pt idx="24">
                        <c:v>4.7393364928909949E-2</c:v>
                      </c:pt>
                      <c:pt idx="25">
                        <c:v>5.6872037914691941E-2</c:v>
                      </c:pt>
                      <c:pt idx="26" formatCode="0.00%">
                        <c:v>5.2132701421800945E-2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3.7037037037037035E-2</c:v>
                </c:pt>
                <c:pt idx="18">
                  <c:v>2.8806584362139918E-2</c:v>
                </c:pt>
                <c:pt idx="19">
                  <c:v>3.292181069958848E-2</c:v>
                </c:pt>
                <c:pt idx="20">
                  <c:v>0</c:v>
                </c:pt>
                <c:pt idx="21">
                  <c:v>3.292181069958848E-2</c:v>
                </c:pt>
                <c:pt idx="22">
                  <c:v>3.292181069958848E-2</c:v>
                </c:pt>
                <c:pt idx="23">
                  <c:v>0.16460905349794239</c:v>
                </c:pt>
                <c:pt idx="24">
                  <c:v>0.15226337448559671</c:v>
                </c:pt>
                <c:pt idx="25">
                  <c:v>3.292181069958848E-2</c:v>
                </c:pt>
                <c:pt idx="26">
                  <c:v>3.292181069958848E-2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8.0568720379146919E-2</c:v>
                </c:pt>
                <c:pt idx="22">
                  <c:v>8.5308056872037921E-2</c:v>
                </c:pt>
                <c:pt idx="23">
                  <c:v>9.004739336492891E-2</c:v>
                </c:pt>
                <c:pt idx="24">
                  <c:v>4.7393364928909949E-2</c:v>
                </c:pt>
                <c:pt idx="25">
                  <c:v>5.6872037914691941E-2</c:v>
                </c:pt>
                <c:pt idx="26" formatCode="0.00%">
                  <c:v>5.2132701421800945E-2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40</c:v>
                      </c:pt>
                      <c:pt idx="24">
                        <c:v>37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19</c:v>
                      </c:pt>
                      <c:pt idx="24">
                        <c:v>10</c:v>
                      </c:pt>
                      <c:pt idx="25">
                        <c:v>12</c:v>
                      </c:pt>
                      <c:pt idx="26">
                        <c:v>11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zoomScale="55" zoomScaleNormal="55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B535" sqref="B53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7.4427480916030533E-2</v>
      </c>
      <c r="AD1" s="4">
        <f t="shared" si="0"/>
        <v>5.7251908396946563E-2</v>
      </c>
      <c r="AE1" s="4">
        <f t="shared" si="0"/>
        <v>5.7251908396946563E-2</v>
      </c>
      <c r="AF1" s="4">
        <f t="shared" si="0"/>
        <v>8.3969465648854963E-2</v>
      </c>
      <c r="AG1" s="4">
        <f t="shared" si="0"/>
        <v>6.2977099236641215E-2</v>
      </c>
      <c r="AH1" s="4">
        <f t="shared" si="0"/>
        <v>6.6793893129770993E-2</v>
      </c>
      <c r="AI1" s="4">
        <f t="shared" si="0"/>
        <v>0.1316793893129771</v>
      </c>
      <c r="AJ1" s="4">
        <f t="shared" si="0"/>
        <v>0.10877862595419847</v>
      </c>
      <c r="AK1" s="4">
        <f t="shared" si="0"/>
        <v>5.7251908396946563E-2</v>
      </c>
      <c r="AL1" s="4">
        <f t="shared" si="0"/>
        <v>5.5343511450381681E-2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485</v>
      </c>
      <c r="AD2" s="75">
        <f t="shared" si="4"/>
        <v>494</v>
      </c>
      <c r="AE2" s="75">
        <f t="shared" si="4"/>
        <v>494</v>
      </c>
      <c r="AF2" s="75">
        <f t="shared" si="4"/>
        <v>480</v>
      </c>
      <c r="AG2" s="75">
        <f t="shared" si="4"/>
        <v>491</v>
      </c>
      <c r="AH2" s="75">
        <f t="shared" si="4"/>
        <v>489</v>
      </c>
      <c r="AI2" s="75">
        <f t="shared" si="4"/>
        <v>455</v>
      </c>
      <c r="AJ2" s="75">
        <f t="shared" si="4"/>
        <v>467</v>
      </c>
      <c r="AK2" s="75">
        <f t="shared" si="4"/>
        <v>494</v>
      </c>
      <c r="AL2" s="75">
        <f t="shared" si="4"/>
        <v>495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44</v>
      </c>
      <c r="AG3" s="12">
        <f t="shared" si="7"/>
        <v>33</v>
      </c>
      <c r="AH3" s="12">
        <f t="shared" si="7"/>
        <v>35</v>
      </c>
      <c r="AI3" s="12">
        <f t="shared" si="7"/>
        <v>69</v>
      </c>
      <c r="AJ3" s="12">
        <f t="shared" si="7"/>
        <v>57</v>
      </c>
      <c r="AK3" s="12">
        <f t="shared" si="7"/>
        <v>30</v>
      </c>
      <c r="AL3" s="12">
        <f t="shared" si="7"/>
        <v>29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 t="s">
        <v>1471</v>
      </c>
      <c r="AJ5" s="88" t="s">
        <v>1471</v>
      </c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 t="s">
        <v>1471</v>
      </c>
      <c r="AJ6" s="88" t="s">
        <v>1471</v>
      </c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25</v>
      </c>
      <c r="J7" s="34">
        <f t="shared" ref="J7:J77" si="9">COUNTIF(L7:AM7,"APAGADO")</f>
        <v>3</v>
      </c>
      <c r="K7" s="35">
        <f t="shared" ref="K7:K77" si="10">(I7)/(J7+I7)</f>
        <v>0.8928571428571429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 t="s">
        <v>1471</v>
      </c>
      <c r="AJ7" s="88" t="s">
        <v>1471</v>
      </c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25</v>
      </c>
      <c r="J8" s="34">
        <f t="shared" si="9"/>
        <v>3</v>
      </c>
      <c r="K8" s="35">
        <f t="shared" si="10"/>
        <v>0.8928571428571429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 t="s">
        <v>1471</v>
      </c>
      <c r="AJ8" s="88" t="s">
        <v>1471</v>
      </c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 t="s">
        <v>1471</v>
      </c>
      <c r="AJ9" s="88" t="s">
        <v>1471</v>
      </c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25</v>
      </c>
      <c r="J10" s="34">
        <f t="shared" si="9"/>
        <v>3</v>
      </c>
      <c r="K10" s="35">
        <f t="shared" si="10"/>
        <v>0.8928571428571429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 t="s">
        <v>1471</v>
      </c>
      <c r="AJ10" s="88" t="s">
        <v>1471</v>
      </c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 t="s">
        <v>1471</v>
      </c>
      <c r="AJ11" s="88" t="s">
        <v>1471</v>
      </c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25</v>
      </c>
      <c r="J12" s="34">
        <f t="shared" si="9"/>
        <v>3</v>
      </c>
      <c r="K12" s="35">
        <f t="shared" si="10"/>
        <v>0.8928571428571429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 t="s">
        <v>1471</v>
      </c>
      <c r="AJ12" s="88" t="s">
        <v>1471</v>
      </c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25</v>
      </c>
      <c r="J13" s="34">
        <f t="shared" si="9"/>
        <v>3</v>
      </c>
      <c r="K13" s="35">
        <f t="shared" si="10"/>
        <v>0.8928571428571429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 t="s">
        <v>1471</v>
      </c>
      <c r="AJ13" s="88" t="s">
        <v>1471</v>
      </c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24</v>
      </c>
      <c r="J14" s="34">
        <f t="shared" si="9"/>
        <v>4</v>
      </c>
      <c r="K14" s="35">
        <f t="shared" si="10"/>
        <v>0.8571428571428571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 t="s">
        <v>1471</v>
      </c>
      <c r="AJ14" s="88" t="s">
        <v>1471</v>
      </c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</v>
      </c>
      <c r="J15" s="34">
        <f t="shared" si="9"/>
        <v>27</v>
      </c>
      <c r="K15" s="35">
        <f t="shared" si="10"/>
        <v>3.5714285714285712E-2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 t="s">
        <v>1471</v>
      </c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15</v>
      </c>
      <c r="J24" s="34">
        <f t="shared" si="9"/>
        <v>13</v>
      </c>
      <c r="K24" s="35">
        <f t="shared" si="10"/>
        <v>0.5357142857142857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9</v>
      </c>
      <c r="J25" s="34">
        <f t="shared" si="9"/>
        <v>19</v>
      </c>
      <c r="K25" s="35">
        <f t="shared" si="10"/>
        <v>0.32142857142857145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3</v>
      </c>
      <c r="J107" s="34">
        <f t="shared" si="21"/>
        <v>25</v>
      </c>
      <c r="K107" s="35">
        <f t="shared" si="22"/>
        <v>0.10714285714285714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 t="s">
        <v>1471</v>
      </c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20</v>
      </c>
      <c r="J128" s="34">
        <f t="shared" si="17"/>
        <v>8</v>
      </c>
      <c r="K128" s="35">
        <f t="shared" si="18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1</v>
      </c>
      <c r="J132" s="34">
        <f t="shared" si="17"/>
        <v>27</v>
      </c>
      <c r="K132" s="35">
        <f t="shared" si="18"/>
        <v>3.5714285714285712E-2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 t="s">
        <v>1471</v>
      </c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1</v>
      </c>
      <c r="J133" s="34">
        <f t="shared" si="17"/>
        <v>27</v>
      </c>
      <c r="K133" s="35">
        <f t="shared" si="18"/>
        <v>3.5714285714285712E-2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 t="s">
        <v>1471</v>
      </c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27</v>
      </c>
      <c r="J145" s="34">
        <f t="shared" si="17"/>
        <v>1</v>
      </c>
      <c r="K145" s="35">
        <f t="shared" si="18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27</v>
      </c>
      <c r="J146" s="34">
        <f t="shared" si="17"/>
        <v>1</v>
      </c>
      <c r="K146" s="35">
        <f t="shared" si="18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</v>
      </c>
      <c r="J148" s="34">
        <f t="shared" ref="J148:J252" si="24">COUNTIF(L148:AM148,"APAGADO")</f>
        <v>27</v>
      </c>
      <c r="K148" s="35">
        <f t="shared" ref="K148:K252" si="25">(I148)/(J148+I148)</f>
        <v>3.5714285714285712E-2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 t="s">
        <v>1471</v>
      </c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 t="s">
        <v>1471</v>
      </c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25</v>
      </c>
      <c r="J178" s="34">
        <f t="shared" si="24"/>
        <v>3</v>
      </c>
      <c r="K178" s="35">
        <f t="shared" si="25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 t="s">
        <v>1471</v>
      </c>
      <c r="AJ178" s="88" t="s">
        <v>1471</v>
      </c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25</v>
      </c>
      <c r="J179" s="34">
        <f t="shared" si="24"/>
        <v>3</v>
      </c>
      <c r="K179" s="35">
        <f t="shared" si="25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 t="s">
        <v>1471</v>
      </c>
      <c r="AJ179" s="88" t="s">
        <v>1471</v>
      </c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25</v>
      </c>
      <c r="J180" s="34">
        <f t="shared" si="24"/>
        <v>3</v>
      </c>
      <c r="K180" s="35">
        <f t="shared" si="25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 t="s">
        <v>1471</v>
      </c>
      <c r="AJ180" s="88" t="s">
        <v>1471</v>
      </c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25</v>
      </c>
      <c r="J181" s="34">
        <f t="shared" si="24"/>
        <v>3</v>
      </c>
      <c r="K181" s="35">
        <f t="shared" si="25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1471</v>
      </c>
      <c r="AJ181" s="88" t="s">
        <v>1471</v>
      </c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25</v>
      </c>
      <c r="J182" s="34">
        <f t="shared" si="24"/>
        <v>3</v>
      </c>
      <c r="K182" s="35">
        <f t="shared" si="25"/>
        <v>0.8928571428571429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 t="s">
        <v>1471</v>
      </c>
      <c r="AJ182" s="88" t="s">
        <v>1471</v>
      </c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26</v>
      </c>
      <c r="J186" s="34">
        <f t="shared" si="24"/>
        <v>2</v>
      </c>
      <c r="K186" s="35">
        <f t="shared" si="25"/>
        <v>0.9285714285714286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 t="s">
        <v>1471</v>
      </c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23</v>
      </c>
      <c r="J187" s="34">
        <f t="shared" si="24"/>
        <v>5</v>
      </c>
      <c r="K187" s="35">
        <f t="shared" si="25"/>
        <v>0.8214285714285714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1471</v>
      </c>
      <c r="AJ187" s="88" t="s">
        <v>1471</v>
      </c>
      <c r="AK187" s="88" t="s">
        <v>1471</v>
      </c>
      <c r="AL187" s="88" t="s">
        <v>1471</v>
      </c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25</v>
      </c>
      <c r="J188" s="34">
        <f t="shared" si="24"/>
        <v>3</v>
      </c>
      <c r="K188" s="35">
        <f t="shared" si="25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1471</v>
      </c>
      <c r="AJ188" s="88" t="s">
        <v>1471</v>
      </c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25</v>
      </c>
      <c r="J189" s="34">
        <f t="shared" si="24"/>
        <v>3</v>
      </c>
      <c r="K189" s="35">
        <f t="shared" si="25"/>
        <v>0.8928571428571429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1471</v>
      </c>
      <c r="AJ189" s="88" t="s">
        <v>1471</v>
      </c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1471</v>
      </c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25</v>
      </c>
      <c r="J191" s="34">
        <f t="shared" si="24"/>
        <v>3</v>
      </c>
      <c r="K191" s="35">
        <f t="shared" si="25"/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1471</v>
      </c>
      <c r="AJ191" s="88" t="s">
        <v>1471</v>
      </c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25</v>
      </c>
      <c r="J192" s="34">
        <f t="shared" ref="J192" si="28">COUNTIF(L192:AM192,"APAGADO")</f>
        <v>3</v>
      </c>
      <c r="K192" s="35">
        <f t="shared" ref="K192" si="29">(I192)/(J192+I192)</f>
        <v>0.8928571428571429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1471</v>
      </c>
      <c r="AJ192" s="88" t="s">
        <v>1471</v>
      </c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1</v>
      </c>
      <c r="J194" s="34">
        <f t="shared" si="24"/>
        <v>27</v>
      </c>
      <c r="K194" s="35">
        <f t="shared" si="25"/>
        <v>3.5714285714285712E-2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 t="s">
        <v>1471</v>
      </c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21</v>
      </c>
      <c r="J195" s="34">
        <f t="shared" si="24"/>
        <v>7</v>
      </c>
      <c r="K195" s="35">
        <f t="shared" si="25"/>
        <v>0.75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 t="s">
        <v>1471</v>
      </c>
      <c r="AH195" s="88" t="s">
        <v>1471</v>
      </c>
      <c r="AI195" s="88" t="s">
        <v>1471</v>
      </c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1</v>
      </c>
      <c r="J196" s="34">
        <f t="shared" si="24"/>
        <v>27</v>
      </c>
      <c r="K196" s="35">
        <f t="shared" si="25"/>
        <v>3.5714285714285712E-2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 t="s">
        <v>1471</v>
      </c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27</v>
      </c>
      <c r="J203" s="34">
        <f t="shared" si="24"/>
        <v>1</v>
      </c>
      <c r="K203" s="35">
        <f t="shared" si="25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 t="s">
        <v>1471</v>
      </c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25</v>
      </c>
      <c r="J204" s="34">
        <f t="shared" si="24"/>
        <v>3</v>
      </c>
      <c r="K204" s="35">
        <f t="shared" si="25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 t="s">
        <v>1471</v>
      </c>
      <c r="AJ204" s="88" t="s">
        <v>1471</v>
      </c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25</v>
      </c>
      <c r="J205" s="34">
        <f t="shared" si="24"/>
        <v>3</v>
      </c>
      <c r="K205" s="35">
        <f t="shared" si="25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 t="s">
        <v>1471</v>
      </c>
      <c r="AJ205" s="88" t="s">
        <v>1471</v>
      </c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 t="s">
        <v>1471</v>
      </c>
      <c r="AJ206" s="88" t="s">
        <v>1471</v>
      </c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25</v>
      </c>
      <c r="J207" s="34">
        <f t="shared" si="24"/>
        <v>3</v>
      </c>
      <c r="K207" s="35">
        <f t="shared" si="25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1471</v>
      </c>
      <c r="AJ207" s="88" t="s">
        <v>1471</v>
      </c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 t="s">
        <v>1471</v>
      </c>
      <c r="AJ208" s="88" t="s">
        <v>1471</v>
      </c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25</v>
      </c>
      <c r="J209" s="34">
        <f t="shared" si="24"/>
        <v>3</v>
      </c>
      <c r="K209" s="35">
        <f t="shared" si="25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1471</v>
      </c>
      <c r="AJ209" s="88" t="s">
        <v>1471</v>
      </c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25</v>
      </c>
      <c r="J211" s="34">
        <f t="shared" ref="J211" si="35">COUNTIF(L211:AM211,"APAGADO")</f>
        <v>3</v>
      </c>
      <c r="K211" s="35">
        <f t="shared" ref="K211" si="36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 t="s">
        <v>1471</v>
      </c>
      <c r="AJ211" s="88" t="s">
        <v>1471</v>
      </c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26</v>
      </c>
      <c r="J218" s="34">
        <f t="shared" si="24"/>
        <v>2</v>
      </c>
      <c r="K218" s="35">
        <f t="shared" si="25"/>
        <v>0.9285714285714286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 t="s">
        <v>1471</v>
      </c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22</v>
      </c>
      <c r="J220" s="34">
        <f t="shared" si="24"/>
        <v>6</v>
      </c>
      <c r="K220" s="35">
        <f t="shared" si="25"/>
        <v>0.7857142857142857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 t="s">
        <v>1471</v>
      </c>
      <c r="AD220" s="88"/>
      <c r="AE220" s="88"/>
      <c r="AF220" s="88"/>
      <c r="AG220" s="88"/>
      <c r="AH220" s="88" t="s">
        <v>1471</v>
      </c>
      <c r="AI220" s="88" t="s">
        <v>1471</v>
      </c>
      <c r="AJ220" s="88" t="s">
        <v>1471</v>
      </c>
      <c r="AK220" s="88" t="s">
        <v>1471</v>
      </c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</v>
      </c>
      <c r="J230" s="34">
        <f t="shared" si="24"/>
        <v>27</v>
      </c>
      <c r="K230" s="35">
        <f t="shared" si="25"/>
        <v>3.5714285714285712E-2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 t="s">
        <v>1471</v>
      </c>
      <c r="AK230" s="88" t="s">
        <v>1471</v>
      </c>
      <c r="AL230" s="88" t="s">
        <v>1471</v>
      </c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</v>
      </c>
      <c r="J231" s="34">
        <f t="shared" si="24"/>
        <v>27</v>
      </c>
      <c r="K231" s="35">
        <f t="shared" si="25"/>
        <v>3.5714285714285712E-2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 t="s">
        <v>1471</v>
      </c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</v>
      </c>
      <c r="J232" s="34">
        <f>COUNTIF(L232:AM232,"APAGADO")</f>
        <v>27</v>
      </c>
      <c r="K232" s="35">
        <f>(I232)/(J232+I232)</f>
        <v>3.5714285714285712E-2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 t="s">
        <v>1471</v>
      </c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10</v>
      </c>
      <c r="J233" s="34">
        <f t="shared" si="24"/>
        <v>18</v>
      </c>
      <c r="K233" s="35">
        <f t="shared" si="25"/>
        <v>0.35714285714285715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 t="s">
        <v>1471</v>
      </c>
      <c r="AD233" s="88"/>
      <c r="AE233" s="88" t="s">
        <v>1471</v>
      </c>
      <c r="AF233" s="88" t="s">
        <v>1471</v>
      </c>
      <c r="AG233" s="88" t="s">
        <v>1471</v>
      </c>
      <c r="AH233" s="88" t="s">
        <v>1471</v>
      </c>
      <c r="AI233" s="88" t="s">
        <v>1471</v>
      </c>
      <c r="AJ233" s="88"/>
      <c r="AK233" s="88"/>
      <c r="AL233" s="88" t="s">
        <v>1471</v>
      </c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 t="s">
        <v>1471</v>
      </c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26</v>
      </c>
      <c r="J235" s="34">
        <f>COUNTIF(L235:AM235,"APAGADO")</f>
        <v>2</v>
      </c>
      <c r="K235" s="35">
        <f>(I235)/(J235+I235)</f>
        <v>0.9285714285714286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27</v>
      </c>
      <c r="J236" s="34">
        <f t="shared" si="24"/>
        <v>1</v>
      </c>
      <c r="K236" s="35">
        <f t="shared" si="25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26</v>
      </c>
      <c r="J237" s="34">
        <f t="shared" si="24"/>
        <v>2</v>
      </c>
      <c r="K237" s="35">
        <f t="shared" si="25"/>
        <v>0.9285714285714286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 t="s">
        <v>1471</v>
      </c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21</v>
      </c>
      <c r="J239" s="34">
        <f t="shared" si="24"/>
        <v>7</v>
      </c>
      <c r="K239" s="35">
        <f t="shared" si="25"/>
        <v>0.75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 t="s">
        <v>1471</v>
      </c>
      <c r="AD239" s="88" t="s">
        <v>1471</v>
      </c>
      <c r="AE239" s="88" t="s">
        <v>1471</v>
      </c>
      <c r="AF239" s="88" t="s">
        <v>1471</v>
      </c>
      <c r="AG239" s="88" t="s">
        <v>1471</v>
      </c>
      <c r="AH239" s="88" t="s">
        <v>1471</v>
      </c>
      <c r="AI239" s="88" t="s">
        <v>1471</v>
      </c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21</v>
      </c>
      <c r="J240" s="34">
        <f>COUNTIF(L240:AM240,"APAGADO")</f>
        <v>7</v>
      </c>
      <c r="K240" s="35">
        <f>(I240)/(J240+I240)</f>
        <v>0.75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 t="s">
        <v>1471</v>
      </c>
      <c r="AH240" s="88" t="s">
        <v>1471</v>
      </c>
      <c r="AI240" s="88" t="s">
        <v>1471</v>
      </c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21</v>
      </c>
      <c r="J241" s="34">
        <f>COUNTIF(L241:AM241,"APAGADO")</f>
        <v>7</v>
      </c>
      <c r="K241" s="35">
        <f>(I241)/(J241+I241)</f>
        <v>0.75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 t="s">
        <v>1471</v>
      </c>
      <c r="AH241" s="88" t="s">
        <v>1471</v>
      </c>
      <c r="AI241" s="88" t="s">
        <v>1471</v>
      </c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</v>
      </c>
      <c r="J245" s="34">
        <f t="shared" si="24"/>
        <v>27</v>
      </c>
      <c r="K245" s="35">
        <f t="shared" si="25"/>
        <v>3.5714285714285712E-2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 t="s">
        <v>1471</v>
      </c>
      <c r="AK245" s="88" t="s">
        <v>1471</v>
      </c>
      <c r="AL245" s="88" t="s">
        <v>1471</v>
      </c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19</v>
      </c>
      <c r="J262" s="34">
        <f t="shared" si="37"/>
        <v>9</v>
      </c>
      <c r="K262" s="35">
        <f t="shared" si="38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 t="s">
        <v>1471</v>
      </c>
      <c r="AD262" s="88" t="s">
        <v>1471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18</v>
      </c>
      <c r="J263" s="34">
        <f t="shared" si="37"/>
        <v>10</v>
      </c>
      <c r="K263" s="35">
        <f t="shared" si="38"/>
        <v>0.6428571428571429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 t="s">
        <v>1471</v>
      </c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 t="s">
        <v>1471</v>
      </c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12</v>
      </c>
      <c r="J272" s="34">
        <f t="shared" si="37"/>
        <v>16</v>
      </c>
      <c r="K272" s="35">
        <f t="shared" si="38"/>
        <v>0.42857142857142855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 t="s">
        <v>1471</v>
      </c>
      <c r="AJ279" s="88" t="s">
        <v>1471</v>
      </c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25</v>
      </c>
      <c r="J294" s="34">
        <f>COUNTIF(L294:AM294,"APAGADO")</f>
        <v>3</v>
      </c>
      <c r="K294" s="35">
        <f>(I294)/(J294+I294)</f>
        <v>0.8928571428571429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 t="s">
        <v>1471</v>
      </c>
      <c r="AJ294" s="88" t="s">
        <v>1471</v>
      </c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 t="s">
        <v>15</v>
      </c>
      <c r="F298" s="33" t="s">
        <v>28</v>
      </c>
      <c r="G298" s="33"/>
      <c r="H298" s="33" t="s">
        <v>1568</v>
      </c>
      <c r="I298" s="34">
        <f>COUNTIF(L298:AM298,"")</f>
        <v>21</v>
      </c>
      <c r="J298" s="34">
        <f>COUNTIF(L298:AM298,"APAGADO")</f>
        <v>7</v>
      </c>
      <c r="K298" s="35">
        <f>(I298)/(J298+I298)</f>
        <v>0.75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 t="s">
        <v>1471</v>
      </c>
      <c r="AD298" s="88" t="s">
        <v>1471</v>
      </c>
      <c r="AE298" s="88" t="s">
        <v>1471</v>
      </c>
      <c r="AF298" s="88" t="s">
        <v>1471</v>
      </c>
      <c r="AG298" s="88"/>
      <c r="AH298" s="88" t="s">
        <v>1471</v>
      </c>
      <c r="AI298" s="88" t="s">
        <v>1471</v>
      </c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26</v>
      </c>
      <c r="J311" s="34">
        <f>COUNTIF(L311:AM311,"APAGADO")</f>
        <v>2</v>
      </c>
      <c r="K311" s="35">
        <f>(I311)/(J311+I311)</f>
        <v>0.9285714285714286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 t="s">
        <v>1471</v>
      </c>
      <c r="AL311" s="88" t="s">
        <v>1471</v>
      </c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 t="s">
        <v>1471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22</v>
      </c>
      <c r="J338" s="34">
        <f>COUNTIF(L338:AM338,"APAGADO")</f>
        <v>6</v>
      </c>
      <c r="K338" s="35">
        <f>(I338)/(J338+I338)</f>
        <v>0.7857142857142857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 t="s">
        <v>1471</v>
      </c>
      <c r="AH338" s="88" t="s">
        <v>1471</v>
      </c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19</v>
      </c>
      <c r="J339" s="34">
        <f>COUNTIF(L339:AM339,"APAGADO")</f>
        <v>9</v>
      </c>
      <c r="K339" s="35">
        <f>(I339)/(J339+I339)</f>
        <v>0.6785714285714286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 t="s">
        <v>1471</v>
      </c>
      <c r="AG339" s="88" t="s">
        <v>1471</v>
      </c>
      <c r="AH339" s="88" t="s">
        <v>1471</v>
      </c>
      <c r="AI339" s="88" t="s">
        <v>1471</v>
      </c>
      <c r="AJ339" s="88" t="s">
        <v>1471</v>
      </c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22</v>
      </c>
      <c r="J350" s="34">
        <f t="shared" si="49"/>
        <v>6</v>
      </c>
      <c r="K350" s="35">
        <f t="shared" si="50"/>
        <v>0.7857142857142857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 t="s">
        <v>1471</v>
      </c>
      <c r="AH350" s="88" t="s">
        <v>1471</v>
      </c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22</v>
      </c>
      <c r="J351" s="34">
        <f t="shared" si="49"/>
        <v>6</v>
      </c>
      <c r="K351" s="35">
        <f t="shared" si="50"/>
        <v>0.7857142857142857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 t="s">
        <v>1471</v>
      </c>
      <c r="AH351" s="88" t="s">
        <v>1471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25</v>
      </c>
      <c r="J362" s="34">
        <f t="shared" si="49"/>
        <v>3</v>
      </c>
      <c r="K362" s="35">
        <f t="shared" si="50"/>
        <v>0.8928571428571429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 t="s">
        <v>1471</v>
      </c>
      <c r="AJ362" s="88" t="s">
        <v>1471</v>
      </c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25</v>
      </c>
      <c r="J363" s="34">
        <f t="shared" si="49"/>
        <v>3</v>
      </c>
      <c r="K363" s="35">
        <f t="shared" si="50"/>
        <v>0.8928571428571429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 t="s">
        <v>1471</v>
      </c>
      <c r="AJ363" s="88" t="s">
        <v>1471</v>
      </c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 t="s">
        <v>1471</v>
      </c>
      <c r="AG366" s="88" t="s">
        <v>1471</v>
      </c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 t="s">
        <v>1471</v>
      </c>
      <c r="AD377" s="88"/>
      <c r="AE377" s="88"/>
      <c r="AF377" s="88"/>
      <c r="AG377" s="88"/>
      <c r="AH377" s="88"/>
      <c r="AI377" s="88"/>
      <c r="AJ377" s="88"/>
      <c r="AK377" s="88" t="s">
        <v>1471</v>
      </c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 t="s">
        <v>1471</v>
      </c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8</v>
      </c>
      <c r="J381" s="34">
        <f t="shared" si="49"/>
        <v>20</v>
      </c>
      <c r="K381" s="35">
        <f t="shared" si="50"/>
        <v>0.2857142857142857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 t="s">
        <v>1471</v>
      </c>
      <c r="AD381" s="88" t="s">
        <v>1471</v>
      </c>
      <c r="AE381" s="88" t="s">
        <v>1471</v>
      </c>
      <c r="AF381" s="88" t="s">
        <v>1471</v>
      </c>
      <c r="AG381" s="88" t="s">
        <v>1471</v>
      </c>
      <c r="AH381" s="88" t="s">
        <v>1471</v>
      </c>
      <c r="AI381" s="88" t="s">
        <v>1471</v>
      </c>
      <c r="AJ381" s="88" t="s">
        <v>1471</v>
      </c>
      <c r="AK381" s="88" t="s">
        <v>1471</v>
      </c>
      <c r="AL381" s="88" t="s">
        <v>1471</v>
      </c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22</v>
      </c>
      <c r="J400" s="34">
        <f t="shared" si="57"/>
        <v>6</v>
      </c>
      <c r="K400" s="35">
        <f t="shared" si="58"/>
        <v>0.7857142857142857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 t="s">
        <v>1471</v>
      </c>
      <c r="AH400" s="88" t="s">
        <v>1471</v>
      </c>
      <c r="AI400" s="88" t="s">
        <v>1471</v>
      </c>
      <c r="AJ400" s="88" t="s">
        <v>1471</v>
      </c>
      <c r="AK400" s="88" t="s">
        <v>1471</v>
      </c>
      <c r="AL400" s="88" t="s">
        <v>1471</v>
      </c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26</v>
      </c>
      <c r="J402" s="34">
        <f>COUNTIF(L402:AM402,"APAGADO")</f>
        <v>2</v>
      </c>
      <c r="K402" s="35">
        <f>(I402)/(J402+I402)</f>
        <v>0.9285714285714286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 t="s">
        <v>1471</v>
      </c>
      <c r="AL402" s="88" t="s">
        <v>1471</v>
      </c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24</v>
      </c>
      <c r="J452" s="34">
        <f t="shared" si="57"/>
        <v>4</v>
      </c>
      <c r="K452" s="35">
        <f t="shared" si="58"/>
        <v>0.8571428571428571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 t="s">
        <v>1471</v>
      </c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24</v>
      </c>
      <c r="J453" s="34">
        <f t="shared" si="57"/>
        <v>4</v>
      </c>
      <c r="K453" s="35">
        <f t="shared" si="58"/>
        <v>0.8571428571428571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 t="s">
        <v>1471</v>
      </c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25</v>
      </c>
      <c r="J454" s="34">
        <f t="shared" ref="J454" si="63">COUNTIF(L454:AM454,"APAGADO")</f>
        <v>3</v>
      </c>
      <c r="K454" s="35">
        <f t="shared" ref="K454" si="64">(I454)/(J454+I454)</f>
        <v>0.8928571428571429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 t="s">
        <v>1471</v>
      </c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>
        <f t="shared" ref="J459:J464" si="65">COUNTIF(L459:AM459,"APAGADO")</f>
        <v>0</v>
      </c>
      <c r="K459" s="35">
        <f t="shared" ref="K459:K464" si="66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>
        <f t="shared" si="65"/>
        <v>0</v>
      </c>
      <c r="K460" s="35">
        <f t="shared" si="66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>
        <f t="shared" si="65"/>
        <v>0</v>
      </c>
      <c r="K461" s="35">
        <f t="shared" si="66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>
        <f t="shared" si="65"/>
        <v>0</v>
      </c>
      <c r="K462" s="35">
        <f t="shared" si="66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25</v>
      </c>
      <c r="J463" s="34">
        <f t="shared" si="65"/>
        <v>3</v>
      </c>
      <c r="K463" s="35">
        <f t="shared" si="66"/>
        <v>0.8928571428571429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 t="s">
        <v>1471</v>
      </c>
      <c r="AJ463" s="88"/>
      <c r="AK463" s="88" t="s">
        <v>1471</v>
      </c>
      <c r="AL463" s="88" t="s">
        <v>1471</v>
      </c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27</v>
      </c>
      <c r="J464" s="34">
        <f t="shared" si="65"/>
        <v>1</v>
      </c>
      <c r="K464" s="35">
        <f t="shared" si="66"/>
        <v>0.9642857142857143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 t="s">
        <v>1471</v>
      </c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>
        <f t="shared" ref="J466:J478" si="67"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>
        <f t="shared" si="67"/>
        <v>0</v>
      </c>
      <c r="K467" s="35">
        <f t="shared" ref="K467:K478" si="68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>
        <f t="shared" si="67"/>
        <v>0</v>
      </c>
      <c r="K468" s="35">
        <f t="shared" si="68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>
        <f t="shared" si="67"/>
        <v>0</v>
      </c>
      <c r="K469" s="35">
        <f t="shared" si="68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>
        <f t="shared" si="67"/>
        <v>0</v>
      </c>
      <c r="K470" s="35">
        <f t="shared" si="68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>
        <f t="shared" si="67"/>
        <v>0</v>
      </c>
      <c r="K471" s="35">
        <f t="shared" si="68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>
        <f t="shared" si="67"/>
        <v>0</v>
      </c>
      <c r="K472" s="35">
        <f t="shared" si="68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>
        <f t="shared" si="67"/>
        <v>0</v>
      </c>
      <c r="K473" s="35">
        <f t="shared" si="68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>
        <f t="shared" si="67"/>
        <v>0</v>
      </c>
      <c r="K474" s="35">
        <f t="shared" si="68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9</v>
      </c>
      <c r="J475" s="34">
        <f t="shared" si="67"/>
        <v>19</v>
      </c>
      <c r="K475" s="35">
        <f t="shared" si="68"/>
        <v>0.32142857142857145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 t="s">
        <v>1471</v>
      </c>
      <c r="AD475" s="88" t="s">
        <v>1471</v>
      </c>
      <c r="AE475" s="88" t="s">
        <v>1471</v>
      </c>
      <c r="AF475" s="88" t="s">
        <v>1471</v>
      </c>
      <c r="AG475" s="88" t="s">
        <v>1471</v>
      </c>
      <c r="AH475" s="88" t="s">
        <v>1471</v>
      </c>
      <c r="AI475" s="88" t="s">
        <v>1471</v>
      </c>
      <c r="AJ475" s="88" t="s">
        <v>1471</v>
      </c>
      <c r="AK475" s="88" t="s">
        <v>1471</v>
      </c>
      <c r="AL475" s="88" t="s">
        <v>1471</v>
      </c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9</v>
      </c>
      <c r="J476" s="34">
        <f t="shared" si="67"/>
        <v>19</v>
      </c>
      <c r="K476" s="35">
        <f t="shared" si="68"/>
        <v>0.32142857142857145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 t="s">
        <v>1471</v>
      </c>
      <c r="AH476" s="88" t="s">
        <v>1471</v>
      </c>
      <c r="AI476" s="88" t="s">
        <v>1471</v>
      </c>
      <c r="AJ476" s="88" t="s">
        <v>1471</v>
      </c>
      <c r="AK476" s="88" t="s">
        <v>1471</v>
      </c>
      <c r="AL476" s="88" t="s">
        <v>1471</v>
      </c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>
        <f t="shared" si="67"/>
        <v>0</v>
      </c>
      <c r="K477" s="35">
        <f t="shared" si="68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>
        <f t="shared" si="67"/>
        <v>0</v>
      </c>
      <c r="K478" s="35">
        <f t="shared" si="68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9">COUNTIF(L479:AM479,"")</f>
        <v>28</v>
      </c>
      <c r="J479" s="34">
        <f t="shared" ref="J479:J488" si="70">COUNTIF(L479:AM479,"APAGADO")</f>
        <v>0</v>
      </c>
      <c r="K479" s="35">
        <f t="shared" ref="K479:K488" si="71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9"/>
        <v>28</v>
      </c>
      <c r="J480" s="34">
        <f t="shared" si="70"/>
        <v>0</v>
      </c>
      <c r="K480" s="35">
        <f t="shared" si="71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9"/>
        <v>28</v>
      </c>
      <c r="J481" s="34">
        <f t="shared" si="70"/>
        <v>0</v>
      </c>
      <c r="K481" s="35">
        <f t="shared" si="71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9"/>
        <v>28</v>
      </c>
      <c r="J482" s="34">
        <f t="shared" si="70"/>
        <v>0</v>
      </c>
      <c r="K482" s="35">
        <f t="shared" si="71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9"/>
        <v>28</v>
      </c>
      <c r="J483" s="34">
        <f t="shared" si="70"/>
        <v>0</v>
      </c>
      <c r="K483" s="35">
        <f t="shared" si="71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9"/>
        <v>28</v>
      </c>
      <c r="J484" s="34">
        <f t="shared" si="70"/>
        <v>0</v>
      </c>
      <c r="K484" s="35">
        <f t="shared" si="71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9"/>
        <v>28</v>
      </c>
      <c r="J485" s="34">
        <f t="shared" si="70"/>
        <v>0</v>
      </c>
      <c r="K485" s="35">
        <f t="shared" si="71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2">COUNTIF(L489:AM489,"")</f>
        <v>28</v>
      </c>
      <c r="J489" s="34">
        <f t="shared" ref="J489:J508" si="73">COUNTIF(L489:AM489,"APAGADO")</f>
        <v>0</v>
      </c>
      <c r="K489" s="35">
        <f t="shared" ref="K489:K508" si="74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2"/>
        <v>28</v>
      </c>
      <c r="J492" s="34">
        <f t="shared" si="73"/>
        <v>0</v>
      </c>
      <c r="K492" s="35">
        <f t="shared" si="74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2"/>
        <v>28</v>
      </c>
      <c r="J493" s="34">
        <f t="shared" si="73"/>
        <v>0</v>
      </c>
      <c r="K493" s="35">
        <f t="shared" si="74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2"/>
        <v>28</v>
      </c>
      <c r="J494" s="34">
        <f t="shared" si="73"/>
        <v>0</v>
      </c>
      <c r="K494" s="35">
        <f t="shared" si="74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2"/>
        <v>1</v>
      </c>
      <c r="J497" s="34">
        <f t="shared" si="73"/>
        <v>27</v>
      </c>
      <c r="K497" s="35">
        <f t="shared" si="74"/>
        <v>3.5714285714285712E-2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 t="s">
        <v>1471</v>
      </c>
      <c r="AD497" s="88" t="s">
        <v>1471</v>
      </c>
      <c r="AE497" s="88" t="s">
        <v>1471</v>
      </c>
      <c r="AF497" s="88" t="s">
        <v>1471</v>
      </c>
      <c r="AG497" s="88" t="s">
        <v>1471</v>
      </c>
      <c r="AH497" s="88" t="s">
        <v>1471</v>
      </c>
      <c r="AI497" s="88" t="s">
        <v>1471</v>
      </c>
      <c r="AJ497" s="88" t="s">
        <v>1471</v>
      </c>
      <c r="AK497" s="88" t="s">
        <v>1471</v>
      </c>
      <c r="AL497" s="88" t="s">
        <v>1471</v>
      </c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2"/>
        <v>1</v>
      </c>
      <c r="J498" s="34">
        <f t="shared" si="73"/>
        <v>27</v>
      </c>
      <c r="K498" s="35">
        <f t="shared" si="74"/>
        <v>3.5714285714285712E-2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 t="s">
        <v>1471</v>
      </c>
      <c r="AH498" s="88" t="s">
        <v>1471</v>
      </c>
      <c r="AI498" s="88" t="s">
        <v>1471</v>
      </c>
      <c r="AJ498" s="88" t="s">
        <v>1471</v>
      </c>
      <c r="AK498" s="88" t="s">
        <v>1471</v>
      </c>
      <c r="AL498" s="88" t="s">
        <v>1471</v>
      </c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2"/>
        <v>28</v>
      </c>
      <c r="J501" s="34">
        <f t="shared" si="73"/>
        <v>0</v>
      </c>
      <c r="K501" s="35">
        <f t="shared" si="74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2"/>
        <v>28</v>
      </c>
      <c r="J502" s="34">
        <f t="shared" si="73"/>
        <v>0</v>
      </c>
      <c r="K502" s="35">
        <f t="shared" si="74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2"/>
        <v>5</v>
      </c>
      <c r="J503" s="34">
        <f t="shared" si="73"/>
        <v>23</v>
      </c>
      <c r="K503" s="35">
        <f t="shared" si="74"/>
        <v>0.17857142857142858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 t="s">
        <v>1471</v>
      </c>
      <c r="AD503" s="88" t="s">
        <v>1471</v>
      </c>
      <c r="AE503" s="88" t="s">
        <v>1471</v>
      </c>
      <c r="AF503" s="88" t="s">
        <v>1471</v>
      </c>
      <c r="AG503" s="88" t="s">
        <v>1471</v>
      </c>
      <c r="AH503" s="88" t="s">
        <v>1471</v>
      </c>
      <c r="AI503" s="88" t="s">
        <v>1471</v>
      </c>
      <c r="AJ503" s="88"/>
      <c r="AK503" s="88" t="s">
        <v>1471</v>
      </c>
      <c r="AL503" s="88" t="s">
        <v>1471</v>
      </c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2"/>
        <v>27</v>
      </c>
      <c r="J504" s="34">
        <f t="shared" si="73"/>
        <v>1</v>
      </c>
      <c r="K504" s="35">
        <f t="shared" si="74"/>
        <v>0.9642857142857143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 t="s">
        <v>1471</v>
      </c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2"/>
        <v>27</v>
      </c>
      <c r="J505" s="34">
        <f t="shared" si="73"/>
        <v>1</v>
      </c>
      <c r="K505" s="35">
        <f t="shared" si="74"/>
        <v>0.9642857142857143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 t="s">
        <v>1471</v>
      </c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2"/>
        <v>7</v>
      </c>
      <c r="J506" s="34">
        <f t="shared" si="73"/>
        <v>21</v>
      </c>
      <c r="K506" s="35">
        <f t="shared" si="74"/>
        <v>0.25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 t="s">
        <v>1471</v>
      </c>
      <c r="AD506" s="88" t="s">
        <v>1471</v>
      </c>
      <c r="AE506" s="88" t="s">
        <v>1471</v>
      </c>
      <c r="AF506" s="88" t="s">
        <v>1471</v>
      </c>
      <c r="AG506" s="88"/>
      <c r="AH506" s="88" t="s">
        <v>1471</v>
      </c>
      <c r="AI506" s="88" t="s">
        <v>1471</v>
      </c>
      <c r="AJ506" s="88"/>
      <c r="AK506" s="88" t="s">
        <v>1471</v>
      </c>
      <c r="AL506" s="88" t="s">
        <v>1471</v>
      </c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2"/>
        <v>3</v>
      </c>
      <c r="J507" s="34">
        <f t="shared" si="73"/>
        <v>25</v>
      </c>
      <c r="K507" s="35">
        <f t="shared" si="74"/>
        <v>0.10714285714285714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 t="s">
        <v>1471</v>
      </c>
      <c r="AH507" s="88" t="s">
        <v>1471</v>
      </c>
      <c r="AI507" s="88" t="s">
        <v>1471</v>
      </c>
      <c r="AJ507" s="88"/>
      <c r="AK507" s="88" t="s">
        <v>1471</v>
      </c>
      <c r="AL507" s="88" t="s">
        <v>1471</v>
      </c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2"/>
        <v>26</v>
      </c>
      <c r="J508" s="34">
        <f t="shared" si="73"/>
        <v>2</v>
      </c>
      <c r="K508" s="35">
        <f t="shared" si="74"/>
        <v>0.9285714285714286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 t="s">
        <v>1471</v>
      </c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5">COUNTIF(L509:AM509,"")</f>
        <v>27</v>
      </c>
      <c r="J509" s="34">
        <f t="shared" ref="J509:J521" si="76">COUNTIF(L509:AM509,"APAGADO")</f>
        <v>0</v>
      </c>
      <c r="K509" s="35">
        <f t="shared" ref="K509:K521" si="77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5"/>
        <v>28</v>
      </c>
      <c r="J510" s="34">
        <f t="shared" si="76"/>
        <v>0</v>
      </c>
      <c r="K510" s="35">
        <f t="shared" si="77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5"/>
        <v>28</v>
      </c>
      <c r="J511" s="34">
        <f t="shared" si="76"/>
        <v>0</v>
      </c>
      <c r="K511" s="35">
        <f t="shared" si="77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5"/>
        <v>28</v>
      </c>
      <c r="J512" s="34">
        <f t="shared" si="76"/>
        <v>0</v>
      </c>
      <c r="K512" s="35">
        <f t="shared" si="77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5"/>
        <v>18</v>
      </c>
      <c r="J513" s="34">
        <f t="shared" si="76"/>
        <v>10</v>
      </c>
      <c r="K513" s="35">
        <f t="shared" si="77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5"/>
        <v>17</v>
      </c>
      <c r="J514" s="34">
        <f t="shared" si="76"/>
        <v>11</v>
      </c>
      <c r="K514" s="35">
        <f t="shared" si="77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5"/>
        <v>8</v>
      </c>
      <c r="J515" s="34">
        <f t="shared" si="76"/>
        <v>20</v>
      </c>
      <c r="K515" s="35">
        <f t="shared" si="77"/>
        <v>0.2857142857142857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 t="s">
        <v>1471</v>
      </c>
      <c r="AD515" s="90" t="s">
        <v>1471</v>
      </c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 t="s">
        <v>1471</v>
      </c>
      <c r="AK515" s="90" t="s">
        <v>1471</v>
      </c>
      <c r="AL515" s="90" t="s">
        <v>1471</v>
      </c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5"/>
        <v>8</v>
      </c>
      <c r="J516" s="34">
        <f t="shared" si="76"/>
        <v>20</v>
      </c>
      <c r="K516" s="35">
        <f t="shared" si="77"/>
        <v>0.2857142857142857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 t="s">
        <v>1471</v>
      </c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5"/>
        <v>17</v>
      </c>
      <c r="J517" s="34">
        <f t="shared" si="76"/>
        <v>11</v>
      </c>
      <c r="K517" s="35">
        <f t="shared" si="77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5"/>
        <v>17</v>
      </c>
      <c r="J518" s="34">
        <f t="shared" si="76"/>
        <v>11</v>
      </c>
      <c r="K518" s="35">
        <f t="shared" si="77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5"/>
        <v>17</v>
      </c>
      <c r="J521" s="34">
        <f t="shared" si="76"/>
        <v>11</v>
      </c>
      <c r="K521" s="35">
        <f t="shared" si="77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8">COUNTIF(L522:AM522,"")</f>
        <v>17</v>
      </c>
      <c r="J522" s="34">
        <f t="shared" ref="J522:J528" si="79">COUNTIF(L522:AM522,"APAGADO")</f>
        <v>11</v>
      </c>
      <c r="K522" s="35">
        <f t="shared" ref="K522:K528" si="80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8"/>
        <v>28</v>
      </c>
      <c r="J523" s="34">
        <f t="shared" si="79"/>
        <v>0</v>
      </c>
      <c r="K523" s="35">
        <f t="shared" si="80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8"/>
        <v>28</v>
      </c>
      <c r="J524" s="34">
        <f t="shared" si="79"/>
        <v>0</v>
      </c>
      <c r="K524" s="35">
        <f t="shared" si="80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8"/>
        <v>28</v>
      </c>
      <c r="J525" s="34">
        <f t="shared" si="79"/>
        <v>0</v>
      </c>
      <c r="K525" s="35">
        <f t="shared" si="80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8"/>
        <v>28</v>
      </c>
      <c r="J526" s="34">
        <f t="shared" si="79"/>
        <v>0</v>
      </c>
      <c r="K526" s="35">
        <f t="shared" si="80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8"/>
        <v>28</v>
      </c>
      <c r="J527" s="34">
        <f t="shared" si="79"/>
        <v>0</v>
      </c>
      <c r="K527" s="35">
        <f t="shared" si="80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8"/>
        <v>28</v>
      </c>
      <c r="J528" s="34">
        <f t="shared" si="79"/>
        <v>0</v>
      </c>
      <c r="K528" s="35">
        <f t="shared" si="80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C298:D298 C299:C1048576 D371:D374 D429 D462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8 E451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0">
    <cfRule type="containsText" dxfId="258" priority="401" operator="containsText" text="Radio">
      <formula>NOT(ISERROR(SEARCH("Radio",E440)))</formula>
    </cfRule>
    <cfRule type="containsText" dxfId="257" priority="400" operator="containsText" text="domo">
      <formula>NOT(ISERROR(SEARCH("domo",E440)))</formula>
    </cfRule>
    <cfRule type="containsText" dxfId="256" priority="399" operator="containsText" text="fija">
      <formula>NOT(ISERROR(SEARCH("fija",E440)))</formula>
    </cfRule>
  </conditionalFormatting>
  <conditionalFormatting sqref="E440:E441">
    <cfRule type="containsText" dxfId="255" priority="395" operator="containsText" text="domo">
      <formula>NOT(ISERROR(SEARCH("domo",E440)))</formula>
    </cfRule>
    <cfRule type="containsText" dxfId="254" priority="394" operator="containsText" text="fija">
      <formula>NOT(ISERROR(SEARCH("fija",E440)))</formula>
    </cfRule>
  </conditionalFormatting>
  <conditionalFormatting sqref="E441">
    <cfRule type="containsText" dxfId="253" priority="396" operator="containsText" text="Radio">
      <formula>NOT(ISERROR(SEARCH("Radio",E441)))</formula>
    </cfRule>
    <cfRule type="containsText" dxfId="252" priority="393" operator="containsText" text="domo">
      <formula>NOT(ISERROR(SEARCH("domo",E441)))</formula>
    </cfRule>
    <cfRule type="containsText" dxfId="251" priority="392" operator="containsText" text="fija">
      <formula>NOT(ISERROR(SEARCH("fija",E441)))</formula>
    </cfRule>
  </conditionalFormatting>
  <conditionalFormatting sqref="E444">
    <cfRule type="containsText" dxfId="250" priority="391" operator="containsText" text="Radio">
      <formula>NOT(ISERROR(SEARCH("Radio",E444)))</formula>
    </cfRule>
    <cfRule type="containsText" dxfId="249" priority="390" operator="containsText" text="domo">
      <formula>NOT(ISERROR(SEARCH("domo",E444)))</formula>
    </cfRule>
    <cfRule type="containsText" dxfId="248" priority="389" operator="containsText" text="fija">
      <formula>NOT(ISERROR(SEARCH("fija",E444)))</formula>
    </cfRule>
  </conditionalFormatting>
  <conditionalFormatting sqref="E444:E445">
    <cfRule type="containsText" dxfId="247" priority="385" operator="containsText" text="domo">
      <formula>NOT(ISERROR(SEARCH("domo",E444)))</formula>
    </cfRule>
    <cfRule type="containsText" dxfId="246" priority="384" operator="containsText" text="fija">
      <formula>NOT(ISERROR(SEARCH("fija",E444)))</formula>
    </cfRule>
  </conditionalFormatting>
  <conditionalFormatting sqref="E445 E27:H438 E451:H478 E488:H488 H504 E509:H1048576">
    <cfRule type="containsText" dxfId="245" priority="386" operator="containsText" text="Radio">
      <formula>NOT(ISERROR(SEARCH("Radio",E27)))</formula>
    </cfRule>
  </conditionalFormatting>
  <conditionalFormatting sqref="E445:E446">
    <cfRule type="containsText" dxfId="244" priority="379" operator="containsText" text="fija">
      <formula>NOT(ISERROR(SEARCH("fija",E445)))</formula>
    </cfRule>
    <cfRule type="containsText" dxfId="243" priority="380" operator="containsText" text="domo">
      <formula>NOT(ISERROR(SEARCH("domo",E445)))</formula>
    </cfRule>
  </conditionalFormatting>
  <conditionalFormatting sqref="E446">
    <cfRule type="containsText" dxfId="242" priority="381" operator="containsText" text="Radio">
      <formula>NOT(ISERROR(SEARCH("Radio",E446)))</formula>
    </cfRule>
  </conditionalFormatting>
  <conditionalFormatting sqref="E446:E447">
    <cfRule type="containsText" dxfId="241" priority="374" operator="containsText" text="fija">
      <formula>NOT(ISERROR(SEARCH("fija",E446)))</formula>
    </cfRule>
    <cfRule type="containsText" dxfId="240" priority="375" operator="containsText" text="domo">
      <formula>NOT(ISERROR(SEARCH("domo",E446)))</formula>
    </cfRule>
  </conditionalFormatting>
  <conditionalFormatting sqref="E447">
    <cfRule type="containsText" dxfId="239" priority="372" operator="containsText" text="fija">
      <formula>NOT(ISERROR(SEARCH("fija",E447)))</formula>
    </cfRule>
    <cfRule type="containsText" dxfId="238" priority="373" operator="containsText" text="domo">
      <formula>NOT(ISERROR(SEARCH("domo",E447)))</formula>
    </cfRule>
    <cfRule type="containsText" dxfId="237" priority="376" operator="containsText" text="Radio">
      <formula>NOT(ISERROR(SEARCH("Radio",E447)))</formula>
    </cfRule>
  </conditionalFormatting>
  <conditionalFormatting sqref="E449">
    <cfRule type="containsText" dxfId="236" priority="670" operator="containsText" text="fija">
      <formula>NOT(ISERROR(SEARCH("fija",E449)))</formula>
    </cfRule>
    <cfRule type="containsText" dxfId="235" priority="671" operator="containsText" text="domo">
      <formula>NOT(ISERROR(SEARCH("domo",E449)))</formula>
    </cfRule>
  </conditionalFormatting>
  <conditionalFormatting sqref="E452:E454">
    <cfRule type="containsText" dxfId="234" priority="403" operator="containsText" text="domo">
      <formula>NOT(ISERROR(SEARCH("domo",E452)))</formula>
    </cfRule>
    <cfRule type="containsText" dxfId="233" priority="402" operator="containsText" text="fija">
      <formula>NOT(ISERROR(SEARCH("fija",E452)))</formula>
    </cfRule>
  </conditionalFormatting>
  <conditionalFormatting sqref="E459:F478">
    <cfRule type="containsText" dxfId="232" priority="1" operator="containsText" text="Radio">
      <formula>NOT(ISERROR(SEARCH("Radio",E459)))</formula>
    </cfRule>
  </conditionalFormatting>
  <conditionalFormatting sqref="E489:G508">
    <cfRule type="containsText" dxfId="231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230" priority="927" operator="containsText" text="Radio">
      <formula>NOT(ISERROR(SEARCH("Radio",E1)))</formula>
    </cfRule>
  </conditionalFormatting>
  <conditionalFormatting sqref="F439">
    <cfRule type="cellIs" dxfId="229" priority="50" operator="equal">
      <formula>"PTP A FO"</formula>
    </cfRule>
    <cfRule type="containsText" dxfId="228" priority="49" operator="containsText" text="Radio">
      <formula>NOT(ISERROR(SEARCH("Radio",F439)))</formula>
    </cfRule>
  </conditionalFormatting>
  <conditionalFormatting sqref="F1:G438 F449:G449 F451:G489 F490:F495 F496:G1048576">
    <cfRule type="cellIs" dxfId="227" priority="651" operator="equal">
      <formula>"PTP A FO"</formula>
    </cfRule>
  </conditionalFormatting>
  <conditionalFormatting sqref="F1:G489 F490:F495 F496:G1048576">
    <cfRule type="cellIs" dxfId="226" priority="456" operator="equal">
      <formula>"PTP A FO"</formula>
    </cfRule>
  </conditionalFormatting>
  <conditionalFormatting sqref="F1:G489 F496:G1048576 F490:F495">
    <cfRule type="cellIs" dxfId="225" priority="455" operator="equal">
      <formula>$F$10</formula>
    </cfRule>
  </conditionalFormatting>
  <conditionalFormatting sqref="G490:G495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0 H492 H494 H496 H498 H500">
    <cfRule type="containsText" dxfId="221" priority="27" operator="containsText" text="Radio">
      <formula>NOT(ISERROR(SEARCH("Radio",H490)))</formula>
    </cfRule>
  </conditionalFormatting>
  <conditionalFormatting sqref="H502">
    <cfRule type="containsText" dxfId="220" priority="26" operator="containsText" text="Radio">
      <formula>NOT(ISERROR(SEARCH("Radio",H502)))</formula>
    </cfRule>
  </conditionalFormatting>
  <conditionalFormatting sqref="H506 H508">
    <cfRule type="containsText" dxfId="219" priority="25" operator="containsText" text="Radio">
      <formula>NOT(ISERROR(SEARCH("Radio",H506)))</formula>
    </cfRule>
  </conditionalFormatting>
  <conditionalFormatting sqref="K4:K528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9:AN1048576">
    <cfRule type="containsText" dxfId="216" priority="583" operator="containsText" text="Caida">
      <formula>NOT(ISERROR(SEARCH("Caida",L509)))</formula>
    </cfRule>
    <cfRule type="notContainsText" dxfId="215" priority="916" operator="notContains" text="Caida">
      <formula>ISERROR(SEARCH("Caida",L509))</formula>
    </cfRule>
  </conditionalFormatting>
  <conditionalFormatting sqref="L5:AP298 L299:AO508 AP299:AP1048576 AH509:AO1048576">
    <cfRule type="cellIs" dxfId="214" priority="32" operator="equal">
      <formula>"APAGADO"</formula>
    </cfRule>
  </conditionalFormatting>
  <conditionalFormatting sqref="L509:AP623 V509:AG1048576">
    <cfRule type="cellIs" dxfId="213" priority="33" operator="equal">
      <formula>"apagado"</formula>
    </cfRule>
  </conditionalFormatting>
  <conditionalFormatting sqref="N509:N1066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NOT(ISERROR(SEARCH("Caida",N509)))</formula>
    </cfRule>
    <cfRule type="notContainsText" dxfId="209" priority="212" operator="notContains" text="Caida">
      <formula>ISERROR(SEARCH("Caida",N509))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9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9:AP1048576">
    <cfRule type="containsText" dxfId="204" priority="165" operator="containsText" text="Caida">
      <formula>NOT(ISERROR(SEARCH("Caida",AO509)))</formula>
    </cfRule>
    <cfRule type="notContainsText" dxfId="203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 t="str">
        <f>'RESUMEN TOTAL'!AI6</f>
        <v>APAGADO</v>
      </c>
      <c r="AD3" t="str">
        <f>'RESUMEN TOTAL'!AJ6</f>
        <v>APAGADO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 t="str">
        <f>'RESUMEN TOTAL'!AJ204</f>
        <v>APAGADO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 t="str">
        <f>'RESUMEN TOTAL'!AJ211</f>
        <v>APAGADO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 t="str">
        <f>'RESUMEN TOTAL'!AL218</f>
        <v>APAGADO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 t="str">
        <f>'RESUMEN TOTAL'!AJ220</f>
        <v>APAGADO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 t="str">
        <f>'RESUMEN TOTAL'!AL233</f>
        <v>APAGADO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 t="str">
        <f>'RESUMEN TOTAL'!AJ279</f>
        <v>APAGADO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 t="str">
        <f>'RESUMEN TOTAL'!AJ294</f>
        <v>APAGADO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 t="str">
        <f>'RESUMEN TOTAL'!AK311</f>
        <v>APAGADO</v>
      </c>
      <c r="AF307" t="str">
        <f>'RESUMEN TOTAL'!AL311</f>
        <v>APAGADO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 t="str">
        <f>'RESUMEN TOTAL'!AJ339</f>
        <v>APAGADO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 t="str">
        <f>'RESUMEN TOTAL'!AJ362</f>
        <v>APAGADO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 t="str">
        <f>'RESUMEN TOTAL'!AK377</f>
        <v>APAGADO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 t="str">
        <f>'RESUMEN TOTAL'!AK378</f>
        <v>APAGADO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 t="str">
        <f>'RESUMEN TOTAL'!AJ381</f>
        <v>APAGADO</v>
      </c>
      <c r="AE377" t="str">
        <f>'RESUMEN TOTAL'!AK381</f>
        <v>APAGADO</v>
      </c>
      <c r="AF377" t="str">
        <f>'RESUMEN TOTAL'!AL381</f>
        <v>APAGADO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 t="str">
        <f>'RESUMEN TOTAL'!AJ400</f>
        <v>APAGADO</v>
      </c>
      <c r="AE396" t="str">
        <f>'RESUMEN TOTAL'!AK400</f>
        <v>APAGADO</v>
      </c>
      <c r="AF396" t="str">
        <f>'RESUMEN TOTAL'!AL400</f>
        <v>APAGADO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 t="str">
        <f>'RESUMEN TOTAL'!AK402</f>
        <v>APAGADO</v>
      </c>
      <c r="AF398" t="str">
        <f>'RESUMEN TOTAL'!AL402</f>
        <v>APAGADO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 t="str">
        <f>'RESUMEN TOTAL'!AJ497</f>
        <v>APAGADO</v>
      </c>
      <c r="AE472" t="str">
        <f>'RESUMEN TOTAL'!AK497</f>
        <v>APAGADO</v>
      </c>
      <c r="AF472" t="str">
        <f>'RESUMEN TOTAL'!AL497</f>
        <v>APAGADO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 t="str">
        <f>'RESUMEN TOTAL'!AK498</f>
        <v>APAGADO</v>
      </c>
      <c r="AF473" t="str">
        <f>'RESUMEN TOTAL'!AL498</f>
        <v>APAGADO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 t="str">
        <f>'RESUMEN TOTAL'!AK503</f>
        <v>APAGADO</v>
      </c>
      <c r="AF478" t="str">
        <f>'RESUMEN TOTAL'!AL503</f>
        <v>APAGADO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 t="str">
        <f>'RESUMEN TOTAL'!AJ504</f>
        <v>APAGADO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 t="str">
        <f>'RESUMEN TOTAL'!AK506</f>
        <v>APAGADO</v>
      </c>
      <c r="AF481" t="str">
        <f>'RESUMEN TOTAL'!AL506</f>
        <v>APAGADO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 t="str">
        <f>'RESUMEN TOTAL'!AK507</f>
        <v>APAGADO</v>
      </c>
      <c r="AF482" t="str">
        <f>'RESUMEN TOTAL'!AL507</f>
        <v>APAGADO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 t="str">
        <f>'RESUMEN TOTAL'!AJ508</f>
        <v>APAGADO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 t="str">
        <f>'RESUMEN TOTAL'!AJ515</f>
        <v>APAGADO</v>
      </c>
      <c r="AE492" t="str">
        <f>'RESUMEN TOTAL'!AK515</f>
        <v>APAGADO</v>
      </c>
      <c r="AF492" t="str">
        <f>'RESUMEN TOTAL'!AL515</f>
        <v>APAGADO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 t="str">
        <f>'RESUMEN TOTAL'!AK516</f>
        <v>APAGADO</v>
      </c>
      <c r="AF493" t="str">
        <f>'RESUMEN TOTAL'!AL516</f>
        <v>APAGADO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25</v>
      </c>
      <c r="AB1" s="18">
        <f t="shared" si="0"/>
        <v>25</v>
      </c>
      <c r="AC1" s="18">
        <f t="shared" si="0"/>
        <v>55</v>
      </c>
      <c r="AD1" s="18">
        <f t="shared" si="0"/>
        <v>47</v>
      </c>
      <c r="AE1" s="18">
        <f>COUNTIF(AE3:AE503, "APAGADO")</f>
        <v>27</v>
      </c>
      <c r="AF1" s="18">
        <f t="shared" si="0"/>
        <v>19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 t="str">
        <f>ESTADISTICA!AC3</f>
        <v>APAGADO</v>
      </c>
      <c r="AD4" t="str">
        <f>ESTADISTICA!AD3</f>
        <v>APAGADO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 t="str">
        <f>ESTADISTICA!AE148</f>
        <v>APAGADO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 t="str">
        <f>ESTADISTICA!AF200</f>
        <v>APAGADO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 t="str">
        <f>ESTADISTICA!AF215</f>
        <v>APAGADO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 t="str">
        <f>ESTADISTICA!AE217</f>
        <v>APAGADO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 t="str">
        <f>ESTADISTICA!AF230</f>
        <v>APAGADO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 t="str">
        <f>ESTADISTICA!AE307</f>
        <v>APAGADO</v>
      </c>
      <c r="AF307" t="str">
        <f>ESTADISTICA!AF307</f>
        <v>APAGADO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 t="str">
        <f>ESTADISTICA!AB346</f>
        <v>APAGADO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 t="str">
        <f>ESTADISTICA!AC358</f>
        <v>APAGADO</v>
      </c>
      <c r="AD358" t="str">
        <f>ESTADISTICA!AD358</f>
        <v>APAGADO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 t="str">
        <f>ESTADISTICA!AC359</f>
        <v>APAGADO</v>
      </c>
      <c r="AD359" t="str">
        <f>ESTADISTICA!AD359</f>
        <v>APAGADO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 t="str">
        <f>ESTADISTICA!AE373</f>
        <v>APAGADO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 t="str">
        <f>ESTADISTICA!AE374</f>
        <v>APAGADO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 t="str">
        <f>ESTADISTICA!AF396</f>
        <v>APAGADO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 t="str">
        <f>ESTADISTICA!AE398</f>
        <v>APAGADO</v>
      </c>
      <c r="AF398" t="str">
        <f>ESTADISTICA!AF398</f>
        <v>APAGADO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 t="str">
        <f>ESTADISTICA!AC447</f>
        <v>APAGADO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 t="str">
        <f>ESTADISTICA!AC448</f>
        <v>APAGADO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 t="str">
        <f>ESTADISTICA!AC449</f>
        <v>APAGADO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 t="str">
        <f>ESTADISTICA!AE478</f>
        <v>APAGADO</v>
      </c>
      <c r="AF478" t="str">
        <f>ESTADISTICA!AF478</f>
        <v>APAGADO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 t="str">
        <f>ESTADISTICA!AD480</f>
        <v>APAGADO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 t="str">
        <f>ESTADISTICA!AE481</f>
        <v>APAGADO</v>
      </c>
      <c r="AF481" t="str">
        <f>ESTADISTICA!AF481</f>
        <v>APAGADO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 t="str">
        <f>ESTADISTICA!AE482</f>
        <v>APAGADO</v>
      </c>
      <c r="AF482" t="str">
        <f>ESTADISTICA!AF482</f>
        <v>APAGADO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 t="str">
        <f>ESTADISTICA!AD483</f>
        <v>APAGADO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 t="str">
        <f>ESTADISTICA!AF492</f>
        <v>APAGADO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 t="str">
        <f>ESTADISTICA!AF493</f>
        <v>APAGADO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17</v>
      </c>
      <c r="AB2" s="18">
        <f>COUNTIFS(AB4:AB501, "=APAGADO",E4:E501,"=Fibra Optica")</f>
        <v>16</v>
      </c>
      <c r="AC2" s="18">
        <f>COUNTIFS(AC4:AC601, "=APAGADO",E4:E601,"=Fibra Optica")</f>
        <v>42</v>
      </c>
      <c r="AD2" s="18">
        <f>COUNTIFS(AD4:AD501, "=APAGADO",E4:E501,"=Fibra Optica")</f>
        <v>31</v>
      </c>
      <c r="AE2" s="18">
        <f>COUNTIFS(AE4:AE501, "=APAGADO",E4:E501,"=Fibra Optica")</f>
        <v>12</v>
      </c>
      <c r="AF2" s="18">
        <f>COUNTIFS(AF4:AF501, "=APAGADO",E4:E501,"=Fibra Optica")</f>
        <v>14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 t="str">
        <f>'RESUMEN TOTAL'!AJ204</f>
        <v>APAGADO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 t="str">
        <f>'RESUMEN TOTAL'!AJ211</f>
        <v>APAGADO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 t="str">
        <f>'RESUMEN TOTAL'!AL218</f>
        <v>APAGADO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 t="str">
        <f>'RESUMEN TOTAL'!AJ220</f>
        <v>APAGADO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 t="str">
        <f>'RESUMEN TOTAL'!AL233</f>
        <v>APAGADO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 t="str">
        <f>'RESUMEN TOTAL'!AJ279</f>
        <v>APAGADO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 t="str">
        <f>'RESUMEN TOTAL'!AJ294</f>
        <v>APAGADO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 t="str">
        <f>'RESUMEN TOTAL'!AK311</f>
        <v>APAGADO</v>
      </c>
      <c r="AF307" t="str">
        <f>'RESUMEN TOTAL'!AL311</f>
        <v>APAGADO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 t="str">
        <f>'RESUMEN TOTAL'!AJ339</f>
        <v>APAGADO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 t="str">
        <f>'RESUMEN TOTAL'!AJ362</f>
        <v>APAGADO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 t="str">
        <f>'RESUMEN TOTAL'!AK377</f>
        <v>APAGADO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 t="str">
        <f>'RESUMEN TOTAL'!AK378</f>
        <v>APAGADO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 t="str">
        <f>'RESUMEN TOTAL'!AJ381</f>
        <v>APAGADO</v>
      </c>
      <c r="AE377" t="str">
        <f>'RESUMEN TOTAL'!AK381</f>
        <v>APAGADO</v>
      </c>
      <c r="AF377" t="str">
        <f>'RESUMEN TOTAL'!AL381</f>
        <v>APAGADO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 t="str">
        <f>'RESUMEN TOTAL'!AJ400</f>
        <v>APAGADO</v>
      </c>
      <c r="AE396" t="str">
        <f>'RESUMEN TOTAL'!AK400</f>
        <v>APAGADO</v>
      </c>
      <c r="AF396" t="str">
        <f>'RESUMEN TOTAL'!AL400</f>
        <v>APAGADO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 t="str">
        <f>'RESUMEN TOTAL'!AK402</f>
        <v>APAGADO</v>
      </c>
      <c r="AF398" t="str">
        <f>'RESUMEN TOTAL'!AL402</f>
        <v>APAGADO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 t="str">
        <f>'RESUMEN TOTAL'!AJ497</f>
        <v>APAGADO</v>
      </c>
      <c r="AE472" t="str">
        <f>'RESUMEN TOTAL'!AK497</f>
        <v>APAGADO</v>
      </c>
      <c r="AF472" t="str">
        <f>'RESUMEN TOTAL'!AL497</f>
        <v>APAGADO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 t="str">
        <f>'RESUMEN TOTAL'!AK498</f>
        <v>APAGADO</v>
      </c>
      <c r="AF473" t="str">
        <f>'RESUMEN TOTAL'!AL498</f>
        <v>APAGADO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 t="str">
        <f>'RESUMEN TOTAL'!AK503</f>
        <v>APAGADO</v>
      </c>
      <c r="AF478" t="str">
        <f>'RESUMEN TOTAL'!AL503</f>
        <v>APAGADO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 t="str">
        <f>'RESUMEN TOTAL'!AJ504</f>
        <v>APAGADO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 t="str">
        <f>'RESUMEN TOTAL'!AK506</f>
        <v>APAGADO</v>
      </c>
      <c r="AF481" t="str">
        <f>'RESUMEN TOTAL'!AL506</f>
        <v>APAGADO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 t="str">
        <f>'RESUMEN TOTAL'!AK507</f>
        <v>APAGADO</v>
      </c>
      <c r="AF482" t="str">
        <f>'RESUMEN TOTAL'!AL507</f>
        <v>APAGADO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 t="str">
        <f>'RESUMEN TOTAL'!AJ508</f>
        <v>APAGADO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 t="str">
        <f>'RESUMEN TOTAL'!AJ515</f>
        <v>APAGADO</v>
      </c>
      <c r="AE492" t="str">
        <f>'RESUMEN TOTAL'!AK515</f>
        <v>APAGADO</v>
      </c>
      <c r="AF492" t="str">
        <f>'RESUMEN TOTAL'!AL515</f>
        <v>APAGADO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 t="str">
        <f>'RESUMEN TOTAL'!AK516</f>
        <v>APAGADO</v>
      </c>
      <c r="AF493" t="str">
        <f>'RESUMEN TOTAL'!AL516</f>
        <v>APAGADO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3</v>
      </c>
      <c r="AB2" s="18">
        <f>COUNTIFS(AB5:AB502, "=APAGADO",E5:E502,"=PTO A FO")</f>
        <v>3</v>
      </c>
      <c r="AC2" s="18">
        <f>COUNTIFS(AC4:AC602, "=APAGADO",E4:E602,"=PTO A FO")</f>
        <v>10</v>
      </c>
      <c r="AD2" s="18">
        <f>COUNTIFS(AD5:AD502, "=APAGADO",E5:E502,"=PTO A FO")</f>
        <v>9</v>
      </c>
      <c r="AE2" s="18">
        <f>COUNTIFS(AE5:AE502, "=APAGADO",E5:E502,"=PTO A FO")</f>
        <v>3</v>
      </c>
      <c r="AF2" s="18">
        <f>COUNTIFS(AF5:AF502, "=APAGADO",E5:E502,"=PTO A FO")</f>
        <v>4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 t="str">
        <f>'RESUMEN TOTAL'!AI6</f>
        <v>APAGADO</v>
      </c>
      <c r="AD4" t="str">
        <f>'RESUMEN TOTAL'!AJ6</f>
        <v>APAGADO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 t="str">
        <f>'RESUMEN TOTAL'!AI9</f>
        <v>APAGADO</v>
      </c>
      <c r="AD7" t="str">
        <f>'RESUMEN TOTAL'!AJ9</f>
        <v>APAGADO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 t="str">
        <f>'RESUMEN TOTAL'!AI14</f>
        <v>APAGADO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 t="str">
        <f>'RESUMEN TOTAL'!AL132</f>
        <v>APAGADO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 t="str">
        <f>'RESUMEN TOTAL'!AL133</f>
        <v>APAGADO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 t="str">
        <f>'RESUMEN TOTAL'!AK151</f>
        <v>APAGADO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 t="str">
        <f>'RESUMEN TOTAL'!AI178</f>
        <v>APAGADO</v>
      </c>
      <c r="AD176" t="str">
        <f>'RESUMEN TOTAL'!AJ178</f>
        <v>APAGADO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 t="str">
        <f>'RESUMEN TOTAL'!AI179</f>
        <v>APAGADO</v>
      </c>
      <c r="AD177" t="str">
        <f>'RESUMEN TOTAL'!AJ179</f>
        <v>APAGADO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 t="str">
        <f>'RESUMEN TOTAL'!AI180</f>
        <v>APAGADO</v>
      </c>
      <c r="AD178" t="str">
        <f>'RESUMEN TOTAL'!AJ180</f>
        <v>APAGADO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 t="str">
        <f>'RESUMEN TOTAL'!AI181</f>
        <v>APAGADO</v>
      </c>
      <c r="AD179" t="str">
        <f>'RESUMEN TOTAL'!AJ181</f>
        <v>APAGADO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 t="str">
        <f>'RESUMEN TOTAL'!AI182</f>
        <v>APAGADO</v>
      </c>
      <c r="AD180" t="str">
        <f>'RESUMEN TOTAL'!AJ182</f>
        <v>APAGADO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 t="str">
        <f>'RESUMEN TOTAL'!AJ186</f>
        <v>APAGADO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 t="str">
        <f>'RESUMEN TOTAL'!AJ187</f>
        <v>APAGADO</v>
      </c>
      <c r="AE185" t="str">
        <f>'RESUMEN TOTAL'!AK187</f>
        <v>APAGADO</v>
      </c>
      <c r="AF185" t="str">
        <f>'RESUMEN TOTAL'!AL187</f>
        <v>APAGADO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 t="str">
        <f>'RESUMEN TOTAL'!AI188</f>
        <v>APAGADO</v>
      </c>
      <c r="AD186" t="str">
        <f>'RESUMEN TOTAL'!AJ188</f>
        <v>APAGADO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 t="str">
        <f>'RESUMEN TOTAL'!AI189</f>
        <v>APAGADO</v>
      </c>
      <c r="AD187" t="str">
        <f>'RESUMEN TOTAL'!AJ189</f>
        <v>APAGADO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 t="str">
        <f>'RESUMEN TOTAL'!AI190</f>
        <v>APAGADO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 t="str">
        <f>'RESUMEN TOTAL'!AI191</f>
        <v>APAGADO</v>
      </c>
      <c r="AD189" t="str">
        <f>'RESUMEN TOTAL'!AJ191</f>
        <v>APAGADO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 t="str">
        <f>'RESUMEN TOTAL'!AI192</f>
        <v>APAGADO</v>
      </c>
      <c r="AD190" t="str">
        <f>'RESUMEN TOTAL'!AJ192</f>
        <v>APAGADO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 t="str">
        <f>'RESUMEN TOTAL'!AL203</f>
        <v>APAGADO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 t="str">
        <f>'RESUMEN TOTAL'!AI204</f>
        <v>APAGADO</v>
      </c>
      <c r="AD202" t="str">
        <f>'RESUMEN TOTAL'!AJ204</f>
        <v>APAGADO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 t="str">
        <f>'RESUMEN TOTAL'!AI205</f>
        <v>APAGADO</v>
      </c>
      <c r="AD203" t="str">
        <f>'RESUMEN TOTAL'!AJ205</f>
        <v>APAGADO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 t="str">
        <f>'RESUMEN TOTAL'!AI206</f>
        <v>APAGADO</v>
      </c>
      <c r="AD204" t="str">
        <f>'RESUMEN TOTAL'!AJ206</f>
        <v>APAGADO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 t="str">
        <f>'RESUMEN TOTAL'!AI207</f>
        <v>APAGADO</v>
      </c>
      <c r="AD205" t="str">
        <f>'RESUMEN TOTAL'!AJ207</f>
        <v>APAGADO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 t="str">
        <f>'RESUMEN TOTAL'!AI208</f>
        <v>APAGADO</v>
      </c>
      <c r="AD206" t="str">
        <f>'RESUMEN TOTAL'!AJ208</f>
        <v>APAGADO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 t="str">
        <f>'RESUMEN TOTAL'!AI209</f>
        <v>APAGADO</v>
      </c>
      <c r="AD207" t="str">
        <f>'RESUMEN TOTAL'!AJ209</f>
        <v>APAGADO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 t="str">
        <f>'RESUMEN TOTAL'!AI211</f>
        <v>APAGADO</v>
      </c>
      <c r="AD209" t="str">
        <f>'RESUMEN TOTAL'!AJ211</f>
        <v>APAGADO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 t="str">
        <f>'RESUMEN TOTAL'!AL218</f>
        <v>APAGADO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 t="str">
        <f>'RESUMEN TOTAL'!AC220</f>
        <v>APAGADO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 t="str">
        <f>'RESUMEN TOTAL'!AH220</f>
        <v>APAGADO</v>
      </c>
      <c r="AC218" t="str">
        <f>'RESUMEN TOTAL'!AI220</f>
        <v>APAGADO</v>
      </c>
      <c r="AD218" t="str">
        <f>'RESUMEN TOTAL'!AJ220</f>
        <v>APAGADO</v>
      </c>
      <c r="AE218" t="str">
        <f>'RESUMEN TOTAL'!AK220</f>
        <v>APAGADO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 t="str">
        <f>'RESUMEN TOTAL'!AH233</f>
        <v>APAGADO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 t="str">
        <f>'RESUMEN TOTAL'!AL233</f>
        <v>APAGADO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 t="str">
        <f>'RESUMEN TOTAL'!AF234</f>
        <v>APAGADO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 t="str">
        <f>'RESUMEN TOTAL'!AF235</f>
        <v>APAGADO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 t="str">
        <f>'RESUMEN TOTAL'!AF236</f>
        <v>APAGADO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 t="str">
        <f>'RESUMEN TOTAL'!AF237</f>
        <v>APAGADO</v>
      </c>
      <c r="AA235">
        <f>'RESUMEN TOTAL'!AG237</f>
        <v>0</v>
      </c>
      <c r="AB235">
        <f>'RESUMEN TOTAL'!AH237</f>
        <v>0</v>
      </c>
      <c r="AC235" t="str">
        <f>'RESUMEN TOTAL'!AI237</f>
        <v>APAGADO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 t="str">
        <f>'RESUMEN TOTAL'!AF238</f>
        <v>APAGADO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 t="str">
        <f>'RESUMEN TOTAL'!AI239</f>
        <v>APAGADO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 t="str">
        <f>'RESUMEN TOTAL'!AI240</f>
        <v>APAGADO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 t="str">
        <f>'RESUMEN TOTAL'!AI241</f>
        <v>APAGADO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 t="str">
        <f>'RESUMEN TOTAL'!AF263</f>
        <v>APAGADO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 t="str">
        <f>'RESUMEN TOTAL'!AF268</f>
        <v>APAGADO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 t="str">
        <f>'RESUMEN TOTAL'!AI279</f>
        <v>APAGADO</v>
      </c>
      <c r="AD277" t="str">
        <f>'RESUMEN TOTAL'!AJ279</f>
        <v>APAGADO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 t="str">
        <f>'RESUMEN TOTAL'!AI294</f>
        <v>APAGADO</v>
      </c>
      <c r="AD292" t="str">
        <f>'RESUMEN TOTAL'!AJ294</f>
        <v>APAGADO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 t="str">
        <f>'RESUMEN TOTAL'!AK311</f>
        <v>APAGADO</v>
      </c>
      <c r="AF308" t="str">
        <f>'RESUMEN TOTAL'!AL311</f>
        <v>APAGADO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 t="str">
        <f>'RESUMEN TOTAL'!AG338</f>
        <v>APAGADO</v>
      </c>
      <c r="AB335" t="str">
        <f>'RESUMEN TOTAL'!AH338</f>
        <v>APAGADO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 t="str">
        <f>'RESUMEN TOTAL'!AJ339</f>
        <v>APAGADO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 t="str">
        <f>'RESUMEN TOTAL'!AG350</f>
        <v>APAGADO</v>
      </c>
      <c r="AB347" t="str">
        <f>'RESUMEN TOTAL'!AH350</f>
        <v>APAGADO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 t="str">
        <f>'RESUMEN TOTAL'!AI362</f>
        <v>APAGADO</v>
      </c>
      <c r="AD359" t="str">
        <f>'RESUMEN TOTAL'!AJ362</f>
        <v>APAGADO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 t="str">
        <f>'RESUMEN TOTAL'!AI363</f>
        <v>APAGADO</v>
      </c>
      <c r="AD360" t="str">
        <f>'RESUMEN TOTAL'!AJ363</f>
        <v>APAGADO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 t="str">
        <f>'RESUMEN TOTAL'!AF366</f>
        <v>APAGADO</v>
      </c>
      <c r="AA363" t="str">
        <f>'RESUMEN TOTAL'!AG366</f>
        <v>APAGADO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 t="str">
        <f>'RESUMEN TOTAL'!AK377</f>
        <v>APAGADO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 t="str">
        <f>'RESUMEN TOTAL'!AC381</f>
        <v>APAGADO</v>
      </c>
      <c r="X378" t="str">
        <f>'RESUMEN TOTAL'!AD381</f>
        <v>APAGADO</v>
      </c>
      <c r="Y378" t="str">
        <f>'RESUMEN TOTAL'!AE381</f>
        <v>APAGADO</v>
      </c>
      <c r="Z378" t="str">
        <f>'RESUMEN TOTAL'!AF381</f>
        <v>APAGADO</v>
      </c>
      <c r="AA378" t="str">
        <f>'RESUMEN TOTAL'!AG381</f>
        <v>APAGADO</v>
      </c>
      <c r="AB378" t="str">
        <f>'RESUMEN TOTAL'!AH381</f>
        <v>APAGADO</v>
      </c>
      <c r="AC378" t="str">
        <f>'RESUMEN TOTAL'!AI381</f>
        <v>APAGADO</v>
      </c>
      <c r="AD378" t="str">
        <f>'RESUMEN TOTAL'!AJ381</f>
        <v>APAGADO</v>
      </c>
      <c r="AE378" t="str">
        <f>'RESUMEN TOTAL'!AK381</f>
        <v>APAGADO</v>
      </c>
      <c r="AF378" t="str">
        <f>'RESUMEN TOTAL'!AL381</f>
        <v>APAGADO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 t="str">
        <f>'RESUMEN TOTAL'!AJ400</f>
        <v>APAGADO</v>
      </c>
      <c r="AE397" t="str">
        <f>'RESUMEN TOTAL'!AK400</f>
        <v>APAGADO</v>
      </c>
      <c r="AF397" t="str">
        <f>'RESUMEN TOTAL'!AL400</f>
        <v>APAGADO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 t="str">
        <f>'RESUMEN TOTAL'!AK402</f>
        <v>APAGADO</v>
      </c>
      <c r="AF399" t="str">
        <f>'RESUMEN TOTAL'!AL402</f>
        <v>APAGADO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 t="str">
        <f>'RESUMEN TOTAL'!AI452</f>
        <v>APAGADO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 t="str">
        <f>'RESUMEN TOTAL'!AI453</f>
        <v>APAGADO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 t="str">
        <f>'RESUMEN TOTAL'!AI454</f>
        <v>APAGADO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 t="str">
        <f>'RESUMEN TOTAL'!AC497</f>
        <v>APAGADO</v>
      </c>
      <c r="X473" t="str">
        <f>'RESUMEN TOTAL'!AD497</f>
        <v>APAGADO</v>
      </c>
      <c r="Y473" t="str">
        <f>'RESUMEN TOTAL'!AE497</f>
        <v>APAGADO</v>
      </c>
      <c r="Z473" t="str">
        <f>'RESUMEN TOTAL'!AF497</f>
        <v>APAGADO</v>
      </c>
      <c r="AA473" t="str">
        <f>'RESUMEN TOTAL'!AG497</f>
        <v>APAGADO</v>
      </c>
      <c r="AB473" t="str">
        <f>'RESUMEN TOTAL'!AH497</f>
        <v>APAGADO</v>
      </c>
      <c r="AC473" t="str">
        <f>'RESUMEN TOTAL'!AI497</f>
        <v>APAGADO</v>
      </c>
      <c r="AD473" t="str">
        <f>'RESUMEN TOTAL'!AJ497</f>
        <v>APAGADO</v>
      </c>
      <c r="AE473" t="str">
        <f>'RESUMEN TOTAL'!AK497</f>
        <v>APAGADO</v>
      </c>
      <c r="AF473" t="str">
        <f>'RESUMEN TOTAL'!AL497</f>
        <v>APAGADO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 t="str">
        <f>'RESUMEN TOTAL'!AI498</f>
        <v>APAGADO</v>
      </c>
      <c r="AD474" t="str">
        <f>'RESUMEN TOTAL'!AJ498</f>
        <v>APAGADO</v>
      </c>
      <c r="AE474" t="str">
        <f>'RESUMEN TOTAL'!AK498</f>
        <v>APAGADO</v>
      </c>
      <c r="AF474" t="str">
        <f>'RESUMEN TOTAL'!AL498</f>
        <v>APAGADO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 t="str">
        <f>'RESUMEN TOTAL'!AI503</f>
        <v>APAGADO</v>
      </c>
      <c r="AD479">
        <f>'RESUMEN TOTAL'!AJ503</f>
        <v>0</v>
      </c>
      <c r="AE479" t="str">
        <f>'RESUMEN TOTAL'!AK503</f>
        <v>APAGADO</v>
      </c>
      <c r="AF479" t="str">
        <f>'RESUMEN TOTAL'!AL503</f>
        <v>APAGADO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 t="str">
        <f>'RESUMEN TOTAL'!AJ504</f>
        <v>APAGADO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 t="str">
        <f>'RESUMEN TOTAL'!AJ505</f>
        <v>APAGADO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>
        <f>'RESUMEN TOTAL'!AG506</f>
        <v>0</v>
      </c>
      <c r="AB482" t="str">
        <f>'RESUMEN TOTAL'!AH506</f>
        <v>APAGADO</v>
      </c>
      <c r="AC482" t="str">
        <f>'RESUMEN TOTAL'!AI506</f>
        <v>APAGADO</v>
      </c>
      <c r="AD482">
        <f>'RESUMEN TOTAL'!AJ506</f>
        <v>0</v>
      </c>
      <c r="AE482" t="str">
        <f>'RESUMEN TOTAL'!AK506</f>
        <v>APAGADO</v>
      </c>
      <c r="AF482" t="str">
        <f>'RESUMEN TOTAL'!AL506</f>
        <v>APAGADO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 t="str">
        <f>'RESUMEN TOTAL'!AI507</f>
        <v>APAGADO</v>
      </c>
      <c r="AD483">
        <f>'RESUMEN TOTAL'!AJ507</f>
        <v>0</v>
      </c>
      <c r="AE483" t="str">
        <f>'RESUMEN TOTAL'!AK507</f>
        <v>APAGADO</v>
      </c>
      <c r="AF483" t="str">
        <f>'RESUMEN TOTAL'!AL507</f>
        <v>APAGADO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 t="str">
        <f>'RESUMEN TOTAL'!AJ508</f>
        <v>APAGADO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 t="str">
        <f>'RESUMEN TOTAL'!AC515</f>
        <v>APAGADO</v>
      </c>
      <c r="X493" t="str">
        <f>'RESUMEN TOTAL'!AD515</f>
        <v>APAGADO</v>
      </c>
      <c r="Y493" t="str">
        <f>'RESUMEN TOTAL'!AE515</f>
        <v>APAGADO</v>
      </c>
      <c r="Z493" t="str">
        <f>'RESUMEN TOTAL'!AF515</f>
        <v>APAGADO</v>
      </c>
      <c r="AA493" t="str">
        <f>'RESUMEN TOTAL'!AG515</f>
        <v>APAGADO</v>
      </c>
      <c r="AB493" t="str">
        <f>'RESUMEN TOTAL'!AH515</f>
        <v>APAGADO</v>
      </c>
      <c r="AC493" t="str">
        <f>'RESUMEN TOTAL'!AI515</f>
        <v>APAGADO</v>
      </c>
      <c r="AD493" t="str">
        <f>'RESUMEN TOTAL'!AJ515</f>
        <v>APAGADO</v>
      </c>
      <c r="AE493" t="str">
        <f>'RESUMEN TOTAL'!AK515</f>
        <v>APAGADO</v>
      </c>
      <c r="AF493" t="str">
        <f>'RESUMEN TOTAL'!AL515</f>
        <v>APAGADO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 t="str">
        <f>'RESUMEN TOTAL'!AC516</f>
        <v>APAGADO</v>
      </c>
      <c r="X494" t="str">
        <f>'RESUMEN TOTAL'!AD516</f>
        <v>APAGADO</v>
      </c>
      <c r="Y494" t="str">
        <f>'RESUMEN TOTAL'!AE516</f>
        <v>APAGADO</v>
      </c>
      <c r="Z494" t="str">
        <f>'RESUMEN TOTAL'!AF516</f>
        <v>APAGADO</v>
      </c>
      <c r="AA494" t="str">
        <f>'RESUMEN TOTAL'!AG516</f>
        <v>APAGADO</v>
      </c>
      <c r="AB494" t="str">
        <f>'RESUMEN TOTAL'!AH516</f>
        <v>APAGADO</v>
      </c>
      <c r="AC494" t="str">
        <f>'RESUMEN TOTAL'!AI516</f>
        <v>APAGADO</v>
      </c>
      <c r="AD494" t="str">
        <f>'RESUMEN TOTAL'!AJ516</f>
        <v>APAGADO</v>
      </c>
      <c r="AE494" t="str">
        <f>'RESUMEN TOTAL'!AK516</f>
        <v>APAGADO</v>
      </c>
      <c r="AF494" t="str">
        <f>'RESUMEN TOTAL'!AL516</f>
        <v>APAGADO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5</v>
      </c>
      <c r="AD2" s="18">
        <f>COUNTIFS(AD4:AD500, "=APAGADO",E4:E500,"=radio")</f>
        <v>5</v>
      </c>
      <c r="AE2" s="18">
        <f>COUNTIFS(AE4:AE500, "=APAGADO",E4:E500,"=radio")</f>
        <v>5</v>
      </c>
      <c r="AF2" s="18">
        <f>COUNTIFS(AF4:AF600, "=APAGADO",E4:E600,"=radio")</f>
        <v>1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 t="str">
        <f>'RESUMEN TOTAL'!AI178</f>
        <v>APAGADO</v>
      </c>
      <c r="AD175" t="str">
        <f>'RESUMEN TOTAL'!AJ178</f>
        <v>APAGADO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 t="str">
        <f>'RESUMEN TOTAL'!AJ186</f>
        <v>APAGADO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 t="str">
        <f>'RESUMEN TOTAL'!AL203</f>
        <v>APAGADO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 t="str">
        <f>'RESUMEN TOTAL'!AI204</f>
        <v>APAGADO</v>
      </c>
      <c r="AD201" t="str">
        <f>'RESUMEN TOTAL'!AJ204</f>
        <v>APAGADO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 t="str">
        <f>'RESUMEN TOTAL'!AI205</f>
        <v>APAGADO</v>
      </c>
      <c r="AD202" t="str">
        <f>'RESUMEN TOTAL'!AJ205</f>
        <v>APAGADO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 t="str">
        <f>'RESUMEN TOTAL'!AI206</f>
        <v>APAGADO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 t="str">
        <f>'RESUMEN TOTAL'!AI207</f>
        <v>APAGADO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 t="str">
        <f>'RESUMEN TOTAL'!AI208</f>
        <v>APAGADO</v>
      </c>
      <c r="AD205" t="str">
        <f>'RESUMEN TOTAL'!AJ208</f>
        <v>APAGADO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 t="str">
        <f>'RESUMEN TOTAL'!AI209</f>
        <v>APAGADO</v>
      </c>
      <c r="AD206" t="str">
        <f>'RESUMEN TOTAL'!AJ209</f>
        <v>APAGADO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 t="str">
        <f>'RESUMEN TOTAL'!AI211</f>
        <v>APAGADO</v>
      </c>
      <c r="AD208" t="str">
        <f>'RESUMEN TOTAL'!AJ211</f>
        <v>APAGADO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 t="str">
        <f>'RESUMEN TOTAL'!AL218</f>
        <v>APAGADO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 t="str">
        <f>'RESUMEN TOTAL'!AI220</f>
        <v>APAGADO</v>
      </c>
      <c r="AD217" t="str">
        <f>'RESUMEN TOTAL'!AJ220</f>
        <v>APAGADO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 t="str">
        <f>'RESUMEN TOTAL'!AL233</f>
        <v>APAGADO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 t="str">
        <f>'RESUMEN TOTAL'!AI279</f>
        <v>APAGADO</v>
      </c>
      <c r="AD276" t="str">
        <f>'RESUMEN TOTAL'!AJ279</f>
        <v>APAGADO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 t="str">
        <f>'RESUMEN TOTAL'!AI294</f>
        <v>APAGADO</v>
      </c>
      <c r="AD291" t="str">
        <f>'RESUMEN TOTAL'!AJ294</f>
        <v>APAGADO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 t="str">
        <f>'RESUMEN TOTAL'!AK311</f>
        <v>APAGADO</v>
      </c>
      <c r="AF307" t="str">
        <f>'RESUMEN TOTAL'!AL311</f>
        <v>APAGADO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 t="str">
        <f>'RESUMEN TOTAL'!AI339</f>
        <v>APAGADO</v>
      </c>
      <c r="AD335" t="str">
        <f>'RESUMEN TOTAL'!AJ339</f>
        <v>APAGADO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 t="str">
        <f>'RESUMEN TOTAL'!AI362</f>
        <v>APAGADO</v>
      </c>
      <c r="AD358" t="str">
        <f>'RESUMEN TOTAL'!AJ362</f>
        <v>APAGADO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 t="str">
        <f>'RESUMEN TOTAL'!AI363</f>
        <v>APAGADO</v>
      </c>
      <c r="AD359" t="str">
        <f>'RESUMEN TOTAL'!AJ363</f>
        <v>APAGADO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 t="str">
        <f>'RESUMEN TOTAL'!AK377</f>
        <v>APAGADO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 t="str">
        <f>'RESUMEN TOTAL'!AK378</f>
        <v>APAGADO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 t="str">
        <f>'RESUMEN TOTAL'!AI381</f>
        <v>APAGADO</v>
      </c>
      <c r="AD377" t="str">
        <f>'RESUMEN TOTAL'!AJ381</f>
        <v>APAGADO</v>
      </c>
      <c r="AE377" t="str">
        <f>'RESUMEN TOTAL'!AK381</f>
        <v>APAGADO</v>
      </c>
      <c r="AF377" t="str">
        <f>'RESUMEN TOTAL'!AL381</f>
        <v>APAGADO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 t="str">
        <f>'RESUMEN TOTAL'!AI400</f>
        <v>APAGADO</v>
      </c>
      <c r="AD396" t="str">
        <f>'RESUMEN TOTAL'!AJ400</f>
        <v>APAGADO</v>
      </c>
      <c r="AE396" t="str">
        <f>'RESUMEN TOTAL'!AK400</f>
        <v>APAGADO</v>
      </c>
      <c r="AF396" t="str">
        <f>'RESUMEN TOTAL'!AL400</f>
        <v>APAGADO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 t="str">
        <f>'RESUMEN TOTAL'!AK402</f>
        <v>APAGADO</v>
      </c>
      <c r="AF398" t="str">
        <f>'RESUMEN TOTAL'!AL402</f>
        <v>APAGADO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 t="str">
        <f>'RESUMEN TOTAL'!AI452</f>
        <v>APAGADO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 t="str">
        <f>'RESUMEN TOTAL'!AI453</f>
        <v>APAGADO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 t="str">
        <f>'RESUMEN TOTAL'!AI454</f>
        <v>APAGADO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 t="str">
        <f>'RESUMEN TOTAL'!AI497</f>
        <v>APAGADO</v>
      </c>
      <c r="AD472" t="str">
        <f>'RESUMEN TOTAL'!AJ497</f>
        <v>APAGADO</v>
      </c>
      <c r="AE472" t="str">
        <f>'RESUMEN TOTAL'!AK497</f>
        <v>APAGADO</v>
      </c>
      <c r="AF472" t="str">
        <f>'RESUMEN TOTAL'!AL497</f>
        <v>APAGADO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 t="str">
        <f>'RESUMEN TOTAL'!AI498</f>
        <v>APAGADO</v>
      </c>
      <c r="AD473" t="str">
        <f>'RESUMEN TOTAL'!AJ498</f>
        <v>APAGADO</v>
      </c>
      <c r="AE473" t="str">
        <f>'RESUMEN TOTAL'!AK498</f>
        <v>APAGADO</v>
      </c>
      <c r="AF473" t="str">
        <f>'RESUMEN TOTAL'!AL498</f>
        <v>APAGADO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 t="str">
        <f>'RESUMEN TOTAL'!AI503</f>
        <v>APAGADO</v>
      </c>
      <c r="AD478">
        <f>'RESUMEN TOTAL'!AJ503</f>
        <v>0</v>
      </c>
      <c r="AE478" t="str">
        <f>'RESUMEN TOTAL'!AK503</f>
        <v>APAGADO</v>
      </c>
      <c r="AF478" t="str">
        <f>'RESUMEN TOTAL'!AL503</f>
        <v>APAGADO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 t="str">
        <f>'RESUMEN TOTAL'!AJ504</f>
        <v>APAGADO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 t="str">
        <f>'RESUMEN TOTAL'!AJ505</f>
        <v>APAGADO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 t="str">
        <f>'RESUMEN TOTAL'!AI506</f>
        <v>APAGADO</v>
      </c>
      <c r="AD481">
        <f>'RESUMEN TOTAL'!AJ506</f>
        <v>0</v>
      </c>
      <c r="AE481" t="str">
        <f>'RESUMEN TOTAL'!AK506</f>
        <v>APAGADO</v>
      </c>
      <c r="AF481" t="str">
        <f>'RESUMEN TOTAL'!AL506</f>
        <v>APAGADO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 t="str">
        <f>'RESUMEN TOTAL'!AI507</f>
        <v>APAGADO</v>
      </c>
      <c r="AD482">
        <f>'RESUMEN TOTAL'!AJ507</f>
        <v>0</v>
      </c>
      <c r="AE482" t="str">
        <f>'RESUMEN TOTAL'!AK507</f>
        <v>APAGADO</v>
      </c>
      <c r="AF482" t="str">
        <f>'RESUMEN TOTAL'!AL507</f>
        <v>APAGADO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 t="str">
        <f>'RESUMEN TOTAL'!AJ508</f>
        <v>APAGADO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 t="str">
        <f>'RESUMEN TOTAL'!AI515</f>
        <v>APAGADO</v>
      </c>
      <c r="AD492" t="str">
        <f>'RESUMEN TOTAL'!AJ515</f>
        <v>APAGADO</v>
      </c>
      <c r="AE492" t="str">
        <f>'RESUMEN TOTAL'!AK515</f>
        <v>APAGADO</v>
      </c>
      <c r="AF492" t="str">
        <f>'RESUMEN TOTAL'!AL515</f>
        <v>APAGADO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 t="str">
        <f>'RESUMEN TOTAL'!AI516</f>
        <v>APAGADO</v>
      </c>
      <c r="AD493" t="str">
        <f>'RESUMEN TOTAL'!AJ516</f>
        <v>APAGADO</v>
      </c>
      <c r="AE493" t="str">
        <f>'RESUMEN TOTAL'!AK516</f>
        <v>APAGADO</v>
      </c>
      <c r="AF493" t="str">
        <f>'RESUMEN TOTAL'!AL516</f>
        <v>APAGADO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77" workbookViewId="0">
      <selection activeCell="A183" sqref="A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5.7251908396946563E-2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5.1526717557251911E-2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5.5343511450381681E-2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4.5801526717557252E-2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3.7037037037037035E-2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4.0076335877862593E-2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4.0076335877862593E-2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4.0076335877862593E-2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4.0076335877862593E-2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2.8806584362139918E-2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4.0076335877862593E-2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4.0076335877862593E-2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4.0076335877862593E-2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4.0076335877862593E-2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25</v>
      </c>
      <c r="D150" s="68">
        <f>C150</f>
        <v>25</v>
      </c>
      <c r="E150" s="69">
        <f>D150/C149</f>
        <v>4.7709923664122141E-2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25</v>
      </c>
      <c r="E151" s="69">
        <f>D151/C149</f>
        <v>4.7709923664122141E-2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25</v>
      </c>
      <c r="E152" s="69">
        <f>D152/C149</f>
        <v>4.7709923664122141E-2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8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17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26</v>
      </c>
      <c r="D157" s="68">
        <f>C157</f>
        <v>26</v>
      </c>
      <c r="E157" s="69">
        <f>D157/C156</f>
        <v>4.9618320610687022E-2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24</v>
      </c>
      <c r="E158" s="69">
        <f>D158/C156</f>
        <v>4.5801526717557252E-2</v>
      </c>
      <c r="F158" s="133"/>
      <c r="G158" s="117" t="s">
        <v>1418</v>
      </c>
      <c r="H158" s="120">
        <f t="shared" ref="H158:H161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23</v>
      </c>
      <c r="E159" s="69">
        <f>D159/C156</f>
        <v>4.3893129770992363E-2</v>
      </c>
      <c r="F159" s="133"/>
      <c r="G159" s="67" t="s">
        <v>1153</v>
      </c>
      <c r="H159" s="121">
        <f t="shared" si="19"/>
        <v>33</v>
      </c>
      <c r="I159" s="125">
        <v>5</v>
      </c>
      <c r="J159" s="115">
        <f t="shared" ref="J159:J161" si="20">I159/H159</f>
        <v>0.15151515151515152</v>
      </c>
    </row>
    <row r="160" spans="2:10" ht="16.5" thickBot="1" x14ac:dyDescent="0.3">
      <c r="B160" s="70" t="s">
        <v>16</v>
      </c>
      <c r="C160" s="71">
        <v>6</v>
      </c>
      <c r="D160" s="72">
        <v>26</v>
      </c>
      <c r="E160" s="92">
        <f>D160/C156</f>
        <v>4.9618320610687022E-2</v>
      </c>
      <c r="F160" s="133"/>
      <c r="G160" s="67" t="s">
        <v>1420</v>
      </c>
      <c r="H160" s="121">
        <f t="shared" si="19"/>
        <v>33</v>
      </c>
      <c r="I160" s="126">
        <v>4</v>
      </c>
      <c r="J160" s="110">
        <f t="shared" si="20"/>
        <v>0.12121212121212122</v>
      </c>
    </row>
    <row r="161" spans="2:10" ht="17.25" thickTop="1" thickBot="1" x14ac:dyDescent="0.3">
      <c r="B161" s="95" t="s">
        <v>1144</v>
      </c>
      <c r="C161" s="96">
        <f>Hoja1!AB3</f>
        <v>8</v>
      </c>
      <c r="D161" s="96"/>
      <c r="E161" s="97">
        <v>0.03</v>
      </c>
      <c r="F161" s="133"/>
      <c r="G161" s="67" t="s">
        <v>1426</v>
      </c>
      <c r="H161" s="121">
        <f t="shared" si="19"/>
        <v>66</v>
      </c>
      <c r="I161" s="127">
        <v>9</v>
      </c>
      <c r="J161" s="113">
        <f t="shared" si="20"/>
        <v>0.13636363636363635</v>
      </c>
    </row>
    <row r="162" spans="2:10" ht="17.25" thickTop="1" thickBot="1" x14ac:dyDescent="0.3">
      <c r="B162" s="95" t="s">
        <v>1145</v>
      </c>
      <c r="C162" s="96">
        <f>Hoja1!AB5</f>
        <v>18</v>
      </c>
      <c r="D162" s="96"/>
      <c r="E162" s="98">
        <v>0.09</v>
      </c>
      <c r="F162" s="134"/>
      <c r="G162" s="70" t="s">
        <v>1425</v>
      </c>
      <c r="H162" s="122"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59</v>
      </c>
      <c r="D164" s="68">
        <f>C164</f>
        <v>59</v>
      </c>
      <c r="E164" s="69">
        <f>D164/C163</f>
        <v>0.11259541984732824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55</v>
      </c>
      <c r="E165" s="69">
        <f>D165/C163</f>
        <v>0.1049618320610687</v>
      </c>
      <c r="F165" s="133"/>
      <c r="G165" s="117" t="s">
        <v>1418</v>
      </c>
      <c r="H165" s="120">
        <f t="shared" ref="H165:H168" si="21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54</v>
      </c>
      <c r="E166" s="69">
        <f>D166/C163</f>
        <v>0.10305343511450382</v>
      </c>
      <c r="F166" s="133"/>
      <c r="G166" s="67" t="s">
        <v>1153</v>
      </c>
      <c r="H166" s="121">
        <f t="shared" si="21"/>
        <v>33</v>
      </c>
      <c r="I166" s="125">
        <v>5</v>
      </c>
      <c r="J166" s="115">
        <f t="shared" ref="J166:J168" si="22">I166/H166</f>
        <v>0.15151515151515152</v>
      </c>
    </row>
    <row r="167" spans="2:10" ht="16.5" thickBot="1" x14ac:dyDescent="0.3">
      <c r="B167" s="70" t="s">
        <v>16</v>
      </c>
      <c r="C167" s="71">
        <v>5</v>
      </c>
      <c r="D167" s="72">
        <f>D166-C167</f>
        <v>49</v>
      </c>
      <c r="E167" s="92">
        <f>D167/C163</f>
        <v>9.3511450381679392E-2</v>
      </c>
      <c r="F167" s="133"/>
      <c r="G167" s="67" t="s">
        <v>1420</v>
      </c>
      <c r="H167" s="121">
        <f t="shared" si="21"/>
        <v>33</v>
      </c>
      <c r="I167" s="126">
        <v>4</v>
      </c>
      <c r="J167" s="110">
        <f t="shared" si="22"/>
        <v>0.12121212121212122</v>
      </c>
    </row>
    <row r="168" spans="2:10" ht="17.25" thickTop="1" thickBot="1" x14ac:dyDescent="0.3">
      <c r="B168" s="95" t="s">
        <v>1144</v>
      </c>
      <c r="C168" s="96">
        <f>Hoja1!AC3</f>
        <v>40</v>
      </c>
      <c r="D168" s="96"/>
      <c r="E168" s="97">
        <v>0.16</v>
      </c>
      <c r="F168" s="133"/>
      <c r="G168" s="67" t="s">
        <v>1426</v>
      </c>
      <c r="H168" s="121">
        <f t="shared" si="21"/>
        <v>66</v>
      </c>
      <c r="I168" s="127">
        <v>9</v>
      </c>
      <c r="J168" s="113">
        <f t="shared" si="22"/>
        <v>0.13636363636363635</v>
      </c>
    </row>
    <row r="169" spans="2:10" ht="17.25" thickTop="1" thickBot="1" x14ac:dyDescent="0.3">
      <c r="B169" s="95" t="s">
        <v>1145</v>
      </c>
      <c r="C169" s="96">
        <f>Hoja1!AC5</f>
        <v>19</v>
      </c>
      <c r="D169" s="96"/>
      <c r="E169" s="98">
        <v>0.09</v>
      </c>
      <c r="F169" s="134"/>
      <c r="G169" s="70" t="s">
        <v>1425</v>
      </c>
      <c r="H169" s="122">
        <v>9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57</v>
      </c>
      <c r="D171" s="68">
        <f>C171</f>
        <v>57</v>
      </c>
      <c r="E171" s="69">
        <f>D171/C170</f>
        <v>0.10877862595419847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26</v>
      </c>
      <c r="D172" s="68">
        <v>0</v>
      </c>
      <c r="E172" s="69">
        <f>D172/C170</f>
        <v>0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-1.9083969465648854E-3</v>
      </c>
      <c r="F173" s="133"/>
      <c r="G173" s="67" t="s">
        <v>1153</v>
      </c>
      <c r="H173" s="121">
        <v>33</v>
      </c>
      <c r="I173" s="125">
        <v>3</v>
      </c>
      <c r="J173" s="115">
        <f t="shared" ref="J173:J175" si="23">I173/H173</f>
        <v>9.0909090909090912E-2</v>
      </c>
    </row>
    <row r="174" spans="2:10" ht="16.5" thickBot="1" x14ac:dyDescent="0.3">
      <c r="B174" s="70" t="s">
        <v>16</v>
      </c>
      <c r="C174" s="71">
        <v>5</v>
      </c>
      <c r="D174" s="72">
        <v>0</v>
      </c>
      <c r="E174" s="92">
        <f>D174/C170</f>
        <v>0</v>
      </c>
      <c r="F174" s="133"/>
      <c r="G174" s="67" t="s">
        <v>1420</v>
      </c>
      <c r="H174" s="121">
        <v>33</v>
      </c>
      <c r="I174" s="126">
        <v>3</v>
      </c>
      <c r="J174" s="110">
        <f t="shared" si="23"/>
        <v>9.0909090909090912E-2</v>
      </c>
    </row>
    <row r="175" spans="2:10" ht="17.25" thickTop="1" thickBot="1" x14ac:dyDescent="0.3">
      <c r="B175" s="95" t="s">
        <v>1144</v>
      </c>
      <c r="C175" s="96">
        <f>Hoja1!AD3</f>
        <v>37</v>
      </c>
      <c r="D175" s="96"/>
      <c r="E175" s="97">
        <v>0.15</v>
      </c>
      <c r="F175" s="133"/>
      <c r="G175" s="67" t="s">
        <v>1426</v>
      </c>
      <c r="H175" s="121">
        <v>66</v>
      </c>
      <c r="I175" s="127">
        <v>6</v>
      </c>
      <c r="J175" s="113">
        <f t="shared" si="23"/>
        <v>9.0909090909090912E-2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</v>
      </c>
      <c r="F176" s="134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20</v>
      </c>
      <c r="D178" s="68">
        <f>C178</f>
        <v>20</v>
      </c>
      <c r="E178" s="69">
        <f>D178/C177</f>
        <v>3.8167938931297711E-2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2</v>
      </c>
      <c r="D179" s="68">
        <f>D178-C179</f>
        <v>18</v>
      </c>
      <c r="E179" s="69">
        <f>D179/C177</f>
        <v>3.4351145038167941E-2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17</v>
      </c>
      <c r="E180" s="69">
        <f>D180/C177</f>
        <v>3.2442748091603052E-2</v>
      </c>
      <c r="F180" s="133"/>
      <c r="G180" s="67" t="s">
        <v>1153</v>
      </c>
      <c r="H180" s="121">
        <v>33</v>
      </c>
      <c r="I180" s="125">
        <v>5</v>
      </c>
      <c r="J180" s="115">
        <f t="shared" ref="J180:J182" si="24">I180/H180</f>
        <v>0.15151515151515152</v>
      </c>
    </row>
    <row r="181" spans="2:10" ht="16.5" thickBot="1" x14ac:dyDescent="0.3">
      <c r="B181" s="70" t="s">
        <v>16</v>
      </c>
      <c r="C181" s="71">
        <v>5</v>
      </c>
      <c r="D181" s="72">
        <v>20</v>
      </c>
      <c r="E181" s="92">
        <f>D181/C177</f>
        <v>3.8167938931297711E-2</v>
      </c>
      <c r="F181" s="133"/>
      <c r="G181" s="67" t="s">
        <v>1420</v>
      </c>
      <c r="H181" s="121">
        <v>33</v>
      </c>
      <c r="I181" s="126">
        <v>4</v>
      </c>
      <c r="J181" s="110">
        <f t="shared" si="24"/>
        <v>0.12121212121212122</v>
      </c>
    </row>
    <row r="182" spans="2:10" ht="17.25" thickTop="1" thickBot="1" x14ac:dyDescent="0.3">
      <c r="B182" s="95" t="s">
        <v>1144</v>
      </c>
      <c r="C182" s="96">
        <f>Hoja1!AE3</f>
        <v>8</v>
      </c>
      <c r="D182" s="96"/>
      <c r="E182" s="97">
        <v>0.03</v>
      </c>
      <c r="F182" s="133"/>
      <c r="G182" s="67" t="s">
        <v>1426</v>
      </c>
      <c r="H182" s="121">
        <v>66</v>
      </c>
      <c r="I182" s="127">
        <v>9</v>
      </c>
      <c r="J182" s="113">
        <f t="shared" si="24"/>
        <v>0.13636363636363635</v>
      </c>
    </row>
    <row r="183" spans="2:10" ht="17.25" thickTop="1" thickBot="1" x14ac:dyDescent="0.3">
      <c r="B183" s="95" t="s">
        <v>1145</v>
      </c>
      <c r="C183" s="96">
        <v>12</v>
      </c>
      <c r="D183" s="96"/>
      <c r="E183" s="98">
        <v>0.06</v>
      </c>
      <c r="F183" s="134"/>
      <c r="G183" s="70" t="s">
        <v>1425</v>
      </c>
      <c r="H183" s="122">
        <v>9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19</v>
      </c>
      <c r="D185" s="68">
        <f>C185</f>
        <v>19</v>
      </c>
      <c r="E185" s="69">
        <f>D185/C184</f>
        <v>3.6259541984732822E-2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4</v>
      </c>
      <c r="D186" s="68">
        <f>D185-C186</f>
        <v>15</v>
      </c>
      <c r="E186" s="69">
        <f>D186/C184</f>
        <v>2.8625954198473282E-2</v>
      </c>
      <c r="F186" s="133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14</v>
      </c>
      <c r="E187" s="69">
        <f>D187/C184</f>
        <v>2.6717557251908396E-2</v>
      </c>
      <c r="F187" s="133"/>
      <c r="G187" s="67" t="s">
        <v>1153</v>
      </c>
      <c r="H187" s="121">
        <v>33</v>
      </c>
      <c r="I187" s="125">
        <v>5</v>
      </c>
      <c r="J187" s="115">
        <f t="shared" ref="J187:J189" si="25">I187/H187</f>
        <v>0.15151515151515152</v>
      </c>
    </row>
    <row r="188" spans="2:10" ht="16.5" thickBot="1" x14ac:dyDescent="0.3">
      <c r="B188" s="70" t="s">
        <v>16</v>
      </c>
      <c r="C188" s="71">
        <v>1</v>
      </c>
      <c r="D188" s="72">
        <f>D187-C188</f>
        <v>13</v>
      </c>
      <c r="E188" s="92">
        <f>D188/C184</f>
        <v>2.4809160305343511E-2</v>
      </c>
      <c r="F188" s="133"/>
      <c r="G188" s="67" t="s">
        <v>1420</v>
      </c>
      <c r="H188" s="121">
        <v>33</v>
      </c>
      <c r="I188" s="126">
        <v>4</v>
      </c>
      <c r="J188" s="110">
        <f t="shared" si="25"/>
        <v>0.12121212121212122</v>
      </c>
    </row>
    <row r="189" spans="2:10" ht="17.25" thickTop="1" thickBot="1" x14ac:dyDescent="0.3">
      <c r="B189" s="95" t="s">
        <v>1144</v>
      </c>
      <c r="C189" s="96">
        <f>Hoja1!AF3</f>
        <v>8</v>
      </c>
      <c r="D189" s="96"/>
      <c r="E189" s="97">
        <v>0.03</v>
      </c>
      <c r="F189" s="133"/>
      <c r="G189" s="67" t="s">
        <v>1426</v>
      </c>
      <c r="H189" s="121">
        <v>66</v>
      </c>
      <c r="I189" s="127">
        <f t="shared" ref="I189" si="26">SUM(I187:I188)</f>
        <v>9</v>
      </c>
      <c r="J189" s="113">
        <f t="shared" si="25"/>
        <v>0.13636363636363635</v>
      </c>
    </row>
    <row r="190" spans="2:10" ht="17.25" thickTop="1" thickBot="1" x14ac:dyDescent="0.3">
      <c r="B190" s="95" t="s">
        <v>1145</v>
      </c>
      <c r="C190" s="96">
        <f>Hoja1!AF5</f>
        <v>11</v>
      </c>
      <c r="D190" s="96"/>
      <c r="E190" s="98">
        <v>0.05</v>
      </c>
      <c r="F190" s="134"/>
      <c r="G190" s="70" t="s">
        <v>1425</v>
      </c>
      <c r="H190" s="122">
        <v>9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7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7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29">SUM(I201:I202)</f>
        <v>0</v>
      </c>
      <c r="J203" s="113" t="e">
        <f t="shared" si="2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0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1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1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1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524</v>
      </c>
      <c r="G19" s="36">
        <f t="shared" ref="G19:G31" si="9">E19/F19</f>
        <v>5.5343511450381681E-2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524</v>
      </c>
      <c r="G20" s="36">
        <f t="shared" si="9"/>
        <v>3.8167938931297711E-2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524</v>
      </c>
      <c r="G21" s="36">
        <f t="shared" si="9"/>
        <v>3.8167938931297711E-2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524</v>
      </c>
      <c r="G22" s="36">
        <f t="shared" si="9"/>
        <v>6.4885496183206104E-2</v>
      </c>
    </row>
    <row r="23" spans="1:7" x14ac:dyDescent="0.25">
      <c r="A23" s="17">
        <f>'APAGADOS RADIO'!AA3</f>
        <v>45221</v>
      </c>
      <c r="B23">
        <f>'APAGADOS RADIO'!AA2+D23</f>
        <v>8</v>
      </c>
      <c r="C23">
        <f>'APAGADOS FIBRA'!AA2</f>
        <v>17</v>
      </c>
      <c r="D23">
        <f>'APAGADOS ANTENA'!AA2</f>
        <v>3</v>
      </c>
      <c r="E23">
        <f t="shared" si="8"/>
        <v>25</v>
      </c>
      <c r="F23">
        <f>'RESUMEN TOTAL'!B1</f>
        <v>524</v>
      </c>
      <c r="G23" s="36">
        <f t="shared" si="9"/>
        <v>4.7709923664122141E-2</v>
      </c>
    </row>
    <row r="24" spans="1:7" x14ac:dyDescent="0.25">
      <c r="A24" s="17">
        <f>'APAGADOS RADIO'!AB3</f>
        <v>45222</v>
      </c>
      <c r="B24">
        <f>'APAGADOS RADIO'!AB2+D24</f>
        <v>9</v>
      </c>
      <c r="C24">
        <f>'APAGADOS FIBRA'!AB2</f>
        <v>16</v>
      </c>
      <c r="D24">
        <f>'APAGADOS ANTENA'!AB2</f>
        <v>3</v>
      </c>
      <c r="E24">
        <f t="shared" si="8"/>
        <v>25</v>
      </c>
      <c r="F24">
        <f>'RESUMEN TOTAL'!B1</f>
        <v>524</v>
      </c>
      <c r="G24" s="36">
        <f t="shared" si="9"/>
        <v>4.7709923664122141E-2</v>
      </c>
    </row>
    <row r="25" spans="1:7" x14ac:dyDescent="0.25">
      <c r="A25" s="17">
        <f>'APAGADOS RADIO'!AC3</f>
        <v>45223</v>
      </c>
      <c r="B25">
        <f>'APAGADOS RADIO'!AC2+D25</f>
        <v>15</v>
      </c>
      <c r="C25">
        <f>'APAGADOS FIBRA'!AC2</f>
        <v>42</v>
      </c>
      <c r="D25">
        <f>'APAGADOS ANTENA'!AC2</f>
        <v>10</v>
      </c>
      <c r="E25">
        <f t="shared" si="8"/>
        <v>57</v>
      </c>
      <c r="F25">
        <f>'RESUMEN TOTAL'!B1</f>
        <v>524</v>
      </c>
      <c r="G25" s="36">
        <f t="shared" si="9"/>
        <v>0.10877862595419847</v>
      </c>
    </row>
    <row r="26" spans="1:7" x14ac:dyDescent="0.25">
      <c r="A26" s="17">
        <f>'APAGADOS RADIO'!AD3</f>
        <v>45224</v>
      </c>
      <c r="B26">
        <f>'APAGADOS RADIO'!AD2+D26</f>
        <v>14</v>
      </c>
      <c r="C26">
        <f>'APAGADOS FIBRA'!AD2</f>
        <v>31</v>
      </c>
      <c r="D26">
        <f>'APAGADOS ANTENA'!AD2</f>
        <v>9</v>
      </c>
      <c r="E26">
        <f t="shared" si="8"/>
        <v>45</v>
      </c>
      <c r="F26">
        <f>'RESUMEN TOTAL'!B1</f>
        <v>524</v>
      </c>
      <c r="G26" s="36">
        <f t="shared" si="9"/>
        <v>8.5877862595419852E-2</v>
      </c>
    </row>
    <row r="27" spans="1:7" x14ac:dyDescent="0.25">
      <c r="A27" s="17">
        <f>'APAGADOS RADIO'!AE3</f>
        <v>45225</v>
      </c>
      <c r="B27">
        <f>'APAGADOS RADIO'!AE2+D27</f>
        <v>8</v>
      </c>
      <c r="C27">
        <f>'APAGADOS FIBRA'!AE2</f>
        <v>12</v>
      </c>
      <c r="D27">
        <f>'APAGADOS ANTENA'!AE2</f>
        <v>3</v>
      </c>
      <c r="E27">
        <f t="shared" si="8"/>
        <v>20</v>
      </c>
      <c r="F27">
        <f>'RESUMEN TOTAL'!B1</f>
        <v>524</v>
      </c>
      <c r="G27" s="36">
        <f t="shared" si="9"/>
        <v>3.8167938931297711E-2</v>
      </c>
    </row>
    <row r="28" spans="1:7" x14ac:dyDescent="0.25">
      <c r="A28" s="17">
        <f>'APAGADOS RADIO'!AF3</f>
        <v>45226</v>
      </c>
      <c r="B28">
        <f>'APAGADOS RADIO'!AF2+D28</f>
        <v>5</v>
      </c>
      <c r="C28">
        <f>'APAGADOS FIBRA'!AF2</f>
        <v>14</v>
      </c>
      <c r="D28">
        <f>'APAGADOS ANTENA'!AF2</f>
        <v>4</v>
      </c>
      <c r="E28">
        <f t="shared" si="8"/>
        <v>19</v>
      </c>
      <c r="F28">
        <f>'RESUMEN TOTAL'!B1</f>
        <v>524</v>
      </c>
      <c r="G28" s="36">
        <f t="shared" si="9"/>
        <v>3.6259541984732822E-2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4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4</v>
      </c>
      <c r="F56">
        <f>paradas!AA3</f>
        <v>2</v>
      </c>
      <c r="G56" s="107">
        <f t="shared" si="13"/>
        <v>6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3</v>
      </c>
      <c r="G57" s="107">
        <f t="shared" si="13"/>
        <v>7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3</v>
      </c>
      <c r="F59">
        <f>paradas!AD3</f>
        <v>4</v>
      </c>
      <c r="G59" s="107">
        <f t="shared" si="13"/>
        <v>7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4</v>
      </c>
      <c r="F61">
        <f>paradas!AF3</f>
        <v>3</v>
      </c>
      <c r="G61" s="107">
        <f t="shared" si="13"/>
        <v>7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80" zoomScaleNormal="80" workbookViewId="0">
      <selection activeCell="AE5" sqref="AE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9</v>
      </c>
      <c r="X3" s="54">
        <f>COUNTIFS('RESUMEN TOTAL'!C5:C536, "=BONOMO",'RESUMEN TOTAL'!AD5:AD536,"=APAGADO")</f>
        <v>7</v>
      </c>
      <c r="Y3" s="54">
        <f>COUNTIFS('RESUMEN TOTAL'!C5:C536, "=BONOMO",'RESUMEN TOTAL'!AE5:AE536,"=APAGADO")</f>
        <v>8</v>
      </c>
      <c r="Z3" s="54">
        <v>0</v>
      </c>
      <c r="AA3" s="54">
        <f>COUNTIFS('RESUMEN TOTAL'!C5:C536, "=BONOMO",'RESUMEN TOTAL'!AG5:AG536,"=APAGADO")</f>
        <v>8</v>
      </c>
      <c r="AB3" s="54">
        <f>COUNTIFS('RESUMEN TOTAL'!C5:C536, "=BONOMO",'RESUMEN TOTAL'!AH5:AH536,"=APAGADO")</f>
        <v>8</v>
      </c>
      <c r="AC3" s="54">
        <f>COUNTIFS('RESUMEN TOTAL'!C5:C536, "=BONOMO",'RESUMEN TOTAL'!AI5:AI536,"=APAGADO")</f>
        <v>40</v>
      </c>
      <c r="AD3" s="54">
        <f>COUNTIFS('RESUMEN TOTAL'!C5:C536, "=BONOMO",'RESUMEN TOTAL'!AJ5:AJ536,"=APAGADO")</f>
        <v>37</v>
      </c>
      <c r="AE3" s="54">
        <f>COUNTIFS('RESUMEN TOTAL'!C5:C536, "=BONOMO",'RESUMEN TOTAL'!AK5:AK536,"=APAGADO")</f>
        <v>8</v>
      </c>
      <c r="AF3" s="54">
        <f>COUNTIFS('RESUMEN TOTAL'!C5:C536, "=BONOMO",'RESUMEN TOTAL'!AL5:AL536,"=APAGADO")</f>
        <v>8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3.7037037037037035E-2</v>
      </c>
      <c r="X4" s="61">
        <f t="shared" si="0"/>
        <v>2.8806584362139918E-2</v>
      </c>
      <c r="Y4" s="61">
        <f t="shared" ref="Y4" si="3">Y3/BONOMOcam</f>
        <v>3.292181069958848E-2</v>
      </c>
      <c r="Z4" s="61">
        <f t="shared" si="0"/>
        <v>0</v>
      </c>
      <c r="AA4" s="61">
        <f t="shared" si="0"/>
        <v>3.292181069958848E-2</v>
      </c>
      <c r="AB4" s="61">
        <f t="shared" si="0"/>
        <v>3.292181069958848E-2</v>
      </c>
      <c r="AC4" s="61">
        <f t="shared" si="0"/>
        <v>0.16460905349794239</v>
      </c>
      <c r="AD4" s="61">
        <f t="shared" si="0"/>
        <v>0.15226337448559671</v>
      </c>
      <c r="AE4" s="61">
        <f t="shared" si="0"/>
        <v>3.292181069958848E-2</v>
      </c>
      <c r="AF4" s="61">
        <f t="shared" si="0"/>
        <v>3.292181069958848E-2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21</v>
      </c>
      <c r="X5" s="56">
        <f>COUNTIFS('RESUMEN TOTAL'!C5:C522, "=COSEIDI",'RESUMEN TOTAL'!AD5:AD522,"=APAGADO")</f>
        <v>14</v>
      </c>
      <c r="Y5" s="56">
        <f>COUNTIFS('RESUMEN TOTAL'!C5:C522, "=COSEIDI",'RESUMEN TOTAL'!AE5:AE522,"=APAGADO")</f>
        <v>13</v>
      </c>
      <c r="Z5" s="56">
        <f>COUNTIFS('RESUMEN TOTAL'!C5:C522, "=COSEIDI",'RESUMEN TOTAL'!AF5:AF522,"=APAGADO")</f>
        <v>27</v>
      </c>
      <c r="AA5" s="56">
        <f>COUNTIFS('RESUMEN TOTAL'!C5:C522, "=COSEIDI",'RESUMEN TOTAL'!AG5:AG522,"=APAGADO")</f>
        <v>17</v>
      </c>
      <c r="AB5" s="56">
        <f>COUNTIFS('RESUMEN TOTAL'!C5:C522, "=COSEIDI",'RESUMEN TOTAL'!AH5:AH522,"=APAGADO")</f>
        <v>18</v>
      </c>
      <c r="AC5" s="56">
        <f>COUNTIFS('RESUMEN TOTAL'!C5:C522, "=COSEIDI",'RESUMEN TOTAL'!AI5:AI522,"=APAGADO")</f>
        <v>19</v>
      </c>
      <c r="AD5" s="56">
        <f>COUNTIFS('RESUMEN TOTAL'!C5:C522, "=COSEIDI",'RESUMEN TOTAL'!AJ5:AJ522,"=APAGADO")</f>
        <v>10</v>
      </c>
      <c r="AE5" s="56">
        <f>COUNTIFS('RESUMEN TOTAL'!C5:C522, "=COSEIDI",'RESUMEN TOTAL'!AK5:AK522,"=APAGADO")</f>
        <v>12</v>
      </c>
      <c r="AF5" s="56">
        <f>COUNTIFS('RESUMEN TOTAL'!C5:C522, "=COSEIDI",'RESUMEN TOTAL'!AL5:AL522,"=APAGADO")</f>
        <v>11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8.0568720379146919E-2</v>
      </c>
      <c r="AB6" s="60">
        <f t="shared" si="6"/>
        <v>8.5308056872037921E-2</v>
      </c>
      <c r="AC6" s="60">
        <f t="shared" si="6"/>
        <v>9.004739336492891E-2</v>
      </c>
      <c r="AD6" s="60">
        <f t="shared" si="6"/>
        <v>4.7393364928909949E-2</v>
      </c>
      <c r="AE6" s="60">
        <f t="shared" si="6"/>
        <v>5.6872037914691941E-2</v>
      </c>
      <c r="AF6" s="42">
        <f t="shared" si="6"/>
        <v>5.2132701421800945E-2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4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3</v>
      </c>
      <c r="AE2" s="18">
        <f>COUNTIFS(AE4:AE600, "=APAGADO",D4:D600,"=GFIJA")</f>
        <v>4</v>
      </c>
      <c r="AF2" s="18">
        <f>COUNTIFS(AF4:AF600, "=APAGADO",D4:D600,"=GFIJA")</f>
        <v>4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2</v>
      </c>
      <c r="AB3" s="18">
        <f>COUNTIFS(AB6:AB602, "=APAGADO",D4:D600,"=INTERCOMUNICADOR")</f>
        <v>3</v>
      </c>
      <c r="AC3" s="18">
        <f>COUNTIFS(AC6:AC602, "=APAGADO",D4:D600,"=INTERCOMUNICADOR")</f>
        <v>3</v>
      </c>
      <c r="AD3" s="18">
        <f>COUNTIFS(AD6:AD602, "=APAGADO",D4:D600,"=INTERCOMUNICADOR")</f>
        <v>4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3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 t="str">
        <f>'RESUMEN TOTAL'!AI6</f>
        <v>APAGADO</v>
      </c>
      <c r="AD6" s="88" t="str">
        <f>'RESUMEN TOTAL'!AJ6</f>
        <v>APAGADO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 t="str">
        <f>'RESUMEN TOTAL'!AI9</f>
        <v>APAGADO</v>
      </c>
      <c r="AD9" s="88" t="str">
        <f>'RESUMEN TOTAL'!AJ9</f>
        <v>APAGADO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 t="str">
        <f>'RESUMEN TOTAL'!AI14</f>
        <v>APAGADO</v>
      </c>
      <c r="AD14" s="88" t="str">
        <f>'RESUMEN TOTAL'!AJ14</f>
        <v>APAGADO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 t="str">
        <f>'RESUMEN TOTAL'!AL132</f>
        <v>APAGADO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 t="str">
        <f>'RESUMEN TOTAL'!AL133</f>
        <v>APAGADO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 t="str">
        <f>'RESUMEN TOTAL'!AK151</f>
        <v>APAGADO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 t="str">
        <f>'RESUMEN TOTAL'!AI178</f>
        <v>APAGADO</v>
      </c>
      <c r="AD178" s="88" t="str">
        <f>'RESUMEN TOTAL'!AJ178</f>
        <v>APAGADO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 t="str">
        <f>'RESUMEN TOTAL'!AI179</f>
        <v>APAGADO</v>
      </c>
      <c r="AD179" s="88" t="str">
        <f>'RESUMEN TOTAL'!AJ179</f>
        <v>APAGADO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 t="str">
        <f>'RESUMEN TOTAL'!AI180</f>
        <v>APAGADO</v>
      </c>
      <c r="AD180" s="88" t="str">
        <f>'RESUMEN TOTAL'!AJ180</f>
        <v>APAGADO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 t="str">
        <f>'RESUMEN TOTAL'!AI181</f>
        <v>APAGADO</v>
      </c>
      <c r="AD181" s="88" t="str">
        <f>'RESUMEN TOTAL'!AJ181</f>
        <v>APAGADO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 t="str">
        <f>'RESUMEN TOTAL'!AI182</f>
        <v>APAGADO</v>
      </c>
      <c r="AD182" s="88" t="str">
        <f>'RESUMEN TOTAL'!AJ182</f>
        <v>APAGADO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 t="str">
        <f>'RESUMEN TOTAL'!AJ186</f>
        <v>APAGADO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 t="str">
        <f>'RESUMEN TOTAL'!AJ187</f>
        <v>APAGADO</v>
      </c>
      <c r="AE187" s="88" t="str">
        <f>'RESUMEN TOTAL'!AK187</f>
        <v>APAGADO</v>
      </c>
      <c r="AF187" s="88" t="str">
        <f>'RESUMEN TOTAL'!AL187</f>
        <v>APAGADO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 t="str">
        <f>'RESUMEN TOTAL'!AI188</f>
        <v>APAGADO</v>
      </c>
      <c r="AD188" s="88" t="str">
        <f>'RESUMEN TOTAL'!AJ188</f>
        <v>APAGADO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 t="str">
        <f>'RESUMEN TOTAL'!AI189</f>
        <v>APAGADO</v>
      </c>
      <c r="AD189" s="88" t="str">
        <f>'RESUMEN TOTAL'!AJ189</f>
        <v>APAGADO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 t="str">
        <f>'RESUMEN TOTAL'!AI190</f>
        <v>APAGADO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 t="str">
        <f>'RESUMEN TOTAL'!AI191</f>
        <v>APAGADO</v>
      </c>
      <c r="AD191" s="88" t="str">
        <f>'RESUMEN TOTAL'!AJ191</f>
        <v>APAGADO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 t="str">
        <f>'RESUMEN TOTAL'!AI192</f>
        <v>APAGADO</v>
      </c>
      <c r="AD192" s="88" t="str">
        <f>'RESUMEN TOTAL'!AJ192</f>
        <v>APAGADO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 t="str">
        <f>'RESUMEN TOTAL'!AL203</f>
        <v>APAGADO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 t="str">
        <f>'RESUMEN TOTAL'!AI204</f>
        <v>APAGADO</v>
      </c>
      <c r="AD204" s="88" t="str">
        <f>'RESUMEN TOTAL'!AJ204</f>
        <v>APAGADO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 t="str">
        <f>'RESUMEN TOTAL'!AI205</f>
        <v>APAGADO</v>
      </c>
      <c r="AD205" s="88" t="str">
        <f>'RESUMEN TOTAL'!AJ205</f>
        <v>APAGADO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 t="str">
        <f>'RESUMEN TOTAL'!AI206</f>
        <v>APAGADO</v>
      </c>
      <c r="AD206" s="88" t="str">
        <f>'RESUMEN TOTAL'!AJ206</f>
        <v>APAGADO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 t="str">
        <f>'RESUMEN TOTAL'!AI207</f>
        <v>APAGADO</v>
      </c>
      <c r="AD207" s="88" t="str">
        <f>'RESUMEN TOTAL'!AJ207</f>
        <v>APAGADO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 t="str">
        <f>'RESUMEN TOTAL'!AI208</f>
        <v>APAGADO</v>
      </c>
      <c r="AD208" s="88" t="str">
        <f>'RESUMEN TOTAL'!AJ208</f>
        <v>APAGADO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 t="str">
        <f>'RESUMEN TOTAL'!AI209</f>
        <v>APAGADO</v>
      </c>
      <c r="AD209" s="88" t="str">
        <f>'RESUMEN TOTAL'!AJ209</f>
        <v>APAGADO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 t="str">
        <f>'RESUMEN TOTAL'!AI211</f>
        <v>APAGADO</v>
      </c>
      <c r="AD211" s="88" t="str">
        <f>'RESUMEN TOTAL'!AJ211</f>
        <v>APAGADO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 t="str">
        <f>'RESUMEN TOTAL'!AL218</f>
        <v>APAGADO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 t="str">
        <f>'RESUMEN TOTAL'!AC220</f>
        <v>APAGADO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 t="str">
        <f>'RESUMEN TOTAL'!AH220</f>
        <v>APAGADO</v>
      </c>
      <c r="AC220" s="88" t="str">
        <f>'RESUMEN TOTAL'!AI220</f>
        <v>APAGADO</v>
      </c>
      <c r="AD220" s="88" t="str">
        <f>'RESUMEN TOTAL'!AJ220</f>
        <v>APAGADO</v>
      </c>
      <c r="AE220" s="88" t="str">
        <f>'RESUMEN TOTAL'!AK220</f>
        <v>APAGADO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 t="str">
        <f>'RESUMEN TOTAL'!AH233</f>
        <v>APAGADO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 t="str">
        <f>'RESUMEN TOTAL'!AL233</f>
        <v>APAGADO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 t="str">
        <f>'RESUMEN TOTAL'!AF234</f>
        <v>APAGADO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 t="str">
        <f>'RESUMEN TOTAL'!AF235</f>
        <v>APAGADO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 t="str">
        <f>'RESUMEN TOTAL'!AF236</f>
        <v>APAGADO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 t="str">
        <f>'RESUMEN TOTAL'!AF237</f>
        <v>APAGADO</v>
      </c>
      <c r="AA237" s="88">
        <f>'RESUMEN TOTAL'!AG237</f>
        <v>0</v>
      </c>
      <c r="AB237" s="88">
        <f>'RESUMEN TOTAL'!AH237</f>
        <v>0</v>
      </c>
      <c r="AC237" s="88" t="str">
        <f>'RESUMEN TOTAL'!AI237</f>
        <v>APAGADO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 t="str">
        <f>'RESUMEN TOTAL'!AF238</f>
        <v>APAGADO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 t="str">
        <f>'RESUMEN TOTAL'!AI239</f>
        <v>APAGADO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 t="str">
        <f>'RESUMEN TOTAL'!AI240</f>
        <v>APAGADO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 t="str">
        <f>'RESUMEN TOTAL'!AI241</f>
        <v>APAGADO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 t="str">
        <f>'RESUMEN TOTAL'!AF263</f>
        <v>APAGADO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 t="str">
        <f>'RESUMEN TOTAL'!AF268</f>
        <v>APAGADO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 t="str">
        <f>'RESUMEN TOTAL'!AI279</f>
        <v>APAGADO</v>
      </c>
      <c r="AD279" s="88" t="str">
        <f>'RESUMEN TOTAL'!AJ279</f>
        <v>APAGADO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 t="str">
        <f>'RESUMEN TOTAL'!AI294</f>
        <v>APAGADO</v>
      </c>
      <c r="AD294" s="88" t="str">
        <f>'RESUMEN TOTAL'!AJ294</f>
        <v>APAGADO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 t="str">
        <f>'RESUMEN TOTAL'!AK311</f>
        <v>APAGADO</v>
      </c>
      <c r="AF310" s="88" t="str">
        <f>'RESUMEN TOTAL'!AL311</f>
        <v>APAGADO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 t="str">
        <f>'RESUMEN TOTAL'!AG338</f>
        <v>APAGADO</v>
      </c>
      <c r="AB337" s="88" t="str">
        <f>'RESUMEN TOTAL'!AH338</f>
        <v>APAGADO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 t="str">
        <f>'RESUMEN TOTAL'!AF339</f>
        <v>APAGADO</v>
      </c>
      <c r="AA338" s="88" t="str">
        <f>'RESUMEN TOTAL'!AG339</f>
        <v>APAGADO</v>
      </c>
      <c r="AB338" s="88" t="str">
        <f>'RESUMEN TOTAL'!AH339</f>
        <v>APAGADO</v>
      </c>
      <c r="AC338" s="88" t="str">
        <f>'RESUMEN TOTAL'!AI339</f>
        <v>APAGADO</v>
      </c>
      <c r="AD338" s="88" t="str">
        <f>'RESUMEN TOTAL'!AJ339</f>
        <v>APAGADO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 t="str">
        <f>'RESUMEN TOTAL'!AG350</f>
        <v>APAGADO</v>
      </c>
      <c r="AB349" s="88" t="str">
        <f>'RESUMEN TOTAL'!AH350</f>
        <v>APAGADO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 t="str">
        <f>'RESUMEN TOTAL'!AG351</f>
        <v>APAGADO</v>
      </c>
      <c r="AB350" s="88" t="str">
        <f>'RESUMEN TOTAL'!AH351</f>
        <v>APAGADO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 t="str">
        <f>'RESUMEN TOTAL'!AI362</f>
        <v>APAGADO</v>
      </c>
      <c r="AD361" s="88" t="str">
        <f>'RESUMEN TOTAL'!AJ362</f>
        <v>APAGADO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 t="str">
        <f>'RESUMEN TOTAL'!AI363</f>
        <v>APAGADO</v>
      </c>
      <c r="AD362" s="88" t="str">
        <f>'RESUMEN TOTAL'!AJ363</f>
        <v>APAGADO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 t="str">
        <f>'RESUMEN TOTAL'!AF366</f>
        <v>APAGADO</v>
      </c>
      <c r="AA365" s="88" t="str">
        <f>'RESUMEN TOTAL'!AG366</f>
        <v>APAGADO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 t="str">
        <f>'RESUMEN TOTAL'!AC377</f>
        <v>APAGADO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 t="str">
        <f>'RESUMEN TOTAL'!AK377</f>
        <v>APAGADO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 t="str">
        <f>'RESUMEN TOTAL'!AC378</f>
        <v>APAGADO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 t="str">
        <f>'RESUMEN TOTAL'!AK378</f>
        <v>APAGADO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 t="str">
        <f>'RESUMEN TOTAL'!AC379</f>
        <v>APAGADO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 t="str">
        <f>'RESUMEN TOTAL'!AC380</f>
        <v>APAGADO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 t="str">
        <f>'RESUMEN TOTAL'!AC381</f>
        <v>APAGADO</v>
      </c>
      <c r="X380" s="88" t="str">
        <f>'RESUMEN TOTAL'!AD381</f>
        <v>APAGADO</v>
      </c>
      <c r="Y380" s="88" t="str">
        <f>'RESUMEN TOTAL'!AE381</f>
        <v>APAGADO</v>
      </c>
      <c r="Z380" s="88" t="str">
        <f>'RESUMEN TOTAL'!AF381</f>
        <v>APAGADO</v>
      </c>
      <c r="AA380" s="88" t="str">
        <f>'RESUMEN TOTAL'!AG381</f>
        <v>APAGADO</v>
      </c>
      <c r="AB380" s="88" t="str">
        <f>'RESUMEN TOTAL'!AH381</f>
        <v>APAGADO</v>
      </c>
      <c r="AC380" s="88" t="str">
        <f>'RESUMEN TOTAL'!AI381</f>
        <v>APAGADO</v>
      </c>
      <c r="AD380" s="88" t="str">
        <f>'RESUMEN TOTAL'!AJ381</f>
        <v>APAGADO</v>
      </c>
      <c r="AE380" s="88" t="str">
        <f>'RESUMEN TOTAL'!AK381</f>
        <v>APAGADO</v>
      </c>
      <c r="AF380" s="88" t="str">
        <f>'RESUMEN TOTAL'!AL381</f>
        <v>APAGADO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 t="str">
        <f>'RESUMEN TOTAL'!AG400</f>
        <v>APAGADO</v>
      </c>
      <c r="AB399" s="88" t="str">
        <f>'RESUMEN TOTAL'!AH400</f>
        <v>APAGADO</v>
      </c>
      <c r="AC399" s="88" t="str">
        <f>'RESUMEN TOTAL'!AI400</f>
        <v>APAGADO</v>
      </c>
      <c r="AD399" s="88" t="str">
        <f>'RESUMEN TOTAL'!AJ400</f>
        <v>APAGADO</v>
      </c>
      <c r="AE399" s="88" t="str">
        <f>'RESUMEN TOTAL'!AK400</f>
        <v>APAGADO</v>
      </c>
      <c r="AF399" s="88" t="str">
        <f>'RESUMEN TOTAL'!AL400</f>
        <v>APAGADO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 t="str">
        <f>'RESUMEN TOTAL'!AK402</f>
        <v>APAGADO</v>
      </c>
      <c r="AF401" s="88" t="str">
        <f>'RESUMEN TOTAL'!AL402</f>
        <v>APAGADO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 t="str">
        <f>'RESUMEN TOTAL'!AI452</f>
        <v>APAGADO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 t="str">
        <f>'RESUMEN TOTAL'!AI453</f>
        <v>APAGADO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 t="str">
        <f>'RESUMEN TOTAL'!AI454</f>
        <v>APAGADO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 t="str">
        <f>'RESUMEN TOTAL'!AC497</f>
        <v>APAGADO</v>
      </c>
      <c r="X475" s="19" t="str">
        <f>'RESUMEN TOTAL'!AD497</f>
        <v>APAGADO</v>
      </c>
      <c r="Y475" s="19" t="str">
        <f>'RESUMEN TOTAL'!AE497</f>
        <v>APAGADO</v>
      </c>
      <c r="Z475" s="19" t="str">
        <f>'RESUMEN TOTAL'!AF497</f>
        <v>APAGADO</v>
      </c>
      <c r="AA475" s="19" t="str">
        <f>'RESUMEN TOTAL'!AG497</f>
        <v>APAGADO</v>
      </c>
      <c r="AB475" s="19" t="str">
        <f>'RESUMEN TOTAL'!AH497</f>
        <v>APAGADO</v>
      </c>
      <c r="AC475" s="100" t="str">
        <f>'RESUMEN TOTAL'!AI497</f>
        <v>APAGADO</v>
      </c>
      <c r="AD475" s="100" t="str">
        <f>'RESUMEN TOTAL'!AJ497</f>
        <v>APAGADO</v>
      </c>
      <c r="AE475" s="100" t="str">
        <f>'RESUMEN TOTAL'!AK497</f>
        <v>APAGADO</v>
      </c>
      <c r="AF475" s="100" t="str">
        <f>'RESUMEN TOTAL'!AL497</f>
        <v>APAGADO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 t="str">
        <f>'RESUMEN TOTAL'!AC498</f>
        <v>APAGADO</v>
      </c>
      <c r="X476" s="19" t="str">
        <f>'RESUMEN TOTAL'!AD498</f>
        <v>APAGADO</v>
      </c>
      <c r="Y476" s="19" t="str">
        <f>'RESUMEN TOTAL'!AE498</f>
        <v>APAGADO</v>
      </c>
      <c r="Z476" s="19" t="str">
        <f>'RESUMEN TOTAL'!AF498</f>
        <v>APAGADO</v>
      </c>
      <c r="AA476" s="19" t="str">
        <f>'RESUMEN TOTAL'!AG498</f>
        <v>APAGADO</v>
      </c>
      <c r="AB476" s="19" t="str">
        <f>'RESUMEN TOTAL'!AH498</f>
        <v>APAGADO</v>
      </c>
      <c r="AC476" s="100" t="str">
        <f>'RESUMEN TOTAL'!AI498</f>
        <v>APAGADO</v>
      </c>
      <c r="AD476" s="100" t="str">
        <f>'RESUMEN TOTAL'!AJ498</f>
        <v>APAGADO</v>
      </c>
      <c r="AE476" s="100" t="str">
        <f>'RESUMEN TOTAL'!AK498</f>
        <v>APAGADO</v>
      </c>
      <c r="AF476" s="100" t="str">
        <f>'RESUMEN TOTAL'!AL498</f>
        <v>APAGADO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 t="str">
        <f>'RESUMEN TOTAL'!AC503</f>
        <v>APAGADO</v>
      </c>
      <c r="X481" s="19" t="str">
        <f>'RESUMEN TOTAL'!AD503</f>
        <v>APAGADO</v>
      </c>
      <c r="Y481" s="19" t="str">
        <f>'RESUMEN TOTAL'!AE503</f>
        <v>APAGADO</v>
      </c>
      <c r="Z481" s="19" t="str">
        <f>'RESUMEN TOTAL'!AF503</f>
        <v>APAGADO</v>
      </c>
      <c r="AA481" s="19" t="str">
        <f>'RESUMEN TOTAL'!AG503</f>
        <v>APAGADO</v>
      </c>
      <c r="AB481" s="19" t="str">
        <f>'RESUMEN TOTAL'!AH503</f>
        <v>APAGADO</v>
      </c>
      <c r="AC481" s="19" t="str">
        <f>'RESUMEN TOTAL'!AI503</f>
        <v>APAGADO</v>
      </c>
      <c r="AD481" s="19">
        <f>'RESUMEN TOTAL'!AJ503</f>
        <v>0</v>
      </c>
      <c r="AE481" s="19" t="str">
        <f>'RESUMEN TOTAL'!AK503</f>
        <v>APAGADO</v>
      </c>
      <c r="AF481" s="19" t="str">
        <f>'RESUMEN TOTAL'!AL503</f>
        <v>APAGADO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 t="str">
        <f>'RESUMEN TOTAL'!AJ504</f>
        <v>APAGADO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 t="str">
        <f>'RESUMEN TOTAL'!AJ505</f>
        <v>APAGADO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 t="str">
        <f>'RESUMEN TOTAL'!AC506</f>
        <v>APAGADO</v>
      </c>
      <c r="X484" s="19" t="str">
        <f>'RESUMEN TOTAL'!AD506</f>
        <v>APAGADO</v>
      </c>
      <c r="Y484" s="19" t="str">
        <f>'RESUMEN TOTAL'!AE506</f>
        <v>APAGADO</v>
      </c>
      <c r="Z484" s="19" t="str">
        <f>'RESUMEN TOTAL'!AF506</f>
        <v>APAGADO</v>
      </c>
      <c r="AA484" s="19">
        <f>'RESUMEN TOTAL'!AG506</f>
        <v>0</v>
      </c>
      <c r="AB484" s="19" t="str">
        <f>'RESUMEN TOTAL'!AH506</f>
        <v>APAGADO</v>
      </c>
      <c r="AC484" s="19" t="str">
        <f>'RESUMEN TOTAL'!AI506</f>
        <v>APAGADO</v>
      </c>
      <c r="AD484" s="19">
        <f>'RESUMEN TOTAL'!AJ506</f>
        <v>0</v>
      </c>
      <c r="AE484" s="19" t="str">
        <f>'RESUMEN TOTAL'!AK506</f>
        <v>APAGADO</v>
      </c>
      <c r="AF484" s="19" t="str">
        <f>'RESUMEN TOTAL'!AL506</f>
        <v>APAGADO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 t="str">
        <f>'RESUMEN TOTAL'!AC507</f>
        <v>APAGADO</v>
      </c>
      <c r="X485" s="19" t="str">
        <f>'RESUMEN TOTAL'!AD507</f>
        <v>APAGADO</v>
      </c>
      <c r="Y485" s="19" t="str">
        <f>'RESUMEN TOTAL'!AE507</f>
        <v>APAGADO</v>
      </c>
      <c r="Z485" s="19" t="str">
        <f>'RESUMEN TOTAL'!AF507</f>
        <v>APAGADO</v>
      </c>
      <c r="AA485" s="19" t="str">
        <f>'RESUMEN TOTAL'!AG507</f>
        <v>APAGADO</v>
      </c>
      <c r="AB485" s="19" t="str">
        <f>'RESUMEN TOTAL'!AH507</f>
        <v>APAGADO</v>
      </c>
      <c r="AC485" s="19" t="str">
        <f>'RESUMEN TOTAL'!AI507</f>
        <v>APAGADO</v>
      </c>
      <c r="AD485" s="19">
        <f>'RESUMEN TOTAL'!AJ507</f>
        <v>0</v>
      </c>
      <c r="AE485" s="19" t="str">
        <f>'RESUMEN TOTAL'!AK507</f>
        <v>APAGADO</v>
      </c>
      <c r="AF485" s="19" t="str">
        <f>'RESUMEN TOTAL'!AL507</f>
        <v>APAGADO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 t="str">
        <f>'RESUMEN TOTAL'!AJ508</f>
        <v>APAGADO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 t="str">
        <f>'RESUMEN TOTAL'!AC515</f>
        <v>APAGADO</v>
      </c>
      <c r="X495" s="19" t="str">
        <f>'RESUMEN TOTAL'!AD515</f>
        <v>APAGADO</v>
      </c>
      <c r="Y495" s="19" t="str">
        <f>'RESUMEN TOTAL'!AE515</f>
        <v>APAGADO</v>
      </c>
      <c r="Z495" s="19" t="str">
        <f>'RESUMEN TOTAL'!AF515</f>
        <v>APAGADO</v>
      </c>
      <c r="AA495" s="19" t="str">
        <f>'RESUMEN TOTAL'!AG515</f>
        <v>APAGADO</v>
      </c>
      <c r="AB495" s="19" t="str">
        <f>'RESUMEN TOTAL'!AH515</f>
        <v>APAGADO</v>
      </c>
      <c r="AC495" s="19" t="str">
        <f>'RESUMEN TOTAL'!AI515</f>
        <v>APAGADO</v>
      </c>
      <c r="AD495" s="19" t="str">
        <f>'RESUMEN TOTAL'!AJ515</f>
        <v>APAGADO</v>
      </c>
      <c r="AE495" s="19" t="str">
        <f>'RESUMEN TOTAL'!AK515</f>
        <v>APAGADO</v>
      </c>
      <c r="AF495" s="19" t="str">
        <f>'RESUMEN TOTAL'!AL515</f>
        <v>APAGADO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 t="str">
        <f>'RESUMEN TOTAL'!AC516</f>
        <v>APAGADO</v>
      </c>
      <c r="X496" s="19" t="str">
        <f>'RESUMEN TOTAL'!AD516</f>
        <v>APAGADO</v>
      </c>
      <c r="Y496" s="19" t="str">
        <f>'RESUMEN TOTAL'!AE516</f>
        <v>APAGADO</v>
      </c>
      <c r="Z496" s="19" t="str">
        <f>'RESUMEN TOTAL'!AF516</f>
        <v>APAGADO</v>
      </c>
      <c r="AA496" s="19" t="str">
        <f>'RESUMEN TOTAL'!AG516</f>
        <v>APAGADO</v>
      </c>
      <c r="AB496" s="19" t="str">
        <f>'RESUMEN TOTAL'!AH516</f>
        <v>APAGADO</v>
      </c>
      <c r="AC496" s="19" t="str">
        <f>'RESUMEN TOTAL'!AI516</f>
        <v>APAGADO</v>
      </c>
      <c r="AD496" s="19" t="str">
        <f>'RESUMEN TOTAL'!AJ516</f>
        <v>APAGADO</v>
      </c>
      <c r="AE496" s="19" t="str">
        <f>'RESUMEN TOTAL'!AK516</f>
        <v>APAGADO</v>
      </c>
      <c r="AF496" s="19" t="str">
        <f>'RESUMEN TOTAL'!AL516</f>
        <v>APAGADO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2023-10-27T12:18:35Z</dcterms:modified>
</cp:coreProperties>
</file>