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8_{260E8354-AC33-4A11-B5A8-5F7B630BF893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AP3" i="2"/>
  <c r="I460" i="2"/>
  <c r="I461" i="2"/>
  <c r="I462" i="2"/>
  <c r="I463" i="2"/>
  <c r="I464" i="2"/>
  <c r="I465" i="2"/>
  <c r="I468" i="2"/>
  <c r="I469" i="2"/>
  <c r="K469" i="2" s="1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H204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3" i="2" l="1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D6" i="24"/>
  <c r="E6" i="24" s="1"/>
  <c r="D26" i="24"/>
  <c r="D200" i="24"/>
  <c r="D166" i="24"/>
  <c r="D116" i="24"/>
  <c r="D18" i="24"/>
  <c r="D11" i="24"/>
  <c r="K502" i="2"/>
  <c r="K506" i="2"/>
  <c r="K509" i="2"/>
  <c r="K508" i="2"/>
  <c r="K507" i="2"/>
  <c r="K505" i="2"/>
  <c r="K504" i="2"/>
  <c r="K503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<sst xmlns="http://schemas.openxmlformats.org/spreadsheetml/2006/main" count="5371" uniqueCount="1570">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</sst>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5.3333333333333337E-2</c:v>
                </c:pt>
                <c:pt idx="1">
                  <c:v>5.7142857142857141E-2</c:v>
                </c:pt>
                <c:pt idx="2">
                  <c:v>4.9523809523809526E-2</c:v>
                </c:pt>
                <c:pt idx="3">
                  <c:v>3.2380952380952378E-2</c:v>
                </c:pt>
                <c:pt idx="4">
                  <c:v>0.04</c:v>
                </c:pt>
                <c:pt idx="5">
                  <c:v>3.619047619047619E-2</c:v>
                </c:pt>
                <c:pt idx="6">
                  <c:v>3.8095238095238099E-2</c:v>
                </c:pt>
                <c:pt idx="7">
                  <c:v>0.04</c:v>
                </c:pt>
                <c:pt idx="8">
                  <c:v>0.04</c:v>
                </c:pt>
                <c:pt idx="9">
                  <c:v>0.22476190476190477</c:v>
                </c:pt>
                <c:pt idx="10">
                  <c:v>0.08</c:v>
                </c:pt>
                <c:pt idx="11">
                  <c:v>8.7619047619047624E-2</c:v>
                </c:pt>
                <c:pt idx="12">
                  <c:v>5.1428571428571428E-2</c:v>
                </c:pt>
                <c:pt idx="13">
                  <c:v>5.1428571428571428E-2</c:v>
                </c:pt>
                <c:pt idx="14">
                  <c:v>5.3333333333333337E-2</c:v>
                </c:pt>
                <c:pt idx="15">
                  <c:v>5.3333333333333337E-2</c:v>
                </c:pt>
                <c:pt idx="16">
                  <c:v>5.7142857142857141E-2</c:v>
                </c:pt>
                <c:pt idx="17">
                  <c:v>5.5238095238095239E-2</c:v>
                </c:pt>
                <c:pt idx="18">
                  <c:v>3.8095238095238099E-2</c:v>
                </c:pt>
                <c:pt idx="19">
                  <c:v>3.8095238095238099E-2</c:v>
                </c:pt>
                <c:pt idx="20">
                  <c:v>6.4761904761904757E-2</c:v>
                </c:pt>
                <c:pt idx="21">
                  <c:v>4.7619047619047616E-2</c:v>
                </c:pt>
                <c:pt idx="22">
                  <c:v>4.7619047619047616E-2</c:v>
                </c:pt>
                <c:pt idx="23">
                  <c:v>0.10857142857142857</c:v>
                </c:pt>
                <c:pt idx="24">
                  <c:v>8.5714285714285715E-2</c:v>
                </c:pt>
                <c:pt idx="25">
                  <c:v>3.8095238095238099E-2</c:v>
                </c:pt>
                <c:pt idx="26">
                  <c:v>3.619047619047619E-2</c:v>
                </c:pt>
                <c:pt idx="27">
                  <c:v>4.1904761904761903E-2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5.3333333333333337E-2</c:v>
                </c:pt>
                <c:pt idx="1">
                  <c:v>5.7142857142857141E-2</c:v>
                </c:pt>
                <c:pt idx="2">
                  <c:v>4.9523809523809526E-2</c:v>
                </c:pt>
                <c:pt idx="3">
                  <c:v>3.2380952380952378E-2</c:v>
                </c:pt>
                <c:pt idx="4">
                  <c:v>0.04</c:v>
                </c:pt>
                <c:pt idx="5">
                  <c:v>3.619047619047619E-2</c:v>
                </c:pt>
                <c:pt idx="6">
                  <c:v>3.8095238095238099E-2</c:v>
                </c:pt>
                <c:pt idx="7">
                  <c:v>0.04</c:v>
                </c:pt>
                <c:pt idx="8">
                  <c:v>0.04</c:v>
                </c:pt>
                <c:pt idx="9">
                  <c:v>0.22476190476190477</c:v>
                </c:pt>
                <c:pt idx="10">
                  <c:v>0.08</c:v>
                </c:pt>
                <c:pt idx="11">
                  <c:v>8.7619047619047624E-2</c:v>
                </c:pt>
                <c:pt idx="12">
                  <c:v>5.1428571428571428E-2</c:v>
                </c:pt>
                <c:pt idx="13">
                  <c:v>5.1428571428571428E-2</c:v>
                </c:pt>
                <c:pt idx="14">
                  <c:v>5.3333333333333337E-2</c:v>
                </c:pt>
                <c:pt idx="15">
                  <c:v>5.3333333333333337E-2</c:v>
                </c:pt>
                <c:pt idx="16">
                  <c:v>5.7142857142857141E-2</c:v>
                </c:pt>
                <c:pt idx="17">
                  <c:v>5.5238095238095239E-2</c:v>
                </c:pt>
                <c:pt idx="18">
                  <c:v>3.8095238095238099E-2</c:v>
                </c:pt>
                <c:pt idx="19">
                  <c:v>3.8095238095238099E-2</c:v>
                </c:pt>
                <c:pt idx="20">
                  <c:v>6.4761904761904757E-2</c:v>
                </c:pt>
                <c:pt idx="21">
                  <c:v>4.7619047619047616E-2</c:v>
                </c:pt>
                <c:pt idx="22">
                  <c:v>4.7619047619047616E-2</c:v>
                </c:pt>
                <c:pt idx="23">
                  <c:v>0.10857142857142857</c:v>
                </c:pt>
                <c:pt idx="24">
                  <c:v>8.5714285714285715E-2</c:v>
                </c:pt>
                <c:pt idx="25">
                  <c:v>3.8095238095238099E-2</c:v>
                </c:pt>
                <c:pt idx="26">
                  <c:v>3.619047619047619E-2</c:v>
                </c:pt>
                <c:pt idx="27">
                  <c:v>4.1904761904761903E-2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22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  <c:pt idx="23">
                  <c:v>40</c:v>
                </c:pt>
                <c:pt idx="24">
                  <c:v>37</c:v>
                </c:pt>
                <c:pt idx="25">
                  <c:v>8</c:v>
                </c:pt>
                <c:pt idx="26">
                  <c:v>8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27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10</c:v>
                </c:pt>
                <c:pt idx="25">
                  <c:v>12</c:v>
                </c:pt>
                <c:pt idx="26">
                  <c:v>11</c:v>
                </c:pt>
                <c:pt idx="27">
                  <c:v>11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5.3278688524590161E-2</c:v>
                      </c:pt>
                      <c:pt idx="2">
                        <c:v>5.737704918032787E-2</c:v>
                      </c:pt>
                      <c:pt idx="3">
                        <c:v>3.6885245901639344E-2</c:v>
                      </c:pt>
                      <c:pt idx="4">
                        <c:v>3.6885245901639344E-2</c:v>
                      </c:pt>
                      <c:pt idx="5">
                        <c:v>2.0491803278688523E-2</c:v>
                      </c:pt>
                      <c:pt idx="6">
                        <c:v>2.0491803278688523E-2</c:v>
                      </c:pt>
                      <c:pt idx="7">
                        <c:v>1.6393442622950821E-2</c:v>
                      </c:pt>
                      <c:pt idx="8">
                        <c:v>2.0491803278688523E-2</c:v>
                      </c:pt>
                      <c:pt idx="9">
                        <c:v>0.20081967213114754</c:v>
                      </c:pt>
                      <c:pt idx="10">
                        <c:v>5.737704918032787E-2</c:v>
                      </c:pt>
                      <c:pt idx="11">
                        <c:v>5.3278688524590161E-2</c:v>
                      </c:pt>
                      <c:pt idx="12">
                        <c:v>0</c:v>
                      </c:pt>
                      <c:pt idx="13">
                        <c:v>3.6885245901639344E-2</c:v>
                      </c:pt>
                      <c:pt idx="14">
                        <c:v>2.8688524590163935E-2</c:v>
                      </c:pt>
                      <c:pt idx="15">
                        <c:v>2.8688524590163935E-2</c:v>
                      </c:pt>
                      <c:pt idx="16">
                        <c:v>3.6885245901639344E-2</c:v>
                      </c:pt>
                      <c:pt idx="17">
                        <c:v>3.6885245901639344E-2</c:v>
                      </c:pt>
                      <c:pt idx="18">
                        <c:v>2.8688524590163935E-2</c:v>
                      </c:pt>
                      <c:pt idx="19">
                        <c:v>3.2786885245901641E-2</c:v>
                      </c:pt>
                      <c:pt idx="20">
                        <c:v>0</c:v>
                      </c:pt>
                      <c:pt idx="21">
                        <c:v>3.2786885245901641E-2</c:v>
                      </c:pt>
                      <c:pt idx="22">
                        <c:v>3.2786885245901641E-2</c:v>
                      </c:pt>
                      <c:pt idx="23">
                        <c:v>0.16393442622950818</c:v>
                      </c:pt>
                      <c:pt idx="24">
                        <c:v>0.15163934426229508</c:v>
                      </c:pt>
                      <c:pt idx="25">
                        <c:v>3.2786885245901641E-2</c:v>
                      </c:pt>
                      <c:pt idx="26">
                        <c:v>3.2786885245901641E-2</c:v>
                      </c:pt>
                      <c:pt idx="27">
                        <c:v>4.9180327868852458E-2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0.12796208530805686</c:v>
                      </c:pt>
                      <c:pt idx="21">
                        <c:v>8.0568720379146919E-2</c:v>
                      </c:pt>
                      <c:pt idx="22">
                        <c:v>8.5308056872037921E-2</c:v>
                      </c:pt>
                      <c:pt idx="23">
                        <c:v>9.004739336492891E-2</c:v>
                      </c:pt>
                      <c:pt idx="24">
                        <c:v>4.7393364928909949E-2</c:v>
                      </c:pt>
                      <c:pt idx="25">
                        <c:v>5.6872037914691941E-2</c:v>
                      </c:pt>
                      <c:pt idx="26" formatCode="0.00%">
                        <c:v>5.2132701421800945E-2</c:v>
                      </c:pt>
                      <c:pt idx="27" formatCode="0.00%">
                        <c:v>5.2132701421800945E-2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5.3278688524590161E-2</c:v>
                </c:pt>
                <c:pt idx="2">
                  <c:v>5.737704918032787E-2</c:v>
                </c:pt>
                <c:pt idx="3">
                  <c:v>3.6885245901639344E-2</c:v>
                </c:pt>
                <c:pt idx="4">
                  <c:v>3.6885245901639344E-2</c:v>
                </c:pt>
                <c:pt idx="5">
                  <c:v>2.0491803278688523E-2</c:v>
                </c:pt>
                <c:pt idx="6">
                  <c:v>2.0491803278688523E-2</c:v>
                </c:pt>
                <c:pt idx="7">
                  <c:v>1.6393442622950821E-2</c:v>
                </c:pt>
                <c:pt idx="8">
                  <c:v>2.0491803278688523E-2</c:v>
                </c:pt>
                <c:pt idx="9">
                  <c:v>0.20081967213114754</c:v>
                </c:pt>
                <c:pt idx="10">
                  <c:v>5.737704918032787E-2</c:v>
                </c:pt>
                <c:pt idx="11">
                  <c:v>5.3278688524590161E-2</c:v>
                </c:pt>
                <c:pt idx="12">
                  <c:v>0</c:v>
                </c:pt>
                <c:pt idx="13">
                  <c:v>3.6885245901639344E-2</c:v>
                </c:pt>
                <c:pt idx="14">
                  <c:v>2.8688524590163935E-2</c:v>
                </c:pt>
                <c:pt idx="15">
                  <c:v>2.8688524590163935E-2</c:v>
                </c:pt>
                <c:pt idx="16">
                  <c:v>3.6885245901639344E-2</c:v>
                </c:pt>
                <c:pt idx="17">
                  <c:v>3.6885245901639344E-2</c:v>
                </c:pt>
                <c:pt idx="18">
                  <c:v>2.8688524590163935E-2</c:v>
                </c:pt>
                <c:pt idx="19">
                  <c:v>3.2786885245901641E-2</c:v>
                </c:pt>
                <c:pt idx="20">
                  <c:v>0</c:v>
                </c:pt>
                <c:pt idx="21">
                  <c:v>3.2786885245901641E-2</c:v>
                </c:pt>
                <c:pt idx="22">
                  <c:v>3.2786885245901641E-2</c:v>
                </c:pt>
                <c:pt idx="23">
                  <c:v>0.16393442622950818</c:v>
                </c:pt>
                <c:pt idx="24">
                  <c:v>0.15163934426229508</c:v>
                </c:pt>
                <c:pt idx="25">
                  <c:v>3.2786885245901641E-2</c:v>
                </c:pt>
                <c:pt idx="26">
                  <c:v>3.2786885245901641E-2</c:v>
                </c:pt>
                <c:pt idx="27">
                  <c:v>4.9180327868852458E-2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0.12796208530805686</c:v>
                </c:pt>
                <c:pt idx="21">
                  <c:v>8.0568720379146919E-2</c:v>
                </c:pt>
                <c:pt idx="22">
                  <c:v>8.5308056872037921E-2</c:v>
                </c:pt>
                <c:pt idx="23">
                  <c:v>9.004739336492891E-2</c:v>
                </c:pt>
                <c:pt idx="24">
                  <c:v>4.7393364928909949E-2</c:v>
                </c:pt>
                <c:pt idx="25">
                  <c:v>5.6872037914691941E-2</c:v>
                </c:pt>
                <c:pt idx="26" formatCode="0.00%">
                  <c:v>5.2132701421800945E-2</c:v>
                </c:pt>
                <c:pt idx="27" formatCode="0.00%">
                  <c:v>5.2132701421800945E-2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40</c:v>
                      </c:pt>
                      <c:pt idx="24">
                        <c:v>37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12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27</c:v>
                      </c:pt>
                      <c:pt idx="21">
                        <c:v>17</c:v>
                      </c:pt>
                      <c:pt idx="22">
                        <c:v>18</c:v>
                      </c:pt>
                      <c:pt idx="23">
                        <c:v>19</c:v>
                      </c:pt>
                      <c:pt idx="24">
                        <c:v>10</c:v>
                      </c:pt>
                      <c:pt idx="25">
                        <c:v>12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7"/>
  <sheetViews>
    <sheetView tabSelected="1" zoomScale="55" zoomScaleNormal="55" workbookViewId="0">
      <pane xSplit="11" ySplit="4" topLeftCell="AM218" activePane="bottomRight" state="frozen"/>
      <selection pane="topRight" activeCell="M1" sqref="M1"/>
      <selection pane="bottomLeft" activeCell="A5" sqref="A5"/>
      <selection pane="bottomRight" activeCell="AM235" sqref="AM23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7.047619047619047E-2</v>
      </c>
      <c r="M1" s="4">
        <f t="shared" si="0"/>
        <v>7.4285714285714288E-2</v>
      </c>
      <c r="N1" s="4">
        <f t="shared" si="0"/>
        <v>6.6666666666666666E-2</v>
      </c>
      <c r="O1" s="4">
        <f t="shared" si="0"/>
        <v>5.5238095238095239E-2</v>
      </c>
      <c r="P1" s="4">
        <f t="shared" si="0"/>
        <v>6.2857142857142861E-2</v>
      </c>
      <c r="Q1" s="4">
        <f t="shared" si="0"/>
        <v>5.7142857142857141E-2</v>
      </c>
      <c r="R1" s="4">
        <f t="shared" si="0"/>
        <v>5.7142857142857141E-2</v>
      </c>
      <c r="S1" s="4">
        <f t="shared" si="0"/>
        <v>6.0952380952380952E-2</v>
      </c>
      <c r="T1" s="4">
        <f t="shared" si="0"/>
        <v>6.2857142857142861E-2</v>
      </c>
      <c r="U1" s="4">
        <f t="shared" si="0"/>
        <v>0.25333333333333335</v>
      </c>
      <c r="V1" s="4">
        <f t="shared" si="0"/>
        <v>0.10857142857142857</v>
      </c>
      <c r="W1" s="4">
        <f t="shared" si="0"/>
        <v>0.10857142857142857</v>
      </c>
      <c r="X1" s="4">
        <f t="shared" si="0"/>
        <v>7.2380952380952379E-2</v>
      </c>
      <c r="Y1" s="4"/>
      <c r="Z1" s="4">
        <f t="shared" si="0"/>
        <v>7.047619047619047E-2</v>
      </c>
      <c r="AA1" s="4">
        <f t="shared" si="0"/>
        <v>7.047619047619047E-2</v>
      </c>
      <c r="AB1" s="4">
        <f t="shared" si="0"/>
        <v>7.6190476190476197E-2</v>
      </c>
      <c r="AC1" s="4">
        <f t="shared" si="0"/>
        <v>7.4285714285714288E-2</v>
      </c>
      <c r="AD1" s="4">
        <f t="shared" si="0"/>
        <v>5.7142857142857141E-2</v>
      </c>
      <c r="AE1" s="4">
        <f t="shared" si="0"/>
        <v>5.7142857142857141E-2</v>
      </c>
      <c r="AF1" s="4">
        <f t="shared" si="0"/>
        <v>8.3809523809523806E-2</v>
      </c>
      <c r="AG1" s="4">
        <f t="shared" si="0"/>
        <v>6.2857142857142861E-2</v>
      </c>
      <c r="AH1" s="4">
        <f t="shared" si="0"/>
        <v>6.6666666666666666E-2</v>
      </c>
      <c r="AI1" s="4">
        <f t="shared" si="0"/>
        <v>0.13142857142857142</v>
      </c>
      <c r="AJ1" s="4">
        <f t="shared" si="0"/>
        <v>0.10857142857142857</v>
      </c>
      <c r="AK1" s="4">
        <f t="shared" si="0"/>
        <v>5.7142857142857141E-2</v>
      </c>
      <c r="AL1" s="4">
        <f t="shared" si="0"/>
        <v>5.5238095238095239E-2</v>
      </c>
      <c r="AM1" s="4">
        <f t="shared" ref="AM1" si="1">(AM3)/(AM2+AM3)</f>
        <v>6.2857142857142861E-2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P2" si="4">CANTIDAD_DE_CAMARAS-M3</f>
        <v>486</v>
      </c>
      <c r="N2" s="75">
        <f t="shared" ref="N2" si="5">CANTIDAD_DE_CAMARAS-N3</f>
        <v>490</v>
      </c>
      <c r="O2" s="75">
        <f t="shared" si="4"/>
        <v>496</v>
      </c>
      <c r="P2" s="75">
        <f t="shared" si="4"/>
        <v>492</v>
      </c>
      <c r="Q2" s="75">
        <f t="shared" si="4"/>
        <v>495</v>
      </c>
      <c r="R2" s="75">
        <f t="shared" si="4"/>
        <v>495</v>
      </c>
      <c r="S2" s="75">
        <f t="shared" si="4"/>
        <v>493</v>
      </c>
      <c r="T2" s="75">
        <f t="shared" si="4"/>
        <v>492</v>
      </c>
      <c r="U2" s="75">
        <f t="shared" si="4"/>
        <v>392</v>
      </c>
      <c r="V2" s="75">
        <f t="shared" si="4"/>
        <v>468</v>
      </c>
      <c r="W2" s="75">
        <f t="shared" si="4"/>
        <v>468</v>
      </c>
      <c r="X2" s="75">
        <f t="shared" si="4"/>
        <v>487</v>
      </c>
      <c r="Y2" s="75">
        <f t="shared" si="4"/>
        <v>487</v>
      </c>
      <c r="Z2" s="75">
        <f t="shared" si="4"/>
        <v>488</v>
      </c>
      <c r="AA2" s="75">
        <f t="shared" si="4"/>
        <v>488</v>
      </c>
      <c r="AB2" s="75">
        <f t="shared" si="4"/>
        <v>485</v>
      </c>
      <c r="AC2" s="75">
        <f t="shared" si="4"/>
        <v>486</v>
      </c>
      <c r="AD2" s="75">
        <f t="shared" si="4"/>
        <v>495</v>
      </c>
      <c r="AE2" s="75">
        <f t="shared" si="4"/>
        <v>495</v>
      </c>
      <c r="AF2" s="75">
        <f t="shared" si="4"/>
        <v>481</v>
      </c>
      <c r="AG2" s="75">
        <f t="shared" si="4"/>
        <v>492</v>
      </c>
      <c r="AH2" s="75">
        <f t="shared" si="4"/>
        <v>490</v>
      </c>
      <c r="AI2" s="75">
        <f t="shared" si="4"/>
        <v>456</v>
      </c>
      <c r="AJ2" s="75">
        <f t="shared" si="4"/>
        <v>468</v>
      </c>
      <c r="AK2" s="75">
        <f t="shared" si="4"/>
        <v>495</v>
      </c>
      <c r="AL2" s="75">
        <f t="shared" si="4"/>
        <v>496</v>
      </c>
      <c r="AM2" s="75">
        <f t="shared" si="4"/>
        <v>492</v>
      </c>
      <c r="AN2" s="75">
        <f t="shared" si="4"/>
        <v>525</v>
      </c>
      <c r="AO2" s="75">
        <f t="shared" si="4"/>
        <v>525</v>
      </c>
      <c r="AP2" s="75">
        <f t="shared" si="4"/>
        <v>525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>COUNTIF(L4:L619, "apagado")</f>
        <v>37</v>
      </c>
      <c r="M3" s="12">
        <f>COUNTIF(M4:M619, "apagado")</f>
        <v>39</v>
      </c>
      <c r="N3" s="12">
        <f>COUNTIF(N4:N619, "apagado")</f>
        <v>35</v>
      </c>
      <c r="O3" s="12">
        <f>COUNTIF(O4:O619, "apagado")</f>
        <v>29</v>
      </c>
      <c r="P3" s="12">
        <f>COUNTIF(P4:P619, "apagado")</f>
        <v>33</v>
      </c>
      <c r="Q3" s="12">
        <f>COUNTIF(Q4:Q619, "apagado")</f>
        <v>30</v>
      </c>
      <c r="R3" s="12">
        <f>COUNTIF(R4:R619, "apagado")</f>
        <v>30</v>
      </c>
      <c r="S3" s="12">
        <f>COUNTIF(S4:S619, "apagado")</f>
        <v>32</v>
      </c>
      <c r="T3" s="12">
        <f>COUNTIF(T4:T619, "apagado")</f>
        <v>33</v>
      </c>
      <c r="U3" s="12">
        <f>COUNTIF(U4:U619, "apagado")</f>
        <v>133</v>
      </c>
      <c r="V3" s="12">
        <f>COUNTIF(V4:V619, "apagado")</f>
        <v>57</v>
      </c>
      <c r="W3" s="12">
        <f>COUNTIF(W4:W619, "apagado")</f>
        <v>57</v>
      </c>
      <c r="X3" s="12">
        <f>COUNTIF(X4:X519, "apagado")</f>
        <v>38</v>
      </c>
      <c r="Y3" s="12">
        <f>COUNTIF(Y4:Y519, "apagado")</f>
        <v>38</v>
      </c>
      <c r="Z3" s="12">
        <f>COUNTIF(Z4:Z619, "apagado")</f>
        <v>37</v>
      </c>
      <c r="AA3" s="12">
        <f>COUNTIF(AA4:AA619, "apagado")</f>
        <v>37</v>
      </c>
      <c r="AB3" s="12">
        <f>COUNTIF(AB4:AB619, "apagado")</f>
        <v>40</v>
      </c>
      <c r="AC3" s="12">
        <f>COUNTIF(AC4:AC619, "apagado")</f>
        <v>39</v>
      </c>
      <c r="AD3" s="12">
        <f>COUNTIF(AD4:AD619, "apagado")</f>
        <v>30</v>
      </c>
      <c r="AE3" s="12">
        <f>COUNTIF(AE4:AE619, "apagado")</f>
        <v>30</v>
      </c>
      <c r="AF3" s="12">
        <f>COUNTIF(AF4:AF619, "apagado")</f>
        <v>44</v>
      </c>
      <c r="AG3" s="12">
        <f>COUNTIF(AG4:AG619, "apagado")</f>
        <v>33</v>
      </c>
      <c r="AH3" s="12">
        <f>COUNTIF(AH4:AH619, "apagado")</f>
        <v>35</v>
      </c>
      <c r="AI3" s="12">
        <f>COUNTIF(AI4:AI619, "apagado")</f>
        <v>69</v>
      </c>
      <c r="AJ3" s="12">
        <f>COUNTIF(AJ4:AJ619, "apagado")</f>
        <v>57</v>
      </c>
      <c r="AK3" s="12">
        <f>COUNTIF(AK4:AK619, "apagado")</f>
        <v>30</v>
      </c>
      <c r="AL3" s="12">
        <f>COUNTIF(AL4:AL619, "apagado")</f>
        <v>29</v>
      </c>
      <c r="AM3" s="12">
        <f>COUNTIF(AM4:AM619, "apagado")</f>
        <v>33</v>
      </c>
      <c r="AN3" s="12">
        <f>COUNTIF(AN4:AN619, "apagado")</f>
        <v>0</v>
      </c>
      <c r="AO3" s="12">
        <f>COUNTIF(AO4:AO619, "apagado")</f>
        <v>0</v>
      </c>
      <c r="AP3" s="12">
        <f>COUNTIF(AP4:AP619,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6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 t="s">
        <v>1471</v>
      </c>
      <c r="AJ5" s="88" t="s">
        <v>1471</v>
      </c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6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 t="s">
        <v>1471</v>
      </c>
      <c r="AJ6" s="88" t="s">
        <v>1471</v>
      </c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6"/>
        <v>24</v>
      </c>
      <c r="J7" s="34">
        <f t="shared" ref="J7:J77" si="7">COUNTIF(L7:AM7,"APAGADO")</f>
        <v>4</v>
      </c>
      <c r="K7" s="35">
        <f t="shared" ref="K7:K77" si="8">(I7)/(J7+I7)</f>
        <v>0.8571428571428571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 t="s">
        <v>1471</v>
      </c>
      <c r="AJ7" s="88" t="s">
        <v>1471</v>
      </c>
      <c r="AK7" s="88"/>
      <c r="AL7" s="88"/>
      <c r="AM7" s="88" t="s">
        <v>1471</v>
      </c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6"/>
        <v>25</v>
      </c>
      <c r="J8" s="34">
        <f t="shared" si="7"/>
        <v>3</v>
      </c>
      <c r="K8" s="35">
        <f t="shared" si="8"/>
        <v>0.8928571428571429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 t="s">
        <v>1471</v>
      </c>
      <c r="AJ8" s="88" t="s">
        <v>1471</v>
      </c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6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 t="s">
        <v>1471</v>
      </c>
      <c r="AJ9" s="88" t="s">
        <v>1471</v>
      </c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6"/>
        <v>24</v>
      </c>
      <c r="J10" s="34">
        <f t="shared" si="7"/>
        <v>4</v>
      </c>
      <c r="K10" s="35">
        <f t="shared" si="8"/>
        <v>0.8571428571428571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 t="s">
        <v>1471</v>
      </c>
      <c r="AJ10" s="88" t="s">
        <v>1471</v>
      </c>
      <c r="AK10" s="88"/>
      <c r="AL10" s="88"/>
      <c r="AM10" s="88" t="s">
        <v>1471</v>
      </c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6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 t="s">
        <v>1471</v>
      </c>
      <c r="AJ11" s="88" t="s">
        <v>1471</v>
      </c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6"/>
        <v>24</v>
      </c>
      <c r="J12" s="34">
        <f t="shared" si="7"/>
        <v>4</v>
      </c>
      <c r="K12" s="35">
        <f t="shared" si="8"/>
        <v>0.8571428571428571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 t="s">
        <v>1471</v>
      </c>
      <c r="AJ12" s="88" t="s">
        <v>1471</v>
      </c>
      <c r="AK12" s="88"/>
      <c r="AL12" s="88"/>
      <c r="AM12" s="88" t="s">
        <v>1471</v>
      </c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6"/>
        <v>24</v>
      </c>
      <c r="J13" s="34">
        <f t="shared" si="7"/>
        <v>4</v>
      </c>
      <c r="K13" s="35">
        <f t="shared" si="8"/>
        <v>0.8571428571428571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 t="s">
        <v>1471</v>
      </c>
      <c r="AJ13" s="88" t="s">
        <v>1471</v>
      </c>
      <c r="AK13" s="88"/>
      <c r="AL13" s="88"/>
      <c r="AM13" s="88" t="s">
        <v>1471</v>
      </c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 t="s">
        <v>1471</v>
      </c>
      <c r="AJ14" s="88" t="s">
        <v>1471</v>
      </c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6"/>
        <v>0</v>
      </c>
      <c r="J15" s="34">
        <f t="shared" si="7"/>
        <v>28</v>
      </c>
      <c r="K15" s="35">
        <f t="shared" si="8"/>
        <v>0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 t="s">
        <v>1471</v>
      </c>
      <c r="AL15" s="88" t="s">
        <v>1471</v>
      </c>
      <c r="AM15" s="88" t="s">
        <v>1471</v>
      </c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6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6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6"/>
        <v>17</v>
      </c>
      <c r="J20" s="34">
        <f t="shared" ref="J20:J23" si="12">COUNTIF(L20:AM20,"APAGADO")</f>
        <v>11</v>
      </c>
      <c r="K20" s="35">
        <f t="shared" ref="K20:K23" si="13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6"/>
        <v>17</v>
      </c>
      <c r="J21" s="34">
        <f t="shared" si="12"/>
        <v>11</v>
      </c>
      <c r="K21" s="35">
        <f t="shared" si="13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6"/>
        <v>15</v>
      </c>
      <c r="J24" s="34">
        <f t="shared" si="7"/>
        <v>13</v>
      </c>
      <c r="K24" s="35">
        <f t="shared" si="8"/>
        <v>0.5357142857142857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6"/>
        <v>9</v>
      </c>
      <c r="J25" s="34">
        <f t="shared" si="7"/>
        <v>19</v>
      </c>
      <c r="K25" s="35">
        <f t="shared" si="8"/>
        <v>0.32142857142857145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6"/>
        <v>26</v>
      </c>
      <c r="J45" s="34">
        <f t="shared" si="7"/>
        <v>2</v>
      </c>
      <c r="K45" s="35">
        <f t="shared" si="8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6"/>
        <v>22</v>
      </c>
      <c r="J64" s="34">
        <f t="shared" si="7"/>
        <v>6</v>
      </c>
      <c r="K64" s="35">
        <f t="shared" si="8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6"/>
        <v>25</v>
      </c>
      <c r="J68" s="34">
        <f t="shared" si="7"/>
        <v>3</v>
      </c>
      <c r="K68" s="35">
        <f t="shared" si="8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6"/>
        <v>25</v>
      </c>
      <c r="J69" s="34">
        <f t="shared" si="7"/>
        <v>3</v>
      </c>
      <c r="K69" s="35">
        <f t="shared" si="8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4">COUNTIF(L70:AM70,"")</f>
        <v>27</v>
      </c>
      <c r="J70" s="34">
        <f t="shared" si="7"/>
        <v>1</v>
      </c>
      <c r="K70" s="35">
        <f t="shared" si="8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4"/>
        <v>28</v>
      </c>
      <c r="J78" s="34">
        <f t="shared" ref="J78:J147" si="15">COUNTIF(L78:AM78,"APAGADO")</f>
        <v>0</v>
      </c>
      <c r="K78" s="35">
        <f t="shared" ref="K78:K147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4"/>
        <v>25</v>
      </c>
      <c r="J81" s="34">
        <f t="shared" si="15"/>
        <v>3</v>
      </c>
      <c r="K81" s="35">
        <f t="shared" si="16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4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4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4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4"/>
        <v>20</v>
      </c>
      <c r="J106" s="34">
        <f t="shared" ref="J106:J109" si="19">COUNTIF(L106:AM106,"APAGADO")</f>
        <v>8</v>
      </c>
      <c r="K106" s="35">
        <f t="shared" ref="K106:K109" si="20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4"/>
        <v>2</v>
      </c>
      <c r="J107" s="34">
        <f t="shared" si="19"/>
        <v>26</v>
      </c>
      <c r="K107" s="35">
        <f t="shared" si="20"/>
        <v>7.1428571428571425E-2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 t="s">
        <v>1471</v>
      </c>
      <c r="AL107" s="88" t="s">
        <v>1471</v>
      </c>
      <c r="AM107" s="88" t="s">
        <v>1471</v>
      </c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4"/>
        <v>28</v>
      </c>
      <c r="J110" s="34">
        <f t="shared" si="15"/>
        <v>0</v>
      </c>
      <c r="K110" s="35">
        <f t="shared" si="16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4"/>
        <v>25</v>
      </c>
      <c r="J112" s="34">
        <f t="shared" si="15"/>
        <v>3</v>
      </c>
      <c r="K112" s="35">
        <f t="shared" si="16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4"/>
        <v>28</v>
      </c>
      <c r="J116" s="34">
        <f t="shared" si="15"/>
        <v>0</v>
      </c>
      <c r="K116" s="35">
        <f t="shared" si="16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4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4"/>
        <v>28</v>
      </c>
      <c r="J119" s="34">
        <f t="shared" si="15"/>
        <v>0</v>
      </c>
      <c r="K119" s="35">
        <f t="shared" si="16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4"/>
        <v>27</v>
      </c>
      <c r="J127" s="34">
        <f t="shared" si="15"/>
        <v>1</v>
      </c>
      <c r="K127" s="35">
        <f t="shared" si="16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4"/>
        <v>20</v>
      </c>
      <c r="J128" s="34">
        <f t="shared" si="15"/>
        <v>8</v>
      </c>
      <c r="K128" s="35">
        <f t="shared" si="16"/>
        <v>0.7142857142857143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4"/>
        <v>0</v>
      </c>
      <c r="J132" s="34">
        <f t="shared" si="15"/>
        <v>28</v>
      </c>
      <c r="K132" s="35">
        <f t="shared" si="16"/>
        <v>0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 t="s">
        <v>1471</v>
      </c>
      <c r="AL132" s="88" t="s">
        <v>1471</v>
      </c>
      <c r="AM132" s="88" t="s">
        <v>1471</v>
      </c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4"/>
        <v>0</v>
      </c>
      <c r="J133" s="34">
        <f t="shared" si="15"/>
        <v>28</v>
      </c>
      <c r="K133" s="35">
        <f t="shared" si="16"/>
        <v>0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 t="s">
        <v>1471</v>
      </c>
      <c r="AL133" s="88" t="s">
        <v>1471</v>
      </c>
      <c r="AM133" s="88" t="s">
        <v>1471</v>
      </c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4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4"/>
        <v>25</v>
      </c>
      <c r="J137" s="34">
        <f t="shared" si="15"/>
        <v>3</v>
      </c>
      <c r="K137" s="35">
        <f t="shared" si="16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1">COUNTIF(L138:AM138,"")</f>
        <v>25</v>
      </c>
      <c r="J138" s="34">
        <f t="shared" si="15"/>
        <v>3</v>
      </c>
      <c r="K138" s="35">
        <f t="shared" si="16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1"/>
        <v>28</v>
      </c>
      <c r="J140" s="34">
        <f t="shared" si="15"/>
        <v>0</v>
      </c>
      <c r="K140" s="35">
        <f t="shared" si="16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1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1"/>
        <v>27</v>
      </c>
      <c r="J145" s="34">
        <f t="shared" si="15"/>
        <v>1</v>
      </c>
      <c r="K145" s="35">
        <f t="shared" si="16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1"/>
        <v>27</v>
      </c>
      <c r="J146" s="34">
        <f t="shared" si="15"/>
        <v>1</v>
      </c>
      <c r="K146" s="35">
        <f t="shared" si="16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1"/>
        <v>27</v>
      </c>
      <c r="J147" s="34">
        <f t="shared" si="15"/>
        <v>1</v>
      </c>
      <c r="K147" s="35">
        <f t="shared" si="16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1"/>
        <v>0</v>
      </c>
      <c r="J148" s="34">
        <f t="shared" ref="J148:J253" si="22">COUNTIF(L148:AM148,"APAGADO")</f>
        <v>28</v>
      </c>
      <c r="K148" s="35">
        <f t="shared" ref="K148:K253" si="23">(I148)/(J148+I148)</f>
        <v>0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 t="s">
        <v>1471</v>
      </c>
      <c r="AL148" s="88" t="s">
        <v>1471</v>
      </c>
      <c r="AM148" s="88" t="s">
        <v>1471</v>
      </c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1"/>
        <v>28</v>
      </c>
      <c r="J150" s="34">
        <f t="shared" si="22"/>
        <v>0</v>
      </c>
      <c r="K150" s="35">
        <f t="shared" si="23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 t="s">
        <v>1471</v>
      </c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1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1"/>
        <v>28</v>
      </c>
      <c r="J157" s="34">
        <f t="shared" ref="J157:J165" si="24">COUNTIF(L157:AM157,"APAGADO")</f>
        <v>0</v>
      </c>
      <c r="K157" s="35">
        <f t="shared" ref="K157:K165" si="25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1"/>
        <v>28</v>
      </c>
      <c r="J158" s="34">
        <f t="shared" si="24"/>
        <v>0</v>
      </c>
      <c r="K158" s="35">
        <f t="shared" si="25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1"/>
        <v>28</v>
      </c>
      <c r="J159" s="34">
        <f t="shared" si="24"/>
        <v>0</v>
      </c>
      <c r="K159" s="35">
        <f t="shared" si="25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1"/>
        <v>25</v>
      </c>
      <c r="J166" s="34">
        <f t="shared" si="22"/>
        <v>3</v>
      </c>
      <c r="K166" s="35">
        <f t="shared" si="23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1"/>
        <v>25</v>
      </c>
      <c r="J167" s="34">
        <f t="shared" si="22"/>
        <v>3</v>
      </c>
      <c r="K167" s="35">
        <f t="shared" si="23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1"/>
        <v>24</v>
      </c>
      <c r="J168" s="34">
        <f t="shared" si="22"/>
        <v>4</v>
      </c>
      <c r="K168" s="35">
        <f t="shared" si="23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1"/>
        <v>25</v>
      </c>
      <c r="J169" s="34">
        <f t="shared" si="22"/>
        <v>3</v>
      </c>
      <c r="K169" s="35">
        <f t="shared" si="23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1"/>
        <v>25</v>
      </c>
      <c r="J170" s="34">
        <f t="shared" si="22"/>
        <v>3</v>
      </c>
      <c r="K170" s="35">
        <f t="shared" si="23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1"/>
        <v>25</v>
      </c>
      <c r="J173" s="34">
        <f t="shared" si="22"/>
        <v>3</v>
      </c>
      <c r="K173" s="35">
        <f t="shared" si="23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1"/>
        <v>25</v>
      </c>
      <c r="J174" s="34">
        <f t="shared" si="22"/>
        <v>3</v>
      </c>
      <c r="K174" s="35">
        <f t="shared" si="23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 t="s">
        <v>1471</v>
      </c>
      <c r="AJ178" s="88" t="s">
        <v>1471</v>
      </c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 t="s">
        <v>1471</v>
      </c>
      <c r="AJ179" s="88" t="s">
        <v>1471</v>
      </c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 t="s">
        <v>1471</v>
      </c>
      <c r="AJ180" s="88" t="s">
        <v>1471</v>
      </c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1"/>
        <v>25</v>
      </c>
      <c r="J181" s="34">
        <f t="shared" si="22"/>
        <v>3</v>
      </c>
      <c r="K181" s="35">
        <f t="shared" si="23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1471</v>
      </c>
      <c r="AJ181" s="88" t="s">
        <v>1471</v>
      </c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1"/>
        <v>25</v>
      </c>
      <c r="J182" s="34">
        <f t="shared" si="22"/>
        <v>3</v>
      </c>
      <c r="K182" s="35">
        <f t="shared" si="23"/>
        <v>0.8928571428571429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 t="s">
        <v>1471</v>
      </c>
      <c r="AJ182" s="88" t="s">
        <v>1471</v>
      </c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1"/>
        <v>26</v>
      </c>
      <c r="J186" s="34">
        <f t="shared" si="22"/>
        <v>2</v>
      </c>
      <c r="K186" s="35">
        <f t="shared" si="23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 t="s">
        <v>1471</v>
      </c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1"/>
        <v>22</v>
      </c>
      <c r="J187" s="34">
        <f t="shared" si="22"/>
        <v>6</v>
      </c>
      <c r="K187" s="35">
        <f t="shared" si="23"/>
        <v>0.7857142857142857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1471</v>
      </c>
      <c r="AJ187" s="88" t="s">
        <v>1471</v>
      </c>
      <c r="AK187" s="88" t="s">
        <v>1471</v>
      </c>
      <c r="AL187" s="88" t="s">
        <v>1471</v>
      </c>
      <c r="AM187" s="88" t="s">
        <v>1471</v>
      </c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1"/>
        <v>25</v>
      </c>
      <c r="J188" s="34">
        <f t="shared" si="22"/>
        <v>3</v>
      </c>
      <c r="K188" s="35">
        <f t="shared" si="23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1471</v>
      </c>
      <c r="AJ188" s="88" t="s">
        <v>1471</v>
      </c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1"/>
        <v>25</v>
      </c>
      <c r="J189" s="34">
        <f t="shared" si="22"/>
        <v>3</v>
      </c>
      <c r="K189" s="35">
        <f t="shared" si="23"/>
        <v>0.8928571428571429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1471</v>
      </c>
      <c r="AJ189" s="88" t="s">
        <v>1471</v>
      </c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1"/>
        <v>27</v>
      </c>
      <c r="J190" s="34">
        <f t="shared" si="22"/>
        <v>1</v>
      </c>
      <c r="K190" s="35">
        <f t="shared" si="23"/>
        <v>0.9642857142857143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1471</v>
      </c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1"/>
        <v>25</v>
      </c>
      <c r="J191" s="34">
        <f t="shared" si="22"/>
        <v>3</v>
      </c>
      <c r="K191" s="35">
        <f t="shared" si="23"/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1471</v>
      </c>
      <c r="AJ191" s="88" t="s">
        <v>1471</v>
      </c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25</v>
      </c>
      <c r="J192" s="34">
        <f t="shared" ref="J192" si="26">COUNTIF(L192:AM192,"APAGADO")</f>
        <v>3</v>
      </c>
      <c r="K192" s="35">
        <f t="shared" ref="K192" si="27">(I192)/(J192+I192)</f>
        <v>0.8928571428571429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1471</v>
      </c>
      <c r="AJ192" s="88" t="s">
        <v>1471</v>
      </c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1"/>
        <v>0</v>
      </c>
      <c r="J194" s="34">
        <f t="shared" si="22"/>
        <v>28</v>
      </c>
      <c r="K194" s="35">
        <f t="shared" si="23"/>
        <v>0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 t="s">
        <v>1471</v>
      </c>
      <c r="AL194" s="88" t="s">
        <v>1471</v>
      </c>
      <c r="AM194" s="88" t="s">
        <v>1471</v>
      </c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1"/>
        <v>21</v>
      </c>
      <c r="J195" s="34">
        <f t="shared" si="22"/>
        <v>7</v>
      </c>
      <c r="K195" s="35">
        <f t="shared" si="23"/>
        <v>0.75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 t="s">
        <v>1471</v>
      </c>
      <c r="AG195" s="88" t="s">
        <v>1471</v>
      </c>
      <c r="AH195" s="88" t="s">
        <v>1471</v>
      </c>
      <c r="AI195" s="88" t="s">
        <v>1471</v>
      </c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1"/>
        <v>0</v>
      </c>
      <c r="J196" s="34">
        <f t="shared" si="22"/>
        <v>28</v>
      </c>
      <c r="K196" s="35">
        <f t="shared" si="23"/>
        <v>0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 t="s">
        <v>1471</v>
      </c>
      <c r="AL196" s="88" t="s">
        <v>1471</v>
      </c>
      <c r="AM196" s="88" t="s">
        <v>1471</v>
      </c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1"/>
        <v>27</v>
      </c>
      <c r="J203" s="34">
        <f t="shared" si="22"/>
        <v>1</v>
      </c>
      <c r="K203" s="35">
        <f t="shared" si="23"/>
        <v>0.9642857142857143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 t="s">
        <v>1471</v>
      </c>
      <c r="AM203" s="88"/>
      <c r="AN203" s="88"/>
      <c r="AO203" s="88"/>
      <c r="AP203" s="88"/>
    </row>
    <row r="204" spans="1:42" ht="15.75" thickBot="1" x14ac:dyDescent="0.3">
      <c r="A204" s="87"/>
      <c r="B204" t="s">
        <v>1569</v>
      </c>
      <c r="C204" t="s">
        <v>1144</v>
      </c>
      <c r="E204"/>
      <c r="F204"/>
      <c r="G204"/>
      <c r="H204" s="33"/>
      <c r="I204" s="34"/>
      <c r="J204" s="34"/>
      <c r="K204" s="35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 t="s">
        <v>1471</v>
      </c>
      <c r="AN204" s="88"/>
      <c r="AO204" s="88"/>
      <c r="AP204" s="88"/>
    </row>
    <row r="205" spans="1:42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1"/>
        <v>25</v>
      </c>
      <c r="J205" s="34">
        <f t="shared" si="22"/>
        <v>3</v>
      </c>
      <c r="K205" s="35">
        <f t="shared" si="23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 t="s">
        <v>1471</v>
      </c>
      <c r="AJ205" s="88" t="s">
        <v>1471</v>
      </c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8">COUNTIF(L206:AM206,"")</f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 t="s">
        <v>1471</v>
      </c>
      <c r="AJ206" s="88" t="s">
        <v>1471</v>
      </c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1471</v>
      </c>
      <c r="AJ207" s="88" t="s">
        <v>1471</v>
      </c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 t="s">
        <v>1471</v>
      </c>
      <c r="AJ208" s="88" t="s">
        <v>1471</v>
      </c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8"/>
        <v>25</v>
      </c>
      <c r="J209" s="34">
        <f>COUNTIF(L209:AM209,"APAGADO")</f>
        <v>3</v>
      </c>
      <c r="K209" s="35">
        <f>(I209)/(J209+I209)</f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1471</v>
      </c>
      <c r="AJ209" s="88" t="s">
        <v>1471</v>
      </c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8"/>
        <v>25</v>
      </c>
      <c r="J210" s="34">
        <f t="shared" si="22"/>
        <v>3</v>
      </c>
      <c r="K210" s="35">
        <f t="shared" si="23"/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 t="s">
        <v>1471</v>
      </c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 t="s">
        <v>1471</v>
      </c>
      <c r="AJ210" s="88" t="s">
        <v>1471</v>
      </c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29">COUNTIF(L211:AM211,"")</f>
        <v>28</v>
      </c>
      <c r="J211" s="34">
        <f t="shared" ref="J211" si="30">COUNTIF(L211:AM211,"APAGADO")</f>
        <v>0</v>
      </c>
      <c r="K211" s="35">
        <f t="shared" ref="K211" si="31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2">COUNTIF(L212:AM212,"")</f>
        <v>25</v>
      </c>
      <c r="J212" s="34">
        <f t="shared" ref="J212" si="33">COUNTIF(L212:AM212,"APAGADO")</f>
        <v>3</v>
      </c>
      <c r="K212" s="35">
        <f t="shared" ref="K212" si="34">(I212)/(J212+I212)</f>
        <v>0.8928571428571429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 t="s">
        <v>1471</v>
      </c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 t="s">
        <v>1471</v>
      </c>
      <c r="AJ212" s="88" t="s">
        <v>1471</v>
      </c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8"/>
        <v>28</v>
      </c>
      <c r="J215" s="34">
        <f t="shared" si="22"/>
        <v>0</v>
      </c>
      <c r="K215" s="35">
        <f t="shared" si="23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8"/>
        <v>27</v>
      </c>
      <c r="J217" s="34">
        <f t="shared" si="22"/>
        <v>1</v>
      </c>
      <c r="K217" s="35">
        <f t="shared" si="23"/>
        <v>0.9642857142857143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 t="s">
        <v>1471</v>
      </c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8"/>
        <v>26</v>
      </c>
      <c r="J219" s="34">
        <f t="shared" si="22"/>
        <v>2</v>
      </c>
      <c r="K219" s="35">
        <f t="shared" si="23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 t="s">
        <v>1471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 t="s">
        <v>1471</v>
      </c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8"/>
        <v>21</v>
      </c>
      <c r="J221" s="34">
        <f t="shared" si="22"/>
        <v>7</v>
      </c>
      <c r="K221" s="35">
        <f t="shared" si="23"/>
        <v>0.75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 t="s">
        <v>1471</v>
      </c>
      <c r="AC221" s="88" t="s">
        <v>1471</v>
      </c>
      <c r="AD221" s="88"/>
      <c r="AE221" s="88"/>
      <c r="AF221" s="88"/>
      <c r="AG221" s="88"/>
      <c r="AH221" s="88" t="s">
        <v>1471</v>
      </c>
      <c r="AI221" s="88" t="s">
        <v>1471</v>
      </c>
      <c r="AJ221" s="88" t="s">
        <v>1471</v>
      </c>
      <c r="AK221" s="88" t="s">
        <v>1471</v>
      </c>
      <c r="AL221" s="88"/>
      <c r="AM221" s="88" t="s">
        <v>1471</v>
      </c>
      <c r="AN221" s="88"/>
      <c r="AO221" s="88"/>
      <c r="AP221" s="88"/>
    </row>
    <row r="222" spans="1:42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8"/>
        <v>27</v>
      </c>
      <c r="J222" s="34">
        <f t="shared" si="22"/>
        <v>1</v>
      </c>
      <c r="K222" s="35">
        <f t="shared" si="23"/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1471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8"/>
        <v>28</v>
      </c>
      <c r="J223" s="34">
        <f t="shared" si="22"/>
        <v>0</v>
      </c>
      <c r="K223" s="35">
        <f t="shared" si="23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8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8"/>
        <v>27</v>
      </c>
      <c r="J225" s="34">
        <f t="shared" si="22"/>
        <v>1</v>
      </c>
      <c r="K225" s="35">
        <f t="shared" si="23"/>
        <v>0.9642857142857143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 t="s">
        <v>1471</v>
      </c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 t="s">
        <v>1471</v>
      </c>
      <c r="M226" s="88" t="s">
        <v>1471</v>
      </c>
      <c r="N226" s="88" t="s">
        <v>1471</v>
      </c>
      <c r="O226" s="88" t="s">
        <v>1471</v>
      </c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8"/>
        <v>28</v>
      </c>
      <c r="J227" s="34">
        <f t="shared" si="22"/>
        <v>0</v>
      </c>
      <c r="K227" s="35">
        <f t="shared" si="23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8"/>
        <v>28</v>
      </c>
      <c r="J228" s="34">
        <f t="shared" si="22"/>
        <v>0</v>
      </c>
      <c r="K228" s="35">
        <f t="shared" si="23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8"/>
        <v>0</v>
      </c>
      <c r="J231" s="34">
        <f t="shared" si="22"/>
        <v>28</v>
      </c>
      <c r="K231" s="35">
        <f t="shared" si="23"/>
        <v>0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 t="s">
        <v>1471</v>
      </c>
      <c r="AL231" s="88" t="s">
        <v>1471</v>
      </c>
      <c r="AM231" s="88" t="s">
        <v>1471</v>
      </c>
      <c r="AN231" s="88"/>
      <c r="AO231" s="88"/>
      <c r="AP231" s="88"/>
    </row>
    <row r="232" spans="1:42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8"/>
        <v>0</v>
      </c>
      <c r="J232" s="34">
        <f t="shared" si="22"/>
        <v>28</v>
      </c>
      <c r="K232" s="35">
        <f t="shared" si="23"/>
        <v>0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 t="s">
        <v>1471</v>
      </c>
      <c r="AL232" s="88" t="s">
        <v>1471</v>
      </c>
      <c r="AM232" s="88" t="s">
        <v>1471</v>
      </c>
      <c r="AN232" s="88"/>
      <c r="AO232" s="88"/>
      <c r="AP232" s="88"/>
    </row>
    <row r="233" spans="1:42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0</v>
      </c>
      <c r="J233" s="34">
        <f>COUNTIF(L233:AM233,"APAGADO")</f>
        <v>28</v>
      </c>
      <c r="K233" s="35">
        <f>(I233)/(J233+I233)</f>
        <v>0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 t="s">
        <v>1471</v>
      </c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 t="s">
        <v>1471</v>
      </c>
      <c r="AI233" s="88" t="s">
        <v>1471</v>
      </c>
      <c r="AJ233" s="88" t="s">
        <v>1471</v>
      </c>
      <c r="AK233" s="88" t="s">
        <v>1471</v>
      </c>
      <c r="AL233" s="88" t="s">
        <v>1471</v>
      </c>
      <c r="AM233" s="88" t="s">
        <v>1471</v>
      </c>
      <c r="AN233" s="88"/>
      <c r="AO233" s="88"/>
      <c r="AP233" s="88"/>
    </row>
    <row r="234" spans="1:42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8"/>
        <v>9</v>
      </c>
      <c r="J234" s="34">
        <f t="shared" si="22"/>
        <v>19</v>
      </c>
      <c r="K234" s="35">
        <f t="shared" si="23"/>
        <v>0.32142857142857145</v>
      </c>
      <c r="L234" s="88"/>
      <c r="M234" s="88" t="s">
        <v>1471</v>
      </c>
      <c r="N234" s="88" t="s">
        <v>1471</v>
      </c>
      <c r="O234" s="88"/>
      <c r="P234" s="88"/>
      <c r="Q234" s="88" t="s">
        <v>1471</v>
      </c>
      <c r="R234" s="88"/>
      <c r="S234" s="88" t="s">
        <v>1471</v>
      </c>
      <c r="T234" s="88" t="s">
        <v>1471</v>
      </c>
      <c r="U234" s="88" t="s">
        <v>1471</v>
      </c>
      <c r="V234" s="88"/>
      <c r="W234" s="88" t="s">
        <v>1471</v>
      </c>
      <c r="X234" s="88" t="s">
        <v>1471</v>
      </c>
      <c r="Y234" s="88" t="s">
        <v>1471</v>
      </c>
      <c r="Z234" s="88" t="s">
        <v>1471</v>
      </c>
      <c r="AA234" s="88" t="s">
        <v>1471</v>
      </c>
      <c r="AB234" s="88"/>
      <c r="AC234" s="88" t="s">
        <v>1471</v>
      </c>
      <c r="AD234" s="88"/>
      <c r="AE234" s="88" t="s">
        <v>1471</v>
      </c>
      <c r="AF234" s="88" t="s">
        <v>1471</v>
      </c>
      <c r="AG234" s="88" t="s">
        <v>1471</v>
      </c>
      <c r="AH234" s="88" t="s">
        <v>1471</v>
      </c>
      <c r="AI234" s="88" t="s">
        <v>1471</v>
      </c>
      <c r="AJ234" s="88"/>
      <c r="AK234" s="88"/>
      <c r="AL234" s="88" t="s">
        <v>1471</v>
      </c>
      <c r="AM234" s="88" t="s">
        <v>1471</v>
      </c>
      <c r="AN234" s="88"/>
      <c r="AO234" s="88"/>
      <c r="AP234" s="88"/>
    </row>
    <row r="235" spans="1:42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8"/>
        <v>25</v>
      </c>
      <c r="J235" s="34">
        <f t="shared" si="22"/>
        <v>3</v>
      </c>
      <c r="K235" s="35">
        <f t="shared" si="23"/>
        <v>0.8928571428571429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 t="s">
        <v>1471</v>
      </c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26</v>
      </c>
      <c r="J236" s="34">
        <f>COUNTIF(L236:AM236,"APAGADO")</f>
        <v>2</v>
      </c>
      <c r="K236" s="35">
        <f>(I236)/(J236+I236)</f>
        <v>0.9285714285714286</v>
      </c>
      <c r="L236" s="88"/>
      <c r="M236" s="88"/>
      <c r="N236" s="88" t="s">
        <v>1471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8"/>
        <v>27</v>
      </c>
      <c r="J237" s="34">
        <f t="shared" si="22"/>
        <v>1</v>
      </c>
      <c r="K237" s="35">
        <f t="shared" si="23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1471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8"/>
        <v>26</v>
      </c>
      <c r="J238" s="34">
        <f t="shared" si="22"/>
        <v>2</v>
      </c>
      <c r="K238" s="35">
        <f t="shared" si="23"/>
        <v>0.9285714285714286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 t="s">
        <v>1471</v>
      </c>
      <c r="AG238" s="88"/>
      <c r="AH238" s="88"/>
      <c r="AI238" s="88" t="s">
        <v>1471</v>
      </c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27</v>
      </c>
      <c r="J239" s="34">
        <f>COUNTIF(L239:AM239,"APAGADO")</f>
        <v>1</v>
      </c>
      <c r="K239" s="35">
        <f>(I239)/(J239+I239)</f>
        <v>0.9642857142857143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 t="s">
        <v>1471</v>
      </c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8"/>
        <v>21</v>
      </c>
      <c r="J240" s="34">
        <f t="shared" si="22"/>
        <v>7</v>
      </c>
      <c r="K240" s="35">
        <f t="shared" si="23"/>
        <v>0.75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 t="s">
        <v>1471</v>
      </c>
      <c r="AG240" s="88" t="s">
        <v>1471</v>
      </c>
      <c r="AH240" s="88" t="s">
        <v>1471</v>
      </c>
      <c r="AI240" s="88" t="s">
        <v>1471</v>
      </c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21</v>
      </c>
      <c r="J241" s="34">
        <f>COUNTIF(L241:AM241,"APAGADO")</f>
        <v>7</v>
      </c>
      <c r="K241" s="35">
        <f>(I241)/(J241+I241)</f>
        <v>0.75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 t="s">
        <v>1471</v>
      </c>
      <c r="AG241" s="88" t="s">
        <v>1471</v>
      </c>
      <c r="AH241" s="88" t="s">
        <v>1471</v>
      </c>
      <c r="AI241" s="88" t="s">
        <v>1471</v>
      </c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21</v>
      </c>
      <c r="J242" s="34">
        <f>COUNTIF(L242:AM242,"APAGADO")</f>
        <v>7</v>
      </c>
      <c r="K242" s="35">
        <f>(I242)/(J242+I242)</f>
        <v>0.75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 t="s">
        <v>1471</v>
      </c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8"/>
        <v>28</v>
      </c>
      <c r="J243" s="34">
        <f t="shared" si="22"/>
        <v>0</v>
      </c>
      <c r="K243" s="35">
        <f t="shared" si="23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8"/>
        <v>28</v>
      </c>
      <c r="J244" s="34">
        <f t="shared" si="22"/>
        <v>0</v>
      </c>
      <c r="K244" s="35">
        <f t="shared" si="23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8"/>
        <v>0</v>
      </c>
      <c r="J246" s="34">
        <f t="shared" si="22"/>
        <v>28</v>
      </c>
      <c r="K246" s="35">
        <f t="shared" si="23"/>
        <v>0</v>
      </c>
      <c r="L246" s="88" t="s">
        <v>1471</v>
      </c>
      <c r="M246" s="88" t="s">
        <v>1471</v>
      </c>
      <c r="N246" s="88" t="s">
        <v>1471</v>
      </c>
      <c r="O246" s="88" t="s">
        <v>1471</v>
      </c>
      <c r="P246" s="88" t="s">
        <v>1471</v>
      </c>
      <c r="Q246" s="88" t="s">
        <v>1471</v>
      </c>
      <c r="R246" s="88" t="s">
        <v>1471</v>
      </c>
      <c r="S246" s="88" t="s">
        <v>1471</v>
      </c>
      <c r="T246" s="88" t="s">
        <v>1471</v>
      </c>
      <c r="U246" s="88" t="s">
        <v>1471</v>
      </c>
      <c r="V246" s="88" t="s">
        <v>1471</v>
      </c>
      <c r="W246" s="88" t="s">
        <v>1471</v>
      </c>
      <c r="X246" s="88" t="s">
        <v>1471</v>
      </c>
      <c r="Y246" s="88" t="s">
        <v>1471</v>
      </c>
      <c r="Z246" s="88" t="s">
        <v>1471</v>
      </c>
      <c r="AA246" s="88" t="s">
        <v>1471</v>
      </c>
      <c r="AB246" s="88" t="s">
        <v>1471</v>
      </c>
      <c r="AC246" s="88" t="s">
        <v>1471</v>
      </c>
      <c r="AD246" s="88" t="s">
        <v>1471</v>
      </c>
      <c r="AE246" s="88" t="s">
        <v>1471</v>
      </c>
      <c r="AF246" s="88" t="s">
        <v>1471</v>
      </c>
      <c r="AG246" s="88" t="s">
        <v>1471</v>
      </c>
      <c r="AH246" s="88" t="s">
        <v>1471</v>
      </c>
      <c r="AI246" s="88" t="s">
        <v>1471</v>
      </c>
      <c r="AJ246" s="88" t="s">
        <v>1471</v>
      </c>
      <c r="AK246" s="88" t="s">
        <v>1471</v>
      </c>
      <c r="AL246" s="88" t="s">
        <v>1471</v>
      </c>
      <c r="AM246" s="88" t="s">
        <v>1471</v>
      </c>
      <c r="AN246" s="88"/>
      <c r="AO246" s="88"/>
      <c r="AP246" s="88"/>
    </row>
    <row r="247" spans="1:42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8"/>
        <v>28</v>
      </c>
      <c r="J247" s="34">
        <f t="shared" si="22"/>
        <v>0</v>
      </c>
      <c r="K247" s="35">
        <f t="shared" si="23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8"/>
        <v>28</v>
      </c>
      <c r="J248" s="34">
        <f t="shared" si="22"/>
        <v>0</v>
      </c>
      <c r="K248" s="35">
        <f t="shared" si="23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8"/>
        <v>27</v>
      </c>
      <c r="J250" s="34">
        <f t="shared" si="22"/>
        <v>1</v>
      </c>
      <c r="K250" s="35">
        <f t="shared" si="23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8"/>
        <v>27</v>
      </c>
      <c r="J251" s="34">
        <f t="shared" si="22"/>
        <v>1</v>
      </c>
      <c r="K251" s="35">
        <f t="shared" si="23"/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8"/>
        <v>27</v>
      </c>
      <c r="J253" s="34">
        <f t="shared" si="22"/>
        <v>1</v>
      </c>
      <c r="K253" s="35">
        <f t="shared" si="23"/>
        <v>0.9642857142857143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 t="s">
        <v>1471</v>
      </c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8"/>
        <v>28</v>
      </c>
      <c r="J254" s="34">
        <f t="shared" ref="J254:J318" si="35">COUNTIF(L254:AM254,"APAGADO")</f>
        <v>0</v>
      </c>
      <c r="K254" s="35">
        <f t="shared" ref="K254:K318" si="36">(I254)/(J254+I254)</f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8"/>
        <v>28</v>
      </c>
      <c r="J255" s="34">
        <f t="shared" si="35"/>
        <v>0</v>
      </c>
      <c r="K255" s="35">
        <f t="shared" si="36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8"/>
        <v>28</v>
      </c>
      <c r="J256" s="34">
        <f t="shared" si="35"/>
        <v>0</v>
      </c>
      <c r="K256" s="35">
        <f t="shared" si="36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7">COUNTIF(L257:AM257,"")</f>
        <v>28</v>
      </c>
      <c r="J257" s="34">
        <f t="shared" ref="J257" si="38">COUNTIF(L257:AM257,"APAGADO")</f>
        <v>0</v>
      </c>
      <c r="K257" s="35">
        <f t="shared" ref="K257" si="39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8"/>
        <v>27</v>
      </c>
      <c r="J259" s="34">
        <f t="shared" si="35"/>
        <v>1</v>
      </c>
      <c r="K259" s="35">
        <f t="shared" si="36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8"/>
        <v>27</v>
      </c>
      <c r="J260" s="34">
        <f t="shared" si="35"/>
        <v>1</v>
      </c>
      <c r="K260" s="35">
        <f t="shared" si="36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8"/>
        <v>27</v>
      </c>
      <c r="J261" s="34">
        <f t="shared" si="35"/>
        <v>1</v>
      </c>
      <c r="K261" s="35">
        <f t="shared" si="36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8"/>
        <v>27</v>
      </c>
      <c r="J262" s="34">
        <f t="shared" si="35"/>
        <v>1</v>
      </c>
      <c r="K262" s="35">
        <f t="shared" si="36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8"/>
        <v>19</v>
      </c>
      <c r="J263" s="34">
        <f t="shared" si="35"/>
        <v>9</v>
      </c>
      <c r="K263" s="35">
        <f t="shared" si="36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8"/>
        <v>18</v>
      </c>
      <c r="J264" s="34">
        <f t="shared" si="35"/>
        <v>10</v>
      </c>
      <c r="K264" s="35">
        <f t="shared" si="36"/>
        <v>0.6428571428571429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 t="s">
        <v>1471</v>
      </c>
      <c r="X264" s="88" t="s">
        <v>1471</v>
      </c>
      <c r="Y264" s="88" t="s">
        <v>1471</v>
      </c>
      <c r="Z264" s="88" t="s">
        <v>1471</v>
      </c>
      <c r="AA264" s="88" t="s">
        <v>1471</v>
      </c>
      <c r="AB264" s="88" t="s">
        <v>1471</v>
      </c>
      <c r="AC264" s="88" t="s">
        <v>1471</v>
      </c>
      <c r="AD264" s="88" t="s">
        <v>1471</v>
      </c>
      <c r="AE264" s="88"/>
      <c r="AF264" s="88" t="s">
        <v>1471</v>
      </c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8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8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8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8"/>
        <v>27</v>
      </c>
      <c r="J268" s="34">
        <f>COUNTIF(L268:AM268,"APAGADO")</f>
        <v>1</v>
      </c>
      <c r="K268" s="35">
        <f>(I268)/(J268+I268)</f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8"/>
        <v>26</v>
      </c>
      <c r="J269" s="34">
        <f t="shared" si="35"/>
        <v>2</v>
      </c>
      <c r="K269" s="35">
        <f t="shared" si="36"/>
        <v>0.9285714285714286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 t="s">
        <v>1471</v>
      </c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 t="s">
        <v>1471</v>
      </c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8"/>
        <v>17</v>
      </c>
      <c r="J270" s="34">
        <f t="shared" si="35"/>
        <v>11</v>
      </c>
      <c r="K270" s="35">
        <f t="shared" si="36"/>
        <v>0.6071428571428571</v>
      </c>
      <c r="L270" s="88" t="s">
        <v>1471</v>
      </c>
      <c r="M270" s="88" t="s">
        <v>1471</v>
      </c>
      <c r="N270" s="88"/>
      <c r="O270" s="88"/>
      <c r="P270" s="88" t="s">
        <v>1471</v>
      </c>
      <c r="Q270" s="88" t="s">
        <v>1471</v>
      </c>
      <c r="R270" s="88" t="s">
        <v>1471</v>
      </c>
      <c r="S270" s="88" t="s">
        <v>1471</v>
      </c>
      <c r="T270" s="88" t="s">
        <v>1471</v>
      </c>
      <c r="U270" s="88" t="s">
        <v>1471</v>
      </c>
      <c r="V270" s="88" t="s">
        <v>1471</v>
      </c>
      <c r="W270" s="88" t="s">
        <v>1471</v>
      </c>
      <c r="X270" s="88" t="s">
        <v>1471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8"/>
        <v>27</v>
      </c>
      <c r="J271" s="34">
        <f t="shared" si="35"/>
        <v>1</v>
      </c>
      <c r="K271" s="35">
        <f t="shared" si="36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3">COUNTIF(L272:AM272,"")</f>
        <v>26</v>
      </c>
      <c r="J272" s="34">
        <f t="shared" si="35"/>
        <v>2</v>
      </c>
      <c r="K272" s="35">
        <f t="shared" si="36"/>
        <v>0.9285714285714286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 t="s">
        <v>1471</v>
      </c>
      <c r="V272" s="88" t="s">
        <v>1471</v>
      </c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3"/>
        <v>12</v>
      </c>
      <c r="J273" s="34">
        <f t="shared" si="35"/>
        <v>16</v>
      </c>
      <c r="K273" s="35">
        <f t="shared" si="36"/>
        <v>0.42857142857142855</v>
      </c>
      <c r="L273" s="88" t="s">
        <v>1471</v>
      </c>
      <c r="M273" s="88" t="s">
        <v>1471</v>
      </c>
      <c r="N273" s="88"/>
      <c r="O273" s="88"/>
      <c r="P273" s="88" t="s">
        <v>1471</v>
      </c>
      <c r="Q273" s="88" t="s">
        <v>1471</v>
      </c>
      <c r="R273" s="88" t="s">
        <v>1471</v>
      </c>
      <c r="S273" s="88" t="s">
        <v>1471</v>
      </c>
      <c r="T273" s="88" t="s">
        <v>1471</v>
      </c>
      <c r="U273" s="88" t="s">
        <v>1471</v>
      </c>
      <c r="V273" s="88" t="s">
        <v>1471</v>
      </c>
      <c r="W273" s="88" t="s">
        <v>1471</v>
      </c>
      <c r="X273" s="88" t="s">
        <v>1471</v>
      </c>
      <c r="Y273" s="88" t="s">
        <v>1471</v>
      </c>
      <c r="Z273" s="88" t="s">
        <v>1471</v>
      </c>
      <c r="AA273" s="88" t="s">
        <v>1471</v>
      </c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3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3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3"/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4">COUNTIF(L277:AM277,"")</f>
        <v>27</v>
      </c>
      <c r="J277" s="34">
        <f>COUNTIF(L277:AM277,"APAGADO")</f>
        <v>1</v>
      </c>
      <c r="K277" s="35">
        <f>(I277)/(J277+I277)</f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3"/>
        <v>27</v>
      </c>
      <c r="J278" s="34">
        <f t="shared" si="35"/>
        <v>1</v>
      </c>
      <c r="K278" s="35">
        <f t="shared" si="36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3"/>
        <v>27</v>
      </c>
      <c r="J279" s="34">
        <f t="shared" si="35"/>
        <v>1</v>
      </c>
      <c r="K279" s="35">
        <f t="shared" si="36"/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3"/>
        <v>25</v>
      </c>
      <c r="J280" s="34">
        <f>COUNTIF(L280:AM280,"APAGADO")</f>
        <v>3</v>
      </c>
      <c r="K280" s="35">
        <f>(I280)/(J280+I280)</f>
        <v>0.8928571428571429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 t="s">
        <v>1471</v>
      </c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 t="s">
        <v>1471</v>
      </c>
      <c r="AJ280" s="88" t="s">
        <v>1471</v>
      </c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3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3"/>
        <v>28</v>
      </c>
      <c r="J282" s="34">
        <f t="shared" si="35"/>
        <v>0</v>
      </c>
      <c r="K282" s="35">
        <f t="shared" si="36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3"/>
        <v>28</v>
      </c>
      <c r="J283" s="34">
        <f t="shared" si="35"/>
        <v>0</v>
      </c>
      <c r="K283" s="35">
        <f t="shared" si="36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3"/>
        <v>28</v>
      </c>
      <c r="J284" s="34">
        <f t="shared" si="35"/>
        <v>0</v>
      </c>
      <c r="K284" s="35">
        <f t="shared" si="36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3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3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3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3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3"/>
        <v>28</v>
      </c>
      <c r="J289" s="34">
        <f t="shared" ref="J289:J290" si="45">COUNTIF(L289:AM289,"APAGADO")</f>
        <v>0</v>
      </c>
      <c r="K289" s="35">
        <f t="shared" ref="K289:K290" si="46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3"/>
        <v>28</v>
      </c>
      <c r="J290" s="34">
        <f t="shared" si="45"/>
        <v>0</v>
      </c>
      <c r="K290" s="35">
        <f t="shared" si="46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3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3"/>
        <v>28</v>
      </c>
      <c r="J292" s="34">
        <f t="shared" si="35"/>
        <v>0</v>
      </c>
      <c r="K292" s="35">
        <f t="shared" si="36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3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3"/>
        <v>28</v>
      </c>
      <c r="J294" s="34">
        <f t="shared" si="35"/>
        <v>0</v>
      </c>
      <c r="K294" s="35">
        <f t="shared" si="36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3"/>
        <v>24</v>
      </c>
      <c r="J295" s="34">
        <f>COUNTIF(L295:AM295,"APAGADO")</f>
        <v>4</v>
      </c>
      <c r="K295" s="35">
        <f>(I295)/(J295+I295)</f>
        <v>0.8571428571428571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 t="s">
        <v>1471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 t="s">
        <v>1471</v>
      </c>
      <c r="AJ295" s="88" t="s">
        <v>1471</v>
      </c>
      <c r="AK295" s="88"/>
      <c r="AL295" s="88"/>
      <c r="AM295" s="88" t="s">
        <v>1471</v>
      </c>
      <c r="AN295" s="88"/>
      <c r="AO295" s="88"/>
      <c r="AP295" s="88"/>
    </row>
    <row r="296" spans="1:42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3"/>
        <v>28</v>
      </c>
      <c r="J296" s="34">
        <f t="shared" si="35"/>
        <v>0</v>
      </c>
      <c r="K296" s="35">
        <f t="shared" si="36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1566</v>
      </c>
      <c r="C299" t="s">
        <v>1145</v>
      </c>
      <c r="D299" t="s">
        <v>1567</v>
      </c>
      <c r="E299" s="33" t="s">
        <v>15</v>
      </c>
      <c r="F299" s="33" t="s">
        <v>28</v>
      </c>
      <c r="G299" s="33"/>
      <c r="H299" s="33" t="s">
        <v>1568</v>
      </c>
      <c r="I299" s="34">
        <f>COUNTIF(L299:AM299,"")</f>
        <v>21</v>
      </c>
      <c r="J299" s="34">
        <f>COUNTIF(L299:AM299,"APAGADO")</f>
        <v>7</v>
      </c>
      <c r="K299" s="35">
        <f>(I299)/(J299+I299)</f>
        <v>0.75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1471</v>
      </c>
      <c r="AC299" s="88" t="s">
        <v>1471</v>
      </c>
      <c r="AD299" s="88" t="s">
        <v>1471</v>
      </c>
      <c r="AE299" s="88" t="s">
        <v>1471</v>
      </c>
      <c r="AF299" s="88" t="s">
        <v>1471</v>
      </c>
      <c r="AG299" s="88"/>
      <c r="AH299" s="88" t="s">
        <v>1471</v>
      </c>
      <c r="AI299" s="88" t="s">
        <v>1471</v>
      </c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3"/>
        <v>28</v>
      </c>
      <c r="J300" s="34">
        <f t="shared" si="35"/>
        <v>0</v>
      </c>
      <c r="K300" s="35">
        <f t="shared" si="36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3"/>
        <v>27</v>
      </c>
      <c r="J301" s="34">
        <f>COUNTIF(L301:AM301,"APAGADO")</f>
        <v>1</v>
      </c>
      <c r="K301" s="35">
        <f>(I301)/(J301+I301)</f>
        <v>0.9642857142857143</v>
      </c>
      <c r="L301" s="88"/>
      <c r="M301" s="88"/>
      <c r="N301" s="88" t="s">
        <v>1471</v>
      </c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3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3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3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3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3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3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3"/>
        <v>28</v>
      </c>
      <c r="J308" s="34">
        <f t="shared" si="35"/>
        <v>0</v>
      </c>
      <c r="K308" s="35">
        <f t="shared" si="36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3"/>
        <v>28</v>
      </c>
      <c r="J309" s="34">
        <f t="shared" si="35"/>
        <v>0</v>
      </c>
      <c r="K309" s="35">
        <f t="shared" si="36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3"/>
        <v>28</v>
      </c>
      <c r="J310" s="34">
        <f t="shared" si="35"/>
        <v>0</v>
      </c>
      <c r="K310" s="35">
        <f t="shared" si="36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3"/>
        <v>28</v>
      </c>
      <c r="J311" s="34">
        <f t="shared" si="35"/>
        <v>0</v>
      </c>
      <c r="K311" s="35">
        <f t="shared" si="36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3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 t="s">
        <v>1471</v>
      </c>
      <c r="AL312" s="88" t="s">
        <v>1471</v>
      </c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3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3"/>
        <v>24</v>
      </c>
      <c r="J314" s="34">
        <f>COUNTIF(L314:AM314,"APAGADO")</f>
        <v>4</v>
      </c>
      <c r="K314" s="35">
        <f>(I314)/(J314+I314)</f>
        <v>0.8571428571428571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 t="s">
        <v>1471</v>
      </c>
      <c r="W314" s="88"/>
      <c r="X314" s="88"/>
      <c r="Y314" s="88" t="s">
        <v>1471</v>
      </c>
      <c r="Z314" s="88"/>
      <c r="AA314" s="88"/>
      <c r="AB314" s="88" t="s">
        <v>1471</v>
      </c>
      <c r="AC314" s="88" t="s">
        <v>1471</v>
      </c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3"/>
        <v>28</v>
      </c>
      <c r="J315" s="34">
        <f t="shared" si="35"/>
        <v>0</v>
      </c>
      <c r="K315" s="35">
        <f t="shared" si="36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3"/>
        <v>28</v>
      </c>
      <c r="J316" s="34">
        <f t="shared" si="35"/>
        <v>0</v>
      </c>
      <c r="K316" s="35">
        <f t="shared" si="36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3"/>
        <v>28</v>
      </c>
      <c r="J317" s="34">
        <f t="shared" si="35"/>
        <v>0</v>
      </c>
      <c r="K317" s="35">
        <f t="shared" si="36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3"/>
        <v>28</v>
      </c>
      <c r="J318" s="34">
        <f t="shared" si="35"/>
        <v>0</v>
      </c>
      <c r="K318" s="35">
        <f t="shared" si="36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3"/>
        <v>28</v>
      </c>
      <c r="J319" s="34">
        <f t="shared" ref="J319:J396" si="47">COUNTIF(L319:AM319,"APAGADO")</f>
        <v>0</v>
      </c>
      <c r="K319" s="35">
        <f t="shared" ref="K319:K396" si="48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3"/>
        <v>28</v>
      </c>
      <c r="J320" s="34">
        <f t="shared" si="47"/>
        <v>0</v>
      </c>
      <c r="K320" s="35">
        <f t="shared" si="48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3"/>
        <v>28</v>
      </c>
      <c r="J321" s="34">
        <f t="shared" si="47"/>
        <v>0</v>
      </c>
      <c r="K321" s="35">
        <f t="shared" si="48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3"/>
        <v>28</v>
      </c>
      <c r="J322" s="34">
        <f t="shared" si="47"/>
        <v>0</v>
      </c>
      <c r="K322" s="35">
        <f t="shared" si="48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3"/>
        <v>28</v>
      </c>
      <c r="J323" s="34">
        <f t="shared" si="47"/>
        <v>0</v>
      </c>
      <c r="K323" s="35">
        <f t="shared" si="4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3"/>
        <v>28</v>
      </c>
      <c r="J324" s="34">
        <f t="shared" si="47"/>
        <v>0</v>
      </c>
      <c r="K324" s="35">
        <f t="shared" si="48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3"/>
        <v>28</v>
      </c>
      <c r="J325" s="34">
        <f t="shared" si="47"/>
        <v>0</v>
      </c>
      <c r="K325" s="35">
        <f t="shared" si="4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3"/>
        <v>28</v>
      </c>
      <c r="J326" s="34">
        <f t="shared" si="47"/>
        <v>0</v>
      </c>
      <c r="K326" s="35">
        <f t="shared" si="4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3"/>
        <v>28</v>
      </c>
      <c r="J327" s="34">
        <f t="shared" si="47"/>
        <v>0</v>
      </c>
      <c r="K327" s="35">
        <f t="shared" si="48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3"/>
        <v>24</v>
      </c>
      <c r="J328" s="34">
        <f t="shared" si="47"/>
        <v>4</v>
      </c>
      <c r="K328" s="35">
        <f t="shared" si="48"/>
        <v>0.8571428571428571</v>
      </c>
      <c r="L328" s="88" t="s">
        <v>1471</v>
      </c>
      <c r="M328" s="88" t="s">
        <v>1471</v>
      </c>
      <c r="N328" s="88" t="s">
        <v>1471</v>
      </c>
      <c r="O328" s="88" t="s">
        <v>1471</v>
      </c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3"/>
        <v>28</v>
      </c>
      <c r="J329" s="34">
        <f t="shared" si="47"/>
        <v>0</v>
      </c>
      <c r="K329" s="35">
        <f t="shared" si="48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3"/>
        <v>28</v>
      </c>
      <c r="J330" s="34">
        <f t="shared" si="47"/>
        <v>0</v>
      </c>
      <c r="K330" s="35">
        <f t="shared" si="48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3"/>
        <v>27</v>
      </c>
      <c r="J331" s="34">
        <f t="shared" si="47"/>
        <v>1</v>
      </c>
      <c r="K331" s="35">
        <f t="shared" si="48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3"/>
        <v>27</v>
      </c>
      <c r="J332" s="34">
        <f t="shared" si="47"/>
        <v>1</v>
      </c>
      <c r="K332" s="35">
        <f t="shared" si="48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3"/>
        <v>27</v>
      </c>
      <c r="J333" s="34">
        <f t="shared" si="47"/>
        <v>1</v>
      </c>
      <c r="K333" s="35">
        <f t="shared" si="48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3"/>
        <v>27</v>
      </c>
      <c r="J334" s="34">
        <f t="shared" si="47"/>
        <v>1</v>
      </c>
      <c r="K334" s="35">
        <f t="shared" si="48"/>
        <v>0.9642857142857143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 t="s">
        <v>1471</v>
      </c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3"/>
        <v>28</v>
      </c>
      <c r="J335" s="34">
        <f t="shared" si="47"/>
        <v>0</v>
      </c>
      <c r="K335" s="35">
        <f t="shared" si="48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3"/>
        <v>28</v>
      </c>
      <c r="J336" s="34">
        <f t="shared" si="47"/>
        <v>0</v>
      </c>
      <c r="K336" s="35">
        <f t="shared" si="48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3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3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22</v>
      </c>
      <c r="J339" s="34">
        <f>COUNTIF(L339:AM339,"APAGADO")</f>
        <v>6</v>
      </c>
      <c r="K339" s="35">
        <f>(I339)/(J339+I339)</f>
        <v>0.7857142857142857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/>
      <c r="AG339" s="88" t="s">
        <v>1471</v>
      </c>
      <c r="AH339" s="88" t="s">
        <v>1471</v>
      </c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19</v>
      </c>
      <c r="J340" s="34">
        <f>COUNTIF(L340:AM340,"APAGADO")</f>
        <v>9</v>
      </c>
      <c r="K340" s="35">
        <f>(I340)/(J340+I340)</f>
        <v>0.6785714285714286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 t="s">
        <v>1471</v>
      </c>
      <c r="Z340" s="88" t="s">
        <v>1471</v>
      </c>
      <c r="AA340" s="88" t="s">
        <v>1471</v>
      </c>
      <c r="AB340" s="88" t="s">
        <v>1471</v>
      </c>
      <c r="AC340" s="88"/>
      <c r="AD340" s="88"/>
      <c r="AE340" s="88"/>
      <c r="AF340" s="88" t="s">
        <v>1471</v>
      </c>
      <c r="AG340" s="88" t="s">
        <v>1471</v>
      </c>
      <c r="AH340" s="88" t="s">
        <v>1471</v>
      </c>
      <c r="AI340" s="88" t="s">
        <v>1471</v>
      </c>
      <c r="AJ340" s="88" t="s">
        <v>1471</v>
      </c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3"/>
        <v>26</v>
      </c>
      <c r="J342" s="34">
        <f t="shared" si="47"/>
        <v>2</v>
      </c>
      <c r="K342" s="35">
        <f t="shared" si="48"/>
        <v>0.9285714285714286</v>
      </c>
      <c r="L342" s="88"/>
      <c r="M342" s="88"/>
      <c r="N342" s="88"/>
      <c r="O342" s="88"/>
      <c r="P342" s="88"/>
      <c r="Q342" s="88"/>
      <c r="R342" s="88"/>
      <c r="S342" s="88"/>
      <c r="T342" s="88" t="s">
        <v>1471</v>
      </c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 t="s">
        <v>1471</v>
      </c>
      <c r="AN342" s="88"/>
      <c r="AO342" s="88"/>
      <c r="AP342" s="88"/>
    </row>
    <row r="343" spans="1:42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3"/>
        <v>28</v>
      </c>
      <c r="J346" s="34">
        <f t="shared" si="47"/>
        <v>0</v>
      </c>
      <c r="K346" s="35">
        <f t="shared" si="48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26</v>
      </c>
      <c r="J348" s="34">
        <f>COUNTIF(L348:AM348,"APAGADO")</f>
        <v>2</v>
      </c>
      <c r="K348" s="35">
        <f>(I348)/(J348+I348)</f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49">COUNTIF(L349:AM349,"")</f>
        <v>26</v>
      </c>
      <c r="J349" s="34">
        <f t="shared" si="47"/>
        <v>2</v>
      </c>
      <c r="K349" s="35">
        <f t="shared" si="48"/>
        <v>0.9285714285714286</v>
      </c>
      <c r="L349" s="88"/>
      <c r="M349" s="88"/>
      <c r="N349" s="88"/>
      <c r="O349" s="88"/>
      <c r="P349" s="88"/>
      <c r="Q349" s="88"/>
      <c r="R349" s="88" t="s">
        <v>1471</v>
      </c>
      <c r="S349" s="88" t="s">
        <v>1471</v>
      </c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49"/>
        <v>22</v>
      </c>
      <c r="J351" s="34">
        <f t="shared" si="47"/>
        <v>6</v>
      </c>
      <c r="K351" s="35">
        <f t="shared" si="48"/>
        <v>0.7857142857142857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 t="s">
        <v>1471</v>
      </c>
      <c r="AH351" s="88" t="s">
        <v>1471</v>
      </c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49"/>
        <v>22</v>
      </c>
      <c r="J352" s="34">
        <f t="shared" si="47"/>
        <v>6</v>
      </c>
      <c r="K352" s="35">
        <f t="shared" si="48"/>
        <v>0.7857142857142857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 t="s">
        <v>1471</v>
      </c>
      <c r="Z352" s="88" t="s">
        <v>1471</v>
      </c>
      <c r="AA352" s="88" t="s">
        <v>1471</v>
      </c>
      <c r="AB352" s="88" t="s">
        <v>1471</v>
      </c>
      <c r="AC352" s="88"/>
      <c r="AD352" s="88"/>
      <c r="AE352" s="88"/>
      <c r="AF352" s="88"/>
      <c r="AG352" s="88" t="s">
        <v>1471</v>
      </c>
      <c r="AH352" s="88" t="s">
        <v>1471</v>
      </c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22</v>
      </c>
      <c r="J355" s="34">
        <f>COUNTIF(L355:AM355,"APAGADO")</f>
        <v>6</v>
      </c>
      <c r="K355" s="35">
        <f>(I355)/(J355+I355)</f>
        <v>0.7857142857142857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 t="s">
        <v>1471</v>
      </c>
      <c r="X355" s="88" t="s">
        <v>1471</v>
      </c>
      <c r="Y355" s="88" t="s">
        <v>1471</v>
      </c>
      <c r="Z355" s="88" t="s">
        <v>1471</v>
      </c>
      <c r="AA355" s="88" t="s">
        <v>1471</v>
      </c>
      <c r="AB355" s="88" t="s">
        <v>1471</v>
      </c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49"/>
        <v>28</v>
      </c>
      <c r="J356" s="34">
        <f t="shared" si="47"/>
        <v>0</v>
      </c>
      <c r="K356" s="35">
        <f t="shared" si="48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49"/>
        <v>28</v>
      </c>
      <c r="J357" s="34">
        <f t="shared" si="47"/>
        <v>0</v>
      </c>
      <c r="K357" s="35">
        <f t="shared" si="48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0">COUNTIF(L359:AM359,"")</f>
        <v>28</v>
      </c>
      <c r="J359" s="34">
        <f t="shared" ref="J359" si="51">COUNTIF(L359:AM359,"APAGADO")</f>
        <v>0</v>
      </c>
      <c r="K359" s="35">
        <f t="shared" ref="K359" si="52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49"/>
        <v>27</v>
      </c>
      <c r="J360" s="34">
        <f t="shared" si="47"/>
        <v>1</v>
      </c>
      <c r="K360" s="35">
        <f t="shared" si="48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49"/>
        <v>27</v>
      </c>
      <c r="J361" s="34">
        <f t="shared" si="47"/>
        <v>1</v>
      </c>
      <c r="K361" s="35">
        <f t="shared" si="48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49"/>
        <v>27</v>
      </c>
      <c r="J362" s="34">
        <f t="shared" si="47"/>
        <v>1</v>
      </c>
      <c r="K362" s="35">
        <f t="shared" si="48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49"/>
        <v>25</v>
      </c>
      <c r="J363" s="34">
        <f t="shared" si="47"/>
        <v>3</v>
      </c>
      <c r="K363" s="35">
        <f t="shared" si="48"/>
        <v>0.8928571428571429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 t="s">
        <v>1471</v>
      </c>
      <c r="AJ363" s="88" t="s">
        <v>1471</v>
      </c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49"/>
        <v>25</v>
      </c>
      <c r="J364" s="34">
        <f t="shared" si="47"/>
        <v>3</v>
      </c>
      <c r="K364" s="35">
        <f t="shared" si="48"/>
        <v>0.8928571428571429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 t="s">
        <v>1471</v>
      </c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 t="s">
        <v>1471</v>
      </c>
      <c r="AJ364" s="88" t="s">
        <v>1471</v>
      </c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49"/>
        <v>28</v>
      </c>
      <c r="J365" s="34">
        <f t="shared" si="47"/>
        <v>0</v>
      </c>
      <c r="K365" s="35">
        <f t="shared" si="48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49"/>
        <v>28</v>
      </c>
      <c r="J366" s="34">
        <f t="shared" si="47"/>
        <v>0</v>
      </c>
      <c r="K366" s="35">
        <f t="shared" si="4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49"/>
        <v>26</v>
      </c>
      <c r="J367" s="34">
        <f t="shared" si="47"/>
        <v>2</v>
      </c>
      <c r="K367" s="35">
        <f t="shared" si="48"/>
        <v>0.9285714285714286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 t="s">
        <v>1471</v>
      </c>
      <c r="AG367" s="88" t="s">
        <v>1471</v>
      </c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49"/>
        <v>28</v>
      </c>
      <c r="J368" s="34">
        <f t="shared" si="47"/>
        <v>0</v>
      </c>
      <c r="K368" s="35">
        <f t="shared" si="48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49"/>
        <v>28</v>
      </c>
      <c r="J369" s="34">
        <f t="shared" si="47"/>
        <v>0</v>
      </c>
      <c r="K369" s="35">
        <f t="shared" si="48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49"/>
        <v>28</v>
      </c>
      <c r="J370" s="34">
        <f t="shared" si="47"/>
        <v>0</v>
      </c>
      <c r="K370" s="35">
        <f t="shared" si="48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49"/>
        <v>28</v>
      </c>
      <c r="J371" s="34">
        <f t="shared" si="47"/>
        <v>0</v>
      </c>
      <c r="K371" s="35">
        <f t="shared" si="48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49"/>
        <v>28</v>
      </c>
      <c r="J372" s="34">
        <f t="shared" si="47"/>
        <v>0</v>
      </c>
      <c r="K372" s="35">
        <f t="shared" si="48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49"/>
        <v>28</v>
      </c>
      <c r="J373" s="34">
        <f t="shared" si="47"/>
        <v>0</v>
      </c>
      <c r="K373" s="35">
        <f t="shared" si="48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49"/>
        <v>23</v>
      </c>
      <c r="J374" s="34">
        <f t="shared" si="47"/>
        <v>5</v>
      </c>
      <c r="K374" s="35">
        <f t="shared" si="48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49"/>
        <v>23</v>
      </c>
      <c r="J375" s="34">
        <f t="shared" si="47"/>
        <v>5</v>
      </c>
      <c r="K375" s="35">
        <f t="shared" si="48"/>
        <v>0.8214285714285714</v>
      </c>
      <c r="L375" s="88" t="s">
        <v>1471</v>
      </c>
      <c r="M375" s="88" t="s">
        <v>1471</v>
      </c>
      <c r="N375" s="88" t="s">
        <v>1471</v>
      </c>
      <c r="O375" s="88" t="s">
        <v>1471</v>
      </c>
      <c r="P375" s="88" t="s">
        <v>1471</v>
      </c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49"/>
        <v>28</v>
      </c>
      <c r="J376" s="34">
        <f t="shared" si="47"/>
        <v>0</v>
      </c>
      <c r="K376" s="35">
        <f t="shared" si="48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49"/>
        <v>28</v>
      </c>
      <c r="J377" s="34">
        <f t="shared" si="47"/>
        <v>0</v>
      </c>
      <c r="K377" s="35">
        <f t="shared" si="48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49"/>
        <v>26</v>
      </c>
      <c r="J378" s="34">
        <f t="shared" si="47"/>
        <v>2</v>
      </c>
      <c r="K378" s="35">
        <f t="shared" si="48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 t="s">
        <v>1471</v>
      </c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49"/>
        <v>26</v>
      </c>
      <c r="J379" s="34">
        <f t="shared" si="47"/>
        <v>2</v>
      </c>
      <c r="K379" s="35">
        <f t="shared" si="48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 t="s">
        <v>1471</v>
      </c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49"/>
        <v>27</v>
      </c>
      <c r="J380" s="34">
        <f t="shared" si="47"/>
        <v>1</v>
      </c>
      <c r="K380" s="35">
        <f t="shared" si="48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49"/>
        <v>27</v>
      </c>
      <c r="J381" s="34">
        <f t="shared" si="47"/>
        <v>1</v>
      </c>
      <c r="K381" s="35">
        <f t="shared" si="48"/>
        <v>0.9642857142857143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 t="s">
        <v>1471</v>
      </c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7</v>
      </c>
      <c r="J382" s="34">
        <f t="shared" si="47"/>
        <v>21</v>
      </c>
      <c r="K382" s="35">
        <f t="shared" si="48"/>
        <v>0.25</v>
      </c>
      <c r="L382" s="88" t="s">
        <v>1471</v>
      </c>
      <c r="M382" s="88" t="s">
        <v>1471</v>
      </c>
      <c r="N382" s="88"/>
      <c r="O382" s="88"/>
      <c r="P382" s="88"/>
      <c r="Q382" s="88"/>
      <c r="R382" s="88"/>
      <c r="S382" s="88" t="s">
        <v>1471</v>
      </c>
      <c r="T382" s="88" t="s">
        <v>1471</v>
      </c>
      <c r="U382" s="88"/>
      <c r="V382" s="88" t="s">
        <v>1471</v>
      </c>
      <c r="W382" s="88" t="s">
        <v>1471</v>
      </c>
      <c r="X382" s="88" t="s">
        <v>1471</v>
      </c>
      <c r="Y382" s="88"/>
      <c r="Z382" s="88" t="s">
        <v>1471</v>
      </c>
      <c r="AA382" s="88" t="s">
        <v>1471</v>
      </c>
      <c r="AB382" s="88" t="s">
        <v>1471</v>
      </c>
      <c r="AC382" s="88" t="s">
        <v>1471</v>
      </c>
      <c r="AD382" s="88" t="s">
        <v>1471</v>
      </c>
      <c r="AE382" s="88" t="s">
        <v>1471</v>
      </c>
      <c r="AF382" s="88" t="s">
        <v>1471</v>
      </c>
      <c r="AG382" s="88" t="s">
        <v>1471</v>
      </c>
      <c r="AH382" s="88" t="s">
        <v>1471</v>
      </c>
      <c r="AI382" s="88" t="s">
        <v>1471</v>
      </c>
      <c r="AJ382" s="88" t="s">
        <v>1471</v>
      </c>
      <c r="AK382" s="88" t="s">
        <v>1471</v>
      </c>
      <c r="AL382" s="88" t="s">
        <v>1471</v>
      </c>
      <c r="AM382" s="88" t="s">
        <v>1471</v>
      </c>
      <c r="AN382" s="88"/>
      <c r="AO382" s="88"/>
      <c r="AP382" s="88"/>
    </row>
    <row r="383" spans="1:42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49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49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49"/>
        <v>28</v>
      </c>
      <c r="J385" s="34">
        <f t="shared" si="47"/>
        <v>0</v>
      </c>
      <c r="K385" s="35">
        <f t="shared" si="48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49"/>
        <v>28</v>
      </c>
      <c r="J386" s="34">
        <f t="shared" si="47"/>
        <v>0</v>
      </c>
      <c r="K386" s="35">
        <f t="shared" si="48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49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49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49"/>
        <v>28</v>
      </c>
      <c r="J389" s="34">
        <f t="shared" ref="J389" si="53">COUNTIF(L389:AM389,"APAGADO")</f>
        <v>0</v>
      </c>
      <c r="K389" s="35">
        <f t="shared" ref="K389" si="54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49"/>
        <v>28</v>
      </c>
      <c r="J390" s="34">
        <f t="shared" si="47"/>
        <v>0</v>
      </c>
      <c r="K390" s="35">
        <f t="shared" si="48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49"/>
        <v>28</v>
      </c>
      <c r="J391" s="34">
        <f t="shared" si="47"/>
        <v>0</v>
      </c>
      <c r="K391" s="35">
        <f t="shared" si="48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49"/>
        <v>25</v>
      </c>
      <c r="J392" s="34">
        <f t="shared" si="47"/>
        <v>3</v>
      </c>
      <c r="K392" s="35">
        <f t="shared" si="48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49"/>
        <v>25</v>
      </c>
      <c r="J393" s="34">
        <f t="shared" si="47"/>
        <v>3</v>
      </c>
      <c r="K393" s="35">
        <f t="shared" si="48"/>
        <v>0.8928571428571429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 t="s">
        <v>1471</v>
      </c>
      <c r="V393" s="88" t="s">
        <v>1471</v>
      </c>
      <c r="W393" s="88" t="s">
        <v>1471</v>
      </c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49"/>
        <v>28</v>
      </c>
      <c r="J394" s="34">
        <f t="shared" si="47"/>
        <v>0</v>
      </c>
      <c r="K394" s="35">
        <f t="shared" si="48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49"/>
        <v>28</v>
      </c>
      <c r="J395" s="34">
        <f t="shared" si="47"/>
        <v>0</v>
      </c>
      <c r="K395" s="35">
        <f t="shared" si="48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49"/>
        <v>28</v>
      </c>
      <c r="J396" s="34">
        <f t="shared" si="47"/>
        <v>0</v>
      </c>
      <c r="K396" s="35">
        <f t="shared" si="4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49"/>
        <v>28</v>
      </c>
      <c r="J397" s="34">
        <f t="shared" ref="J397:J458" si="55">COUNTIF(L397:AM397,"APAGADO")</f>
        <v>0</v>
      </c>
      <c r="K397" s="35">
        <f t="shared" ref="K397:K458" si="56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49"/>
        <v>28</v>
      </c>
      <c r="J398" s="34">
        <f t="shared" si="55"/>
        <v>0</v>
      </c>
      <c r="K398" s="35">
        <f t="shared" si="56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49"/>
        <v>25</v>
      </c>
      <c r="J399" s="34">
        <f>COUNTIF(L399:AM399,"APAGADO")</f>
        <v>3</v>
      </c>
      <c r="K399" s="35">
        <f>(I399)/(J399+I399)</f>
        <v>0.8928571428571429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 t="s">
        <v>1471</v>
      </c>
      <c r="V399" s="88" t="s">
        <v>1471</v>
      </c>
      <c r="W399" s="88" t="s">
        <v>1471</v>
      </c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49"/>
        <v>28</v>
      </c>
      <c r="J400" s="34">
        <f t="shared" si="55"/>
        <v>0</v>
      </c>
      <c r="K400" s="35">
        <f t="shared" si="56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49"/>
        <v>21</v>
      </c>
      <c r="J401" s="34">
        <f t="shared" si="55"/>
        <v>7</v>
      </c>
      <c r="K401" s="35">
        <f t="shared" si="56"/>
        <v>0.75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 t="s">
        <v>1471</v>
      </c>
      <c r="AH401" s="88" t="s">
        <v>1471</v>
      </c>
      <c r="AI401" s="88" t="s">
        <v>1471</v>
      </c>
      <c r="AJ401" s="88" t="s">
        <v>1471</v>
      </c>
      <c r="AK401" s="88" t="s">
        <v>1471</v>
      </c>
      <c r="AL401" s="88" t="s">
        <v>1471</v>
      </c>
      <c r="AM401" s="88" t="s">
        <v>1471</v>
      </c>
      <c r="AN401" s="88"/>
      <c r="AO401" s="88"/>
      <c r="AP401" s="88"/>
    </row>
    <row r="402" spans="1:42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49"/>
        <v>28</v>
      </c>
      <c r="J402" s="34">
        <f t="shared" si="55"/>
        <v>0</v>
      </c>
      <c r="K402" s="35">
        <f t="shared" si="5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49"/>
        <v>26</v>
      </c>
      <c r="J403" s="34">
        <f>COUNTIF(L403:AM403,"APAGADO")</f>
        <v>2</v>
      </c>
      <c r="K403" s="35">
        <f>(I403)/(J403+I403)</f>
        <v>0.9285714285714286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 t="s">
        <v>1471</v>
      </c>
      <c r="AL403" s="88" t="s">
        <v>1471</v>
      </c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49"/>
        <v>25</v>
      </c>
      <c r="J404" s="34">
        <f>COUNTIF(L404:AM404,"APAGADO")</f>
        <v>3</v>
      </c>
      <c r="K404" s="35">
        <f>(I404)/(J404+I404)</f>
        <v>0.8928571428571429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 t="s">
        <v>1471</v>
      </c>
      <c r="V404" s="88" t="s">
        <v>1471</v>
      </c>
      <c r="W404" s="88" t="s">
        <v>1471</v>
      </c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49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49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49"/>
        <v>26</v>
      </c>
      <c r="J407" s="34">
        <f t="shared" si="55"/>
        <v>2</v>
      </c>
      <c r="K407" s="35">
        <f t="shared" si="56"/>
        <v>0.9285714285714286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 t="s">
        <v>1471</v>
      </c>
      <c r="W407" s="88" t="s">
        <v>1471</v>
      </c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49"/>
        <v>28</v>
      </c>
      <c r="J408" s="34">
        <f t="shared" si="55"/>
        <v>0</v>
      </c>
      <c r="K408" s="35">
        <f t="shared" si="5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7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7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7"/>
        <v>25</v>
      </c>
      <c r="J411" s="34">
        <f>COUNTIF(L411:AM411,"APAGADO")</f>
        <v>3</v>
      </c>
      <c r="K411" s="35">
        <f>(I411)/(J411+I411)</f>
        <v>0.8928571428571429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 t="s">
        <v>1471</v>
      </c>
      <c r="V411" s="88" t="s">
        <v>1471</v>
      </c>
      <c r="W411" s="88" t="s">
        <v>1471</v>
      </c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7"/>
        <v>28</v>
      </c>
      <c r="J412" s="34">
        <f t="shared" si="55"/>
        <v>0</v>
      </c>
      <c r="K412" s="35">
        <f t="shared" si="5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7"/>
        <v>28</v>
      </c>
      <c r="J413" s="34">
        <f t="shared" si="55"/>
        <v>0</v>
      </c>
      <c r="K413" s="35">
        <f t="shared" si="5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7"/>
        <v>28</v>
      </c>
      <c r="J414" s="34">
        <f t="shared" si="55"/>
        <v>0</v>
      </c>
      <c r="K414" s="35">
        <f t="shared" si="5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7"/>
        <v>28</v>
      </c>
      <c r="J415" s="34">
        <f t="shared" si="55"/>
        <v>0</v>
      </c>
      <c r="K415" s="35">
        <f t="shared" si="56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7"/>
        <v>27</v>
      </c>
      <c r="J416" s="34">
        <f>COUNTIF(L416:AM416,"APAGADO")</f>
        <v>1</v>
      </c>
      <c r="K416" s="35">
        <f>(I416)/(J416+I416)</f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 t="s">
        <v>1471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7"/>
        <v>28</v>
      </c>
      <c r="J417" s="34">
        <f t="shared" si="55"/>
        <v>0</v>
      </c>
      <c r="K417" s="35">
        <f t="shared" si="56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7"/>
        <v>28</v>
      </c>
      <c r="J418" s="34">
        <f t="shared" si="55"/>
        <v>0</v>
      </c>
      <c r="K418" s="35">
        <f t="shared" si="56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7"/>
        <v>28</v>
      </c>
      <c r="J419" s="34">
        <f t="shared" si="55"/>
        <v>0</v>
      </c>
      <c r="K419" s="35">
        <f t="shared" si="5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7"/>
        <v>28</v>
      </c>
      <c r="J420" s="34">
        <f t="shared" si="55"/>
        <v>0</v>
      </c>
      <c r="K420" s="35">
        <f t="shared" si="5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7"/>
        <v>28</v>
      </c>
      <c r="J421" s="34">
        <f t="shared" si="55"/>
        <v>0</v>
      </c>
      <c r="K421" s="35">
        <f t="shared" si="5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7"/>
        <v>28</v>
      </c>
      <c r="J422" s="34">
        <f t="shared" si="55"/>
        <v>0</v>
      </c>
      <c r="K422" s="35">
        <f t="shared" si="56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7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7"/>
        <v>28</v>
      </c>
      <c r="J424" s="34">
        <f t="shared" si="55"/>
        <v>0</v>
      </c>
      <c r="K424" s="35">
        <f t="shared" si="5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7"/>
        <v>28</v>
      </c>
      <c r="J425" s="34">
        <f t="shared" si="55"/>
        <v>0</v>
      </c>
      <c r="K425" s="35">
        <f t="shared" si="5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7"/>
        <v>28</v>
      </c>
      <c r="J426" s="34">
        <f t="shared" si="55"/>
        <v>0</v>
      </c>
      <c r="K426" s="35">
        <f t="shared" si="5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7"/>
        <v>28</v>
      </c>
      <c r="J427" s="34">
        <f t="shared" si="55"/>
        <v>0</v>
      </c>
      <c r="K427" s="35">
        <f t="shared" si="5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7"/>
        <v>28</v>
      </c>
      <c r="J428" s="34">
        <f t="shared" si="55"/>
        <v>0</v>
      </c>
      <c r="K428" s="35">
        <f t="shared" si="56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7"/>
        <v>28</v>
      </c>
      <c r="J429" s="34">
        <f t="shared" si="55"/>
        <v>0</v>
      </c>
      <c r="K429" s="35">
        <f t="shared" si="56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1563</v>
      </c>
      <c r="C430" t="s">
        <v>1144</v>
      </c>
      <c r="D430" t="s">
        <v>1564</v>
      </c>
      <c r="E430" s="33"/>
      <c r="F430" s="33"/>
      <c r="G430" s="33"/>
      <c r="H430" s="33"/>
      <c r="I430" s="34">
        <f t="shared" ref="I430" si="58">COUNTIF(L430:AM430,"")</f>
        <v>26</v>
      </c>
      <c r="J430" s="34">
        <f t="shared" ref="J430" si="59">COUNTIF(L430:AM430,"APAGADO")</f>
        <v>2</v>
      </c>
      <c r="K430" s="35">
        <f t="shared" ref="K430" si="60">(I430)/(J430+I430)</f>
        <v>0.9285714285714286</v>
      </c>
      <c r="L430" s="88"/>
      <c r="M430" s="88"/>
      <c r="N430" s="88"/>
      <c r="O430" s="88" t="s">
        <v>1471</v>
      </c>
      <c r="P430" s="88" t="s">
        <v>1471</v>
      </c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7"/>
        <v>27</v>
      </c>
      <c r="J431" s="34">
        <f t="shared" si="55"/>
        <v>1</v>
      </c>
      <c r="K431" s="35">
        <f t="shared" si="56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7"/>
        <v>27</v>
      </c>
      <c r="J432" s="34">
        <f t="shared" si="55"/>
        <v>1</v>
      </c>
      <c r="K432" s="35">
        <f t="shared" si="56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7"/>
        <v>27</v>
      </c>
      <c r="J433" s="34">
        <f t="shared" si="55"/>
        <v>1</v>
      </c>
      <c r="K433" s="35">
        <f t="shared" si="56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7"/>
        <v>27</v>
      </c>
      <c r="J434" s="34">
        <f t="shared" si="55"/>
        <v>1</v>
      </c>
      <c r="K434" s="35">
        <f t="shared" si="56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7"/>
        <v>27</v>
      </c>
      <c r="J435" s="34">
        <f t="shared" si="55"/>
        <v>1</v>
      </c>
      <c r="K435" s="35">
        <f t="shared" si="56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7"/>
        <v>27</v>
      </c>
      <c r="J436" s="34">
        <f t="shared" si="55"/>
        <v>1</v>
      </c>
      <c r="K436" s="35">
        <f t="shared" si="56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7"/>
        <v>27</v>
      </c>
      <c r="J437" s="34">
        <f t="shared" si="55"/>
        <v>1</v>
      </c>
      <c r="K437" s="35">
        <f t="shared" si="56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7"/>
        <v>27</v>
      </c>
      <c r="J438" s="34">
        <f t="shared" si="55"/>
        <v>1</v>
      </c>
      <c r="K438" s="35">
        <f t="shared" si="56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7"/>
        <v>27</v>
      </c>
      <c r="J439" s="34">
        <f t="shared" si="55"/>
        <v>1</v>
      </c>
      <c r="K439" s="35">
        <f t="shared" si="56"/>
        <v>0.9642857142857143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 t="s">
        <v>1471</v>
      </c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7"/>
        <v>28</v>
      </c>
      <c r="J440" s="34">
        <f t="shared" si="55"/>
        <v>0</v>
      </c>
      <c r="K440" s="35">
        <f t="shared" si="56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7"/>
        <v>28</v>
      </c>
      <c r="J441" s="34">
        <f t="shared" si="55"/>
        <v>0</v>
      </c>
      <c r="K441" s="35">
        <f t="shared" si="56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7"/>
        <v>28</v>
      </c>
      <c r="J442" s="34">
        <f t="shared" si="55"/>
        <v>0</v>
      </c>
      <c r="K442" s="35">
        <f t="shared" si="56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7"/>
        <v>28</v>
      </c>
      <c r="J443" s="34">
        <f t="shared" si="55"/>
        <v>0</v>
      </c>
      <c r="K443" s="35">
        <f t="shared" si="56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7"/>
        <v>28</v>
      </c>
      <c r="J444" s="34">
        <f t="shared" si="55"/>
        <v>0</v>
      </c>
      <c r="K444" s="35">
        <f t="shared" si="5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7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7"/>
        <v>28</v>
      </c>
      <c r="J446" s="34">
        <f t="shared" si="55"/>
        <v>0</v>
      </c>
      <c r="K446" s="35">
        <f t="shared" si="5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7"/>
        <v>28</v>
      </c>
      <c r="J447" s="34">
        <f t="shared" si="55"/>
        <v>0</v>
      </c>
      <c r="K447" s="35">
        <f t="shared" si="5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7"/>
        <v>28</v>
      </c>
      <c r="J448" s="34">
        <f t="shared" si="55"/>
        <v>0</v>
      </c>
      <c r="K448" s="35">
        <f t="shared" si="56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7"/>
        <v>27</v>
      </c>
      <c r="J449" s="34">
        <f t="shared" si="55"/>
        <v>1</v>
      </c>
      <c r="K449" s="35">
        <f t="shared" si="56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 t="s">
        <v>1471</v>
      </c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7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7"/>
        <v>28</v>
      </c>
      <c r="J451" s="34">
        <f t="shared" si="55"/>
        <v>0</v>
      </c>
      <c r="K451" s="35">
        <f t="shared" si="5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7"/>
        <v>28</v>
      </c>
      <c r="J452" s="34">
        <f t="shared" si="55"/>
        <v>0</v>
      </c>
      <c r="K452" s="35">
        <f t="shared" si="56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7"/>
        <v>24</v>
      </c>
      <c r="J453" s="34">
        <f t="shared" si="55"/>
        <v>4</v>
      </c>
      <c r="K453" s="35">
        <f t="shared" si="56"/>
        <v>0.8571428571428571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 t="s">
        <v>1471</v>
      </c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7"/>
        <v>24</v>
      </c>
      <c r="J454" s="34">
        <f t="shared" si="55"/>
        <v>4</v>
      </c>
      <c r="K454" s="35">
        <f t="shared" si="56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 t="s">
        <v>1471</v>
      </c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 t="s">
        <v>1471</v>
      </c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7"/>
        <v>25</v>
      </c>
      <c r="J455" s="34">
        <f t="shared" ref="J455" si="61">COUNTIF(L455:AM455,"APAGADO")</f>
        <v>3</v>
      </c>
      <c r="K455" s="35">
        <f t="shared" ref="K455" si="62">(I455)/(J455+I455)</f>
        <v>0.8928571428571429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 t="s">
        <v>1471</v>
      </c>
      <c r="W455" s="88" t="s">
        <v>1471</v>
      </c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 t="s">
        <v>1471</v>
      </c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7"/>
        <v>28</v>
      </c>
      <c r="J456" s="34">
        <f t="shared" si="55"/>
        <v>0</v>
      </c>
      <c r="K456" s="35">
        <f t="shared" si="56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7"/>
        <v>28</v>
      </c>
      <c r="J457" s="34">
        <f t="shared" si="55"/>
        <v>0</v>
      </c>
      <c r="K457" s="35">
        <f t="shared" si="56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7"/>
        <v>28</v>
      </c>
      <c r="J458" s="34">
        <f t="shared" si="55"/>
        <v>0</v>
      </c>
      <c r="K458" s="35">
        <f t="shared" si="56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7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11</v>
      </c>
      <c r="C460" t="s">
        <v>1411</v>
      </c>
      <c r="D460" t="s">
        <v>1555</v>
      </c>
      <c r="E460" s="33" t="s">
        <v>1416</v>
      </c>
      <c r="F460" s="33" t="s">
        <v>1394</v>
      </c>
      <c r="G460" s="33"/>
      <c r="I460" s="34">
        <f t="shared" si="57"/>
        <v>28</v>
      </c>
      <c r="J460" s="34">
        <f t="shared" ref="J460:J465" si="63">COUNTIF(L460:AM460,"APAGADO")</f>
        <v>0</v>
      </c>
      <c r="K460" s="35">
        <f t="shared" ref="K460:K465" si="64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1552</v>
      </c>
      <c r="C461" t="s">
        <v>1411</v>
      </c>
      <c r="D461" t="s">
        <v>1555</v>
      </c>
      <c r="E461" s="33" t="s">
        <v>1393</v>
      </c>
      <c r="F461" s="33" t="s">
        <v>1394</v>
      </c>
      <c r="G461" s="33"/>
      <c r="H461" s="33"/>
      <c r="I461" s="34">
        <f t="shared" si="57"/>
        <v>28</v>
      </c>
      <c r="J461" s="34">
        <f t="shared" si="63"/>
        <v>0</v>
      </c>
      <c r="K461" s="35">
        <f t="shared" si="64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12</v>
      </c>
      <c r="C462" t="s">
        <v>1411</v>
      </c>
      <c r="D462" t="s">
        <v>1556</v>
      </c>
      <c r="E462" s="33" t="s">
        <v>1416</v>
      </c>
      <c r="F462" s="33" t="s">
        <v>1394</v>
      </c>
      <c r="G462" s="33"/>
      <c r="H462" s="131" t="s">
        <v>1558</v>
      </c>
      <c r="I462" s="130">
        <f t="shared" si="57"/>
        <v>28</v>
      </c>
      <c r="J462" s="34">
        <f t="shared" si="63"/>
        <v>0</v>
      </c>
      <c r="K462" s="35">
        <f t="shared" si="64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1553</v>
      </c>
      <c r="C463" t="s">
        <v>1411</v>
      </c>
      <c r="D463" t="s">
        <v>1556</v>
      </c>
      <c r="E463" s="33" t="s">
        <v>1393</v>
      </c>
      <c r="F463" s="33" t="s">
        <v>1394</v>
      </c>
      <c r="G463" s="33"/>
      <c r="H463" s="91" t="s">
        <v>1559</v>
      </c>
      <c r="I463" s="130">
        <f t="shared" si="57"/>
        <v>28</v>
      </c>
      <c r="J463" s="34">
        <f t="shared" si="63"/>
        <v>0</v>
      </c>
      <c r="K463" s="35">
        <f t="shared" si="64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13</v>
      </c>
      <c r="C464" t="s">
        <v>1411</v>
      </c>
      <c r="D464" t="s">
        <v>1557</v>
      </c>
      <c r="E464" s="33" t="s">
        <v>1416</v>
      </c>
      <c r="F464" s="33" t="s">
        <v>1394</v>
      </c>
      <c r="G464" s="33"/>
      <c r="H464" s="83" t="s">
        <v>1560</v>
      </c>
      <c r="I464" s="34">
        <f t="shared" si="57"/>
        <v>24</v>
      </c>
      <c r="J464" s="34">
        <f t="shared" si="63"/>
        <v>4</v>
      </c>
      <c r="K464" s="35">
        <f t="shared" si="64"/>
        <v>0.8571428571428571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 t="s">
        <v>1471</v>
      </c>
      <c r="AJ464" s="88"/>
      <c r="AK464" s="88" t="s">
        <v>1471</v>
      </c>
      <c r="AL464" s="88" t="s">
        <v>1471</v>
      </c>
      <c r="AM464" s="88" t="s">
        <v>1471</v>
      </c>
      <c r="AN464" s="88"/>
      <c r="AO464" s="88"/>
      <c r="AP464" s="88"/>
    </row>
    <row r="465" spans="1:42" ht="15.75" thickBot="1" x14ac:dyDescent="0.3">
      <c r="A465" t="s">
        <v>1395</v>
      </c>
      <c r="B465" t="s">
        <v>1554</v>
      </c>
      <c r="C465" t="s">
        <v>1411</v>
      </c>
      <c r="D465" t="s">
        <v>1557</v>
      </c>
      <c r="E465" s="33" t="s">
        <v>1393</v>
      </c>
      <c r="F465" s="33" t="s">
        <v>1394</v>
      </c>
      <c r="G465" s="33"/>
      <c r="H465" s="33"/>
      <c r="I465" s="34">
        <f t="shared" si="57"/>
        <v>27</v>
      </c>
      <c r="J465" s="34">
        <f t="shared" si="63"/>
        <v>1</v>
      </c>
      <c r="K465" s="35">
        <f t="shared" si="64"/>
        <v>0.9642857142857143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 t="s">
        <v>1471</v>
      </c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14</v>
      </c>
      <c r="C466" t="s">
        <v>1411</v>
      </c>
      <c r="D466" t="s">
        <v>1524</v>
      </c>
      <c r="E466" s="33" t="s">
        <v>1416</v>
      </c>
      <c r="F466" s="33" t="s">
        <v>1394</v>
      </c>
      <c r="G466" s="33"/>
      <c r="H466" s="131" t="s">
        <v>1525</v>
      </c>
      <c r="I466" s="130">
        <f t="shared" si="57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1526</v>
      </c>
      <c r="C467" t="s">
        <v>1411</v>
      </c>
      <c r="D467" t="s">
        <v>1524</v>
      </c>
      <c r="E467" s="33" t="s">
        <v>1393</v>
      </c>
      <c r="F467" s="33" t="s">
        <v>1394</v>
      </c>
      <c r="G467" s="33"/>
      <c r="H467" t="s">
        <v>1527</v>
      </c>
      <c r="I467" s="130">
        <f t="shared" si="57"/>
        <v>28</v>
      </c>
      <c r="J467" s="34">
        <f t="shared" ref="J467:J479" si="65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15</v>
      </c>
      <c r="C468" t="s">
        <v>1411</v>
      </c>
      <c r="D468" t="s">
        <v>1534</v>
      </c>
      <c r="E468" s="33" t="s">
        <v>1416</v>
      </c>
      <c r="F468" s="33" t="s">
        <v>1394</v>
      </c>
      <c r="G468" s="33"/>
      <c r="H468" s="131" t="s">
        <v>1535</v>
      </c>
      <c r="I468" s="130">
        <f t="shared" si="57"/>
        <v>28</v>
      </c>
      <c r="J468" s="34">
        <f t="shared" si="65"/>
        <v>0</v>
      </c>
      <c r="K468" s="35">
        <f t="shared" ref="K468:K479" si="66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1528</v>
      </c>
      <c r="C469" t="s">
        <v>1411</v>
      </c>
      <c r="D469" t="s">
        <v>1534</v>
      </c>
      <c r="E469" s="33" t="s">
        <v>1393</v>
      </c>
      <c r="F469" s="33" t="s">
        <v>1394</v>
      </c>
      <c r="G469" s="33"/>
      <c r="H469" t="s">
        <v>1536</v>
      </c>
      <c r="I469" s="130">
        <f t="shared" si="57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16</v>
      </c>
      <c r="C470" t="s">
        <v>1411</v>
      </c>
      <c r="D470" t="s">
        <v>1537</v>
      </c>
      <c r="E470" s="33" t="s">
        <v>1416</v>
      </c>
      <c r="F470" s="33" t="s">
        <v>1394</v>
      </c>
      <c r="G470" s="33"/>
      <c r="H470" s="131" t="s">
        <v>1538</v>
      </c>
      <c r="I470" s="130">
        <f t="shared" si="57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1529</v>
      </c>
      <c r="C471" t="s">
        <v>1411</v>
      </c>
      <c r="D471" t="s">
        <v>1537</v>
      </c>
      <c r="E471" s="33" t="s">
        <v>1393</v>
      </c>
      <c r="F471" s="33" t="s">
        <v>1394</v>
      </c>
      <c r="G471" s="33"/>
      <c r="H471" t="s">
        <v>1539</v>
      </c>
      <c r="I471" s="130">
        <f t="shared" si="57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17</v>
      </c>
      <c r="C472" t="s">
        <v>1411</v>
      </c>
      <c r="D472" t="s">
        <v>1540</v>
      </c>
      <c r="E472" s="33" t="s">
        <v>1416</v>
      </c>
      <c r="F472" s="33" t="s">
        <v>1394</v>
      </c>
      <c r="G472" s="33"/>
      <c r="H472" s="131" t="s">
        <v>1541</v>
      </c>
      <c r="I472" s="130">
        <f t="shared" si="57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1530</v>
      </c>
      <c r="C473" t="s">
        <v>1411</v>
      </c>
      <c r="D473" t="s">
        <v>1540</v>
      </c>
      <c r="E473" s="33" t="s">
        <v>1393</v>
      </c>
      <c r="F473" s="33" t="s">
        <v>1394</v>
      </c>
      <c r="G473" s="33"/>
      <c r="H473" t="s">
        <v>1542</v>
      </c>
      <c r="I473" s="130">
        <f t="shared" si="57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18</v>
      </c>
      <c r="C474" t="s">
        <v>1411</v>
      </c>
      <c r="D474" t="s">
        <v>1543</v>
      </c>
      <c r="E474" s="33" t="s">
        <v>1416</v>
      </c>
      <c r="F474" s="33" t="s">
        <v>1394</v>
      </c>
      <c r="G474" s="33"/>
      <c r="H474" s="131" t="s">
        <v>1544</v>
      </c>
      <c r="I474" s="130">
        <f t="shared" si="57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1531</v>
      </c>
      <c r="C475" t="s">
        <v>1411</v>
      </c>
      <c r="D475" t="s">
        <v>1543</v>
      </c>
      <c r="E475" s="33" t="s">
        <v>1393</v>
      </c>
      <c r="F475" s="33" t="s">
        <v>1394</v>
      </c>
      <c r="G475" s="33"/>
      <c r="H475" t="s">
        <v>1545</v>
      </c>
      <c r="I475" s="130">
        <f t="shared" si="57"/>
        <v>28</v>
      </c>
      <c r="J475" s="34">
        <f t="shared" si="65"/>
        <v>0</v>
      </c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19</v>
      </c>
      <c r="C476" t="s">
        <v>1411</v>
      </c>
      <c r="D476" t="s">
        <v>1546</v>
      </c>
      <c r="E476" s="33" t="s">
        <v>1416</v>
      </c>
      <c r="F476" s="33" t="s">
        <v>1394</v>
      </c>
      <c r="G476" s="33"/>
      <c r="H476" s="131" t="s">
        <v>1547</v>
      </c>
      <c r="I476" s="130">
        <f t="shared" si="57"/>
        <v>8</v>
      </c>
      <c r="J476" s="34">
        <f t="shared" si="65"/>
        <v>20</v>
      </c>
      <c r="K476" s="35">
        <f t="shared" si="66"/>
        <v>0.2857142857142857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 t="s">
        <v>1471</v>
      </c>
      <c r="AG476" s="88" t="s">
        <v>1471</v>
      </c>
      <c r="AH476" s="88" t="s">
        <v>1471</v>
      </c>
      <c r="AI476" s="88" t="s">
        <v>1471</v>
      </c>
      <c r="AJ476" s="88" t="s">
        <v>1471</v>
      </c>
      <c r="AK476" s="88" t="s">
        <v>1471</v>
      </c>
      <c r="AL476" s="88" t="s">
        <v>1471</v>
      </c>
      <c r="AM476" s="88" t="s">
        <v>1471</v>
      </c>
      <c r="AN476" s="88"/>
      <c r="AO476" s="88"/>
      <c r="AP476" s="88"/>
    </row>
    <row r="477" spans="1:42" ht="15.75" thickBot="1" x14ac:dyDescent="0.3">
      <c r="A477" t="s">
        <v>1395</v>
      </c>
      <c r="B477" t="s">
        <v>1532</v>
      </c>
      <c r="C477" t="s">
        <v>1411</v>
      </c>
      <c r="D477" t="s">
        <v>1546</v>
      </c>
      <c r="E477" s="33" t="s">
        <v>1393</v>
      </c>
      <c r="F477" s="33" t="s">
        <v>1394</v>
      </c>
      <c r="G477" s="33"/>
      <c r="H477" t="s">
        <v>1548</v>
      </c>
      <c r="I477" s="130">
        <f t="shared" si="57"/>
        <v>8</v>
      </c>
      <c r="J477" s="34">
        <f t="shared" si="65"/>
        <v>20</v>
      </c>
      <c r="K477" s="35">
        <f t="shared" si="66"/>
        <v>0.2857142857142857</v>
      </c>
      <c r="L477" s="88"/>
      <c r="M477" s="88"/>
      <c r="N477" s="88"/>
      <c r="O477" s="88"/>
      <c r="P477" s="88"/>
      <c r="Q477" s="88"/>
      <c r="R477" s="88"/>
      <c r="S477" s="88"/>
      <c r="T477" s="88" t="s">
        <v>1471</v>
      </c>
      <c r="U477" s="88" t="s">
        <v>1471</v>
      </c>
      <c r="V477" s="88" t="s">
        <v>1471</v>
      </c>
      <c r="W477" s="88" t="s">
        <v>1471</v>
      </c>
      <c r="X477" s="88" t="s">
        <v>1471</v>
      </c>
      <c r="Y477" s="88" t="s">
        <v>1471</v>
      </c>
      <c r="Z477" s="88" t="s">
        <v>1471</v>
      </c>
      <c r="AA477" s="88" t="s">
        <v>1471</v>
      </c>
      <c r="AB477" s="88" t="s">
        <v>1471</v>
      </c>
      <c r="AC477" s="88" t="s">
        <v>1471</v>
      </c>
      <c r="AD477" s="88" t="s">
        <v>1471</v>
      </c>
      <c r="AE477" s="88" t="s">
        <v>1471</v>
      </c>
      <c r="AF477" s="88" t="s">
        <v>1471</v>
      </c>
      <c r="AG477" s="88" t="s">
        <v>1471</v>
      </c>
      <c r="AH477" s="88" t="s">
        <v>1471</v>
      </c>
      <c r="AI477" s="88" t="s">
        <v>1471</v>
      </c>
      <c r="AJ477" s="88" t="s">
        <v>1471</v>
      </c>
      <c r="AK477" s="88" t="s">
        <v>1471</v>
      </c>
      <c r="AL477" s="88" t="s">
        <v>1471</v>
      </c>
      <c r="AM477" s="88" t="s">
        <v>1471</v>
      </c>
      <c r="AN477" s="88"/>
      <c r="AO477" s="88"/>
      <c r="AP477" s="88"/>
    </row>
    <row r="478" spans="1:42" ht="15.75" thickBot="1" x14ac:dyDescent="0.3">
      <c r="A478" t="s">
        <v>1395</v>
      </c>
      <c r="B478" s="33">
        <v>20</v>
      </c>
      <c r="C478" t="s">
        <v>1411</v>
      </c>
      <c r="D478" t="s">
        <v>1549</v>
      </c>
      <c r="E478" s="33" t="s">
        <v>1416</v>
      </c>
      <c r="F478" s="33" t="s">
        <v>1394</v>
      </c>
      <c r="G478" s="33"/>
      <c r="H478" s="131" t="s">
        <v>1550</v>
      </c>
      <c r="I478" s="130">
        <f t="shared" si="57"/>
        <v>28</v>
      </c>
      <c r="J478" s="34">
        <f t="shared" si="65"/>
        <v>0</v>
      </c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1533</v>
      </c>
      <c r="C479" t="s">
        <v>1411</v>
      </c>
      <c r="D479" t="s">
        <v>1549</v>
      </c>
      <c r="E479" s="33" t="s">
        <v>1393</v>
      </c>
      <c r="F479" s="33" t="s">
        <v>1394</v>
      </c>
      <c r="G479" s="33"/>
      <c r="H479" t="s">
        <v>1551</v>
      </c>
      <c r="I479" s="130">
        <f t="shared" si="57"/>
        <v>28</v>
      </c>
      <c r="J479" s="34">
        <f t="shared" si="65"/>
        <v>0</v>
      </c>
      <c r="K479" s="35">
        <f t="shared" si="66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7">COUNTIF(L480:AM480,"")</f>
        <v>28</v>
      </c>
      <c r="J480" s="34">
        <f t="shared" ref="J480:J489" si="68">COUNTIF(L480:AM480,"APAGADO")</f>
        <v>0</v>
      </c>
      <c r="K480" s="35">
        <f t="shared" ref="K480:K489" si="69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0">COUNTIF(L490:AM490,"")</f>
        <v>28</v>
      </c>
      <c r="J490" s="34">
        <f t="shared" ref="J490:J509" si="71">COUNTIF(L490:AM490,"APAGADO")</f>
        <v>0</v>
      </c>
      <c r="K490" s="35">
        <f t="shared" ref="K490:K509" si="72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0"/>
        <v>0</v>
      </c>
      <c r="J498" s="34">
        <f t="shared" si="71"/>
        <v>28</v>
      </c>
      <c r="K498" s="35">
        <f t="shared" si="72"/>
        <v>0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 t="s">
        <v>1471</v>
      </c>
      <c r="AG498" s="88" t="s">
        <v>1471</v>
      </c>
      <c r="AH498" s="88" t="s">
        <v>1471</v>
      </c>
      <c r="AI498" s="88" t="s">
        <v>1471</v>
      </c>
      <c r="AJ498" s="88" t="s">
        <v>1471</v>
      </c>
      <c r="AK498" s="88" t="s">
        <v>1471</v>
      </c>
      <c r="AL498" s="88" t="s">
        <v>1471</v>
      </c>
      <c r="AM498" s="88" t="s">
        <v>1471</v>
      </c>
      <c r="AN498" s="88"/>
      <c r="AO498" s="88"/>
      <c r="AP498" s="88"/>
    </row>
    <row r="499" spans="1:42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0"/>
        <v>0</v>
      </c>
      <c r="J499" s="34">
        <f t="shared" si="71"/>
        <v>28</v>
      </c>
      <c r="K499" s="35">
        <f t="shared" si="72"/>
        <v>0</v>
      </c>
      <c r="L499" s="88" t="s">
        <v>1471</v>
      </c>
      <c r="M499" s="88" t="s">
        <v>1471</v>
      </c>
      <c r="N499" s="88" t="s">
        <v>1471</v>
      </c>
      <c r="O499" s="88" t="s">
        <v>1471</v>
      </c>
      <c r="P499" s="88" t="s">
        <v>1471</v>
      </c>
      <c r="Q499" s="88" t="s">
        <v>1471</v>
      </c>
      <c r="R499" s="88" t="s">
        <v>1471</v>
      </c>
      <c r="S499" s="88" t="s">
        <v>1471</v>
      </c>
      <c r="T499" s="88" t="s">
        <v>1471</v>
      </c>
      <c r="U499" s="88" t="s">
        <v>1471</v>
      </c>
      <c r="V499" s="88" t="s">
        <v>1471</v>
      </c>
      <c r="W499" s="88" t="s">
        <v>1471</v>
      </c>
      <c r="X499" s="88" t="s">
        <v>1471</v>
      </c>
      <c r="Y499" s="88" t="s">
        <v>1471</v>
      </c>
      <c r="Z499" s="88" t="s">
        <v>1471</v>
      </c>
      <c r="AA499" s="88" t="s">
        <v>1471</v>
      </c>
      <c r="AB499" s="88" t="s">
        <v>1471</v>
      </c>
      <c r="AC499" s="88" t="s">
        <v>1471</v>
      </c>
      <c r="AD499" s="88" t="s">
        <v>1471</v>
      </c>
      <c r="AE499" s="88" t="s">
        <v>1471</v>
      </c>
      <c r="AF499" s="88" t="s">
        <v>1471</v>
      </c>
      <c r="AG499" s="88" t="s">
        <v>1471</v>
      </c>
      <c r="AH499" s="88" t="s">
        <v>1471</v>
      </c>
      <c r="AI499" s="88" t="s">
        <v>1471</v>
      </c>
      <c r="AJ499" s="88" t="s">
        <v>1471</v>
      </c>
      <c r="AK499" s="88" t="s">
        <v>1471</v>
      </c>
      <c r="AL499" s="88" t="s">
        <v>1471</v>
      </c>
      <c r="AM499" s="88" t="s">
        <v>1471</v>
      </c>
      <c r="AN499" s="88"/>
      <c r="AO499" s="88"/>
      <c r="AP499" s="88"/>
    </row>
    <row r="500" spans="1:42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1490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0"/>
        <v>28</v>
      </c>
      <c r="J502" s="34">
        <f t="shared" si="71"/>
        <v>0</v>
      </c>
      <c r="K502" s="35">
        <f t="shared" si="72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1452</v>
      </c>
      <c r="C504" s="33" t="s">
        <v>1411</v>
      </c>
      <c r="D504" t="s">
        <v>1523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0"/>
        <v>4</v>
      </c>
      <c r="J504" s="34">
        <f t="shared" si="71"/>
        <v>24</v>
      </c>
      <c r="K504" s="35">
        <f t="shared" si="72"/>
        <v>0.14285714285714285</v>
      </c>
      <c r="L504" s="88"/>
      <c r="M504" s="88"/>
      <c r="N504" s="88"/>
      <c r="O504" s="88" t="s">
        <v>1471</v>
      </c>
      <c r="P504" s="88" t="s">
        <v>1471</v>
      </c>
      <c r="Q504" s="88" t="s">
        <v>1471</v>
      </c>
      <c r="R504" s="88" t="s">
        <v>1471</v>
      </c>
      <c r="S504" s="88" t="s">
        <v>1471</v>
      </c>
      <c r="T504" s="88" t="s">
        <v>1471</v>
      </c>
      <c r="U504" s="88" t="s">
        <v>1471</v>
      </c>
      <c r="V504" s="88" t="s">
        <v>1471</v>
      </c>
      <c r="W504" s="88" t="s">
        <v>1471</v>
      </c>
      <c r="X504" s="88" t="s">
        <v>1471</v>
      </c>
      <c r="Y504" s="88" t="s">
        <v>1471</v>
      </c>
      <c r="Z504" s="88" t="s">
        <v>1471</v>
      </c>
      <c r="AA504" s="88" t="s">
        <v>1471</v>
      </c>
      <c r="AB504" s="88" t="s">
        <v>1471</v>
      </c>
      <c r="AC504" s="88" t="s">
        <v>1471</v>
      </c>
      <c r="AD504" s="88" t="s">
        <v>1471</v>
      </c>
      <c r="AE504" s="88" t="s">
        <v>1471</v>
      </c>
      <c r="AF504" s="88" t="s">
        <v>1471</v>
      </c>
      <c r="AG504" s="88" t="s">
        <v>1471</v>
      </c>
      <c r="AH504" s="88" t="s">
        <v>1471</v>
      </c>
      <c r="AI504" s="88" t="s">
        <v>1471</v>
      </c>
      <c r="AJ504" s="88"/>
      <c r="AK504" s="88" t="s">
        <v>1471</v>
      </c>
      <c r="AL504" s="88" t="s">
        <v>1471</v>
      </c>
      <c r="AM504" s="88" t="s">
        <v>1471</v>
      </c>
      <c r="AN504" s="88"/>
      <c r="AO504" s="88"/>
      <c r="AP504" s="88"/>
    </row>
    <row r="505" spans="1:42" ht="15.75" thickBot="1" x14ac:dyDescent="0.3">
      <c r="A505" t="s">
        <v>1395</v>
      </c>
      <c r="B505" s="33" t="s">
        <v>1453</v>
      </c>
      <c r="C505" s="33" t="s">
        <v>1411</v>
      </c>
      <c r="D505" t="s">
        <v>1523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0"/>
        <v>27</v>
      </c>
      <c r="J505" s="34">
        <f t="shared" si="71"/>
        <v>1</v>
      </c>
      <c r="K505" s="35">
        <f t="shared" si="72"/>
        <v>0.9642857142857143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 t="s">
        <v>1471</v>
      </c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0"/>
        <v>27</v>
      </c>
      <c r="J506" s="34">
        <f t="shared" si="71"/>
        <v>1</v>
      </c>
      <c r="K506" s="35">
        <f t="shared" si="72"/>
        <v>0.9642857142857143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 t="s">
        <v>1471</v>
      </c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0"/>
        <v>6</v>
      </c>
      <c r="J507" s="34">
        <f t="shared" si="71"/>
        <v>22</v>
      </c>
      <c r="K507" s="35">
        <f t="shared" si="72"/>
        <v>0.21428571428571427</v>
      </c>
      <c r="L507" s="88"/>
      <c r="M507" s="88"/>
      <c r="N507" s="88"/>
      <c r="O507" s="88" t="s">
        <v>1471</v>
      </c>
      <c r="P507" s="88" t="s">
        <v>1471</v>
      </c>
      <c r="Q507" s="88" t="s">
        <v>1471</v>
      </c>
      <c r="R507" s="88"/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 t="s">
        <v>1471</v>
      </c>
      <c r="AG507" s="88"/>
      <c r="AH507" s="88" t="s">
        <v>1471</v>
      </c>
      <c r="AI507" s="88" t="s">
        <v>1471</v>
      </c>
      <c r="AJ507" s="88"/>
      <c r="AK507" s="88" t="s">
        <v>1471</v>
      </c>
      <c r="AL507" s="88" t="s">
        <v>1471</v>
      </c>
      <c r="AM507" s="88" t="s">
        <v>1471</v>
      </c>
      <c r="AN507" s="88"/>
      <c r="AO507" s="88"/>
      <c r="AP507" s="88"/>
    </row>
    <row r="508" spans="1:42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0"/>
        <v>2</v>
      </c>
      <c r="J508" s="34">
        <f t="shared" si="71"/>
        <v>26</v>
      </c>
      <c r="K508" s="35">
        <f t="shared" si="72"/>
        <v>7.1428571428571425E-2</v>
      </c>
      <c r="L508" s="88" t="s">
        <v>1471</v>
      </c>
      <c r="M508" s="88" t="s">
        <v>1471</v>
      </c>
      <c r="N508" s="88"/>
      <c r="O508" s="88" t="s">
        <v>1471</v>
      </c>
      <c r="P508" s="88" t="s">
        <v>1471</v>
      </c>
      <c r="Q508" s="88" t="s">
        <v>1471</v>
      </c>
      <c r="R508" s="88" t="s">
        <v>1471</v>
      </c>
      <c r="S508" s="88" t="s">
        <v>1471</v>
      </c>
      <c r="T508" s="88" t="s">
        <v>1471</v>
      </c>
      <c r="U508" s="88" t="s">
        <v>1471</v>
      </c>
      <c r="V508" s="88" t="s">
        <v>1471</v>
      </c>
      <c r="W508" s="88" t="s">
        <v>1471</v>
      </c>
      <c r="X508" s="88" t="s">
        <v>1471</v>
      </c>
      <c r="Y508" s="88" t="s">
        <v>1471</v>
      </c>
      <c r="Z508" s="88" t="s">
        <v>1471</v>
      </c>
      <c r="AA508" s="88" t="s">
        <v>1471</v>
      </c>
      <c r="AB508" s="88" t="s">
        <v>1471</v>
      </c>
      <c r="AC508" s="88" t="s">
        <v>1471</v>
      </c>
      <c r="AD508" s="88" t="s">
        <v>1471</v>
      </c>
      <c r="AE508" s="88" t="s">
        <v>1471</v>
      </c>
      <c r="AF508" s="88" t="s">
        <v>1471</v>
      </c>
      <c r="AG508" s="88" t="s">
        <v>1471</v>
      </c>
      <c r="AH508" s="88" t="s">
        <v>1471</v>
      </c>
      <c r="AI508" s="88" t="s">
        <v>1471</v>
      </c>
      <c r="AJ508" s="88"/>
      <c r="AK508" s="88" t="s">
        <v>1471</v>
      </c>
      <c r="AL508" s="88" t="s">
        <v>1471</v>
      </c>
      <c r="AM508" s="88" t="s">
        <v>1471</v>
      </c>
      <c r="AN508" s="88"/>
      <c r="AO508" s="88"/>
      <c r="AP508" s="88"/>
    </row>
    <row r="509" spans="1:42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0"/>
        <v>26</v>
      </c>
      <c r="J509" s="34">
        <f t="shared" si="71"/>
        <v>2</v>
      </c>
      <c r="K509" s="35">
        <f t="shared" si="72"/>
        <v>0.9285714285714286</v>
      </c>
      <c r="L509" s="88"/>
      <c r="M509" s="88"/>
      <c r="N509" s="88" t="s">
        <v>1471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 t="s">
        <v>1471</v>
      </c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1395</v>
      </c>
      <c r="B510" s="33" t="s">
        <v>1472</v>
      </c>
      <c r="C510" s="33" t="s">
        <v>1411</v>
      </c>
      <c r="D510" t="s">
        <v>1499</v>
      </c>
      <c r="E510" s="33" t="s">
        <v>1416</v>
      </c>
      <c r="F510" s="33" t="s">
        <v>1394</v>
      </c>
      <c r="G510" s="33"/>
      <c r="H510" s="33" t="s">
        <v>1493</v>
      </c>
      <c r="I510" s="34">
        <f t="shared" ref="I510:I522" si="73">COUNTIF(L510:AM510,"")</f>
        <v>27</v>
      </c>
      <c r="J510" s="34">
        <f t="shared" ref="J510:J522" si="74">COUNTIF(L510:AM510,"APAGADO")</f>
        <v>0</v>
      </c>
      <c r="K510" s="35">
        <f t="shared" ref="K510:K522" si="75">(I510)/(J510+I510)</f>
        <v>1</v>
      </c>
      <c r="L510" s="90"/>
      <c r="M510" s="90"/>
      <c r="N510" s="88" t="s">
        <v>1562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1491</v>
      </c>
      <c r="C511" s="33" t="s">
        <v>1411</v>
      </c>
      <c r="D511" t="s">
        <v>1499</v>
      </c>
      <c r="E511" s="33" t="s">
        <v>1393</v>
      </c>
      <c r="F511" s="33" t="s">
        <v>1394</v>
      </c>
      <c r="G511" s="33"/>
      <c r="H511" s="83" t="s">
        <v>1494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1473</v>
      </c>
      <c r="C512" s="33" t="s">
        <v>1411</v>
      </c>
      <c r="D512" t="s">
        <v>1498</v>
      </c>
      <c r="E512" s="33" t="s">
        <v>1416</v>
      </c>
      <c r="F512" s="33" t="s">
        <v>1394</v>
      </c>
      <c r="G512" s="33"/>
      <c r="H512" s="33" t="s">
        <v>1495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1474</v>
      </c>
      <c r="C513" s="33" t="s">
        <v>1411</v>
      </c>
      <c r="D513" t="s">
        <v>1498</v>
      </c>
      <c r="E513" s="33" t="s">
        <v>1393</v>
      </c>
      <c r="F513" s="33" t="s">
        <v>1394</v>
      </c>
      <c r="G513" s="33"/>
      <c r="H513" s="83" t="s">
        <v>1496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1475</v>
      </c>
      <c r="C514" s="33" t="s">
        <v>1411</v>
      </c>
      <c r="D514" t="s">
        <v>1500</v>
      </c>
      <c r="E514" s="33" t="s">
        <v>1416</v>
      </c>
      <c r="F514" s="33" t="s">
        <v>1394</v>
      </c>
      <c r="G514" s="33"/>
      <c r="H514" s="33" t="s">
        <v>1501</v>
      </c>
      <c r="I514" s="34">
        <f t="shared" si="73"/>
        <v>18</v>
      </c>
      <c r="J514" s="34">
        <f t="shared" si="74"/>
        <v>10</v>
      </c>
      <c r="K514" s="35">
        <f t="shared" si="75"/>
        <v>0.6428571428571429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/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1476</v>
      </c>
      <c r="C515" s="33" t="s">
        <v>1411</v>
      </c>
      <c r="D515" t="s">
        <v>1500</v>
      </c>
      <c r="E515" s="33" t="s">
        <v>1393</v>
      </c>
      <c r="F515" s="33" t="s">
        <v>1394</v>
      </c>
      <c r="G515" s="33"/>
      <c r="H515" s="83" t="s">
        <v>1502</v>
      </c>
      <c r="I515" s="34">
        <f t="shared" si="73"/>
        <v>17</v>
      </c>
      <c r="J515" s="34">
        <f t="shared" si="74"/>
        <v>11</v>
      </c>
      <c r="K515" s="35">
        <f t="shared" si="75"/>
        <v>0.6071428571428571</v>
      </c>
      <c r="L515" s="90"/>
      <c r="M515" s="90"/>
      <c r="N515" s="88"/>
      <c r="O515" s="90" t="s">
        <v>1471</v>
      </c>
      <c r="P515" s="90" t="s">
        <v>1471</v>
      </c>
      <c r="Q515" s="90" t="s">
        <v>1471</v>
      </c>
      <c r="R515" s="90" t="s">
        <v>1471</v>
      </c>
      <c r="S515" s="90" t="s">
        <v>1471</v>
      </c>
      <c r="T515" s="90" t="s">
        <v>1471</v>
      </c>
      <c r="U515" s="90" t="s">
        <v>1471</v>
      </c>
      <c r="V515" s="90" t="s">
        <v>1471</v>
      </c>
      <c r="W515" s="90" t="s">
        <v>1471</v>
      </c>
      <c r="X515" s="90" t="s">
        <v>1471</v>
      </c>
      <c r="Y515" s="90" t="s">
        <v>1471</v>
      </c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1477</v>
      </c>
      <c r="C516" s="33" t="s">
        <v>1411</v>
      </c>
      <c r="D516" t="s">
        <v>1497</v>
      </c>
      <c r="E516" s="33" t="s">
        <v>1416</v>
      </c>
      <c r="F516" s="33" t="s">
        <v>1394</v>
      </c>
      <c r="G516" s="33"/>
      <c r="H516" s="33" t="s">
        <v>1503</v>
      </c>
      <c r="I516" s="34">
        <f t="shared" si="73"/>
        <v>7</v>
      </c>
      <c r="J516" s="34">
        <f t="shared" si="74"/>
        <v>21</v>
      </c>
      <c r="K516" s="35">
        <f t="shared" si="75"/>
        <v>0.25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 t="s">
        <v>1471</v>
      </c>
      <c r="AL516" s="90" t="s">
        <v>1471</v>
      </c>
      <c r="AM516" s="90" t="s">
        <v>1471</v>
      </c>
      <c r="AN516" s="90"/>
      <c r="AO516" s="90"/>
      <c r="AP516" s="90"/>
    </row>
    <row r="517" spans="1:42" ht="15.75" thickBot="1" x14ac:dyDescent="0.3">
      <c r="A517" t="s">
        <v>1395</v>
      </c>
      <c r="B517" s="33" t="s">
        <v>1478</v>
      </c>
      <c r="C517" s="33" t="s">
        <v>1411</v>
      </c>
      <c r="D517" t="s">
        <v>1497</v>
      </c>
      <c r="E517" s="33" t="s">
        <v>1393</v>
      </c>
      <c r="F517" s="33" t="s">
        <v>1394</v>
      </c>
      <c r="G517" s="33"/>
      <c r="H517" s="83" t="s">
        <v>1504</v>
      </c>
      <c r="I517" s="34">
        <f t="shared" si="73"/>
        <v>7</v>
      </c>
      <c r="J517" s="34">
        <f t="shared" si="74"/>
        <v>21</v>
      </c>
      <c r="K517" s="35">
        <f t="shared" si="75"/>
        <v>0.25</v>
      </c>
      <c r="L517" s="90" t="s">
        <v>1471</v>
      </c>
      <c r="M517" s="90" t="s">
        <v>1471</v>
      </c>
      <c r="N517" s="88" t="s">
        <v>1471</v>
      </c>
      <c r="O517" s="90"/>
      <c r="P517" s="90"/>
      <c r="Q517" s="90"/>
      <c r="R517" s="90"/>
      <c r="S517" s="90"/>
      <c r="T517" s="90"/>
      <c r="U517" s="90"/>
      <c r="V517" s="90" t="s">
        <v>1471</v>
      </c>
      <c r="W517" s="90" t="s">
        <v>1471</v>
      </c>
      <c r="X517" s="90" t="s">
        <v>1471</v>
      </c>
      <c r="Y517" s="90" t="s">
        <v>1471</v>
      </c>
      <c r="Z517" s="90" t="s">
        <v>1471</v>
      </c>
      <c r="AA517" s="90" t="s">
        <v>1471</v>
      </c>
      <c r="AB517" s="90" t="s">
        <v>1471</v>
      </c>
      <c r="AC517" s="90" t="s">
        <v>1471</v>
      </c>
      <c r="AD517" s="90" t="s">
        <v>1471</v>
      </c>
      <c r="AE517" s="90" t="s">
        <v>1471</v>
      </c>
      <c r="AF517" s="90" t="s">
        <v>1471</v>
      </c>
      <c r="AG517" s="90" t="s">
        <v>1471</v>
      </c>
      <c r="AH517" s="90" t="s">
        <v>1471</v>
      </c>
      <c r="AI517" s="90" t="s">
        <v>1471</v>
      </c>
      <c r="AJ517" s="90" t="s">
        <v>1471</v>
      </c>
      <c r="AK517" s="90" t="s">
        <v>1471</v>
      </c>
      <c r="AL517" s="90" t="s">
        <v>1471</v>
      </c>
      <c r="AM517" s="90" t="s">
        <v>1471</v>
      </c>
      <c r="AN517" s="90"/>
      <c r="AO517" s="90"/>
      <c r="AP517" s="90"/>
    </row>
    <row r="518" spans="1:42" ht="15.75" thickBot="1" x14ac:dyDescent="0.3">
      <c r="A518" t="s">
        <v>1395</v>
      </c>
      <c r="B518" s="33" t="s">
        <v>1479</v>
      </c>
      <c r="C518" s="33" t="s">
        <v>1411</v>
      </c>
      <c r="D518" t="s">
        <v>1505</v>
      </c>
      <c r="E518" s="33" t="s">
        <v>1416</v>
      </c>
      <c r="F518" s="33" t="s">
        <v>1394</v>
      </c>
      <c r="G518" s="33"/>
      <c r="H518" s="33" t="s">
        <v>1506</v>
      </c>
      <c r="I518" s="34">
        <f t="shared" si="73"/>
        <v>17</v>
      </c>
      <c r="J518" s="34">
        <f t="shared" si="74"/>
        <v>11</v>
      </c>
      <c r="K518" s="35">
        <f t="shared" si="75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1480</v>
      </c>
      <c r="C519" s="33" t="s">
        <v>1411</v>
      </c>
      <c r="D519" t="s">
        <v>1505</v>
      </c>
      <c r="E519" s="33" t="s">
        <v>1393</v>
      </c>
      <c r="F519" s="33" t="s">
        <v>1394</v>
      </c>
      <c r="G519" s="33"/>
      <c r="H519" s="83" t="s">
        <v>1507</v>
      </c>
      <c r="I519" s="34">
        <f t="shared" si="73"/>
        <v>17</v>
      </c>
      <c r="J519" s="34">
        <f t="shared" si="74"/>
        <v>11</v>
      </c>
      <c r="K519" s="35">
        <f t="shared" si="75"/>
        <v>0.6071428571428571</v>
      </c>
      <c r="L519" s="90" t="s">
        <v>1471</v>
      </c>
      <c r="M519" s="90" t="s">
        <v>1471</v>
      </c>
      <c r="N519" s="88" t="s">
        <v>1471</v>
      </c>
      <c r="O519" s="90" t="s">
        <v>1471</v>
      </c>
      <c r="P519" s="90" t="s">
        <v>1471</v>
      </c>
      <c r="Q519" s="90" t="s">
        <v>1471</v>
      </c>
      <c r="R519" s="90" t="s">
        <v>1471</v>
      </c>
      <c r="S519" s="90" t="s">
        <v>1471</v>
      </c>
      <c r="T519" s="90" t="s">
        <v>1471</v>
      </c>
      <c r="U519" s="90" t="s">
        <v>1471</v>
      </c>
      <c r="V519" s="90" t="s">
        <v>1471</v>
      </c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1481</v>
      </c>
      <c r="C520" s="33" t="s">
        <v>1411</v>
      </c>
      <c r="D520" t="s">
        <v>1508</v>
      </c>
      <c r="E520" s="33" t="s">
        <v>1416</v>
      </c>
      <c r="F520" s="33" t="s">
        <v>1394</v>
      </c>
      <c r="G520" s="33"/>
      <c r="H520" s="33" t="s">
        <v>1509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1482</v>
      </c>
      <c r="C521" s="33" t="s">
        <v>1411</v>
      </c>
      <c r="D521" t="s">
        <v>1508</v>
      </c>
      <c r="E521" s="33" t="s">
        <v>1393</v>
      </c>
      <c r="F521" s="33" t="s">
        <v>1394</v>
      </c>
      <c r="G521" s="33"/>
      <c r="H521" s="83" t="s">
        <v>1510</v>
      </c>
      <c r="I521" s="34">
        <f t="shared" si="73"/>
        <v>28</v>
      </c>
      <c r="J521" s="34">
        <f t="shared" si="74"/>
        <v>0</v>
      </c>
      <c r="K521" s="35">
        <f t="shared" si="75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1483</v>
      </c>
      <c r="C522" s="33" t="s">
        <v>1411</v>
      </c>
      <c r="D522" t="s">
        <v>1511</v>
      </c>
      <c r="E522" s="33" t="s">
        <v>1416</v>
      </c>
      <c r="F522" s="33" t="s">
        <v>1394</v>
      </c>
      <c r="G522" s="33"/>
      <c r="H522" s="33" t="s">
        <v>1512</v>
      </c>
      <c r="I522" s="34">
        <f t="shared" si="73"/>
        <v>17</v>
      </c>
      <c r="J522" s="34">
        <f t="shared" si="74"/>
        <v>11</v>
      </c>
      <c r="K522" s="35">
        <f t="shared" si="75"/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1484</v>
      </c>
      <c r="C523" s="33" t="s">
        <v>1411</v>
      </c>
      <c r="D523" t="s">
        <v>1511</v>
      </c>
      <c r="E523" s="33" t="s">
        <v>1393</v>
      </c>
      <c r="F523" s="33" t="s">
        <v>1394</v>
      </c>
      <c r="G523" s="33"/>
      <c r="H523" s="83" t="s">
        <v>1513</v>
      </c>
      <c r="I523" s="34">
        <f t="shared" ref="I523:I529" si="76">COUNTIF(L523:AM523,"")</f>
        <v>17</v>
      </c>
      <c r="J523" s="34">
        <f t="shared" ref="J523:J529" si="77">COUNTIF(L523:AM523,"APAGADO")</f>
        <v>11</v>
      </c>
      <c r="K523" s="35">
        <f t="shared" ref="K523:K529" si="78">(I523)/(J523+I523)</f>
        <v>0.6071428571428571</v>
      </c>
      <c r="L523" s="90" t="s">
        <v>1471</v>
      </c>
      <c r="M523" s="90" t="s">
        <v>1471</v>
      </c>
      <c r="N523" s="88" t="s">
        <v>1471</v>
      </c>
      <c r="O523" s="90" t="s">
        <v>1471</v>
      </c>
      <c r="P523" s="90" t="s">
        <v>1471</v>
      </c>
      <c r="Q523" s="90" t="s">
        <v>1471</v>
      </c>
      <c r="R523" s="90" t="s">
        <v>1471</v>
      </c>
      <c r="S523" s="90" t="s">
        <v>1471</v>
      </c>
      <c r="T523" s="90" t="s">
        <v>1471</v>
      </c>
      <c r="U523" s="90" t="s">
        <v>1471</v>
      </c>
      <c r="V523" s="90" t="s">
        <v>1471</v>
      </c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1485</v>
      </c>
      <c r="C524" s="33" t="s">
        <v>1411</v>
      </c>
      <c r="D524" t="s">
        <v>1514</v>
      </c>
      <c r="E524" s="33" t="s">
        <v>1416</v>
      </c>
      <c r="F524" s="33" t="s">
        <v>1394</v>
      </c>
      <c r="G524" s="33"/>
      <c r="H524" s="33" t="s">
        <v>1515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1486</v>
      </c>
      <c r="C525" s="33" t="s">
        <v>1411</v>
      </c>
      <c r="D525" t="s">
        <v>1514</v>
      </c>
      <c r="E525" s="33" t="s">
        <v>1393</v>
      </c>
      <c r="F525" s="33" t="s">
        <v>1394</v>
      </c>
      <c r="G525" s="33"/>
      <c r="H525" s="83" t="s">
        <v>1516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1487</v>
      </c>
      <c r="C526" s="33" t="s">
        <v>1411</v>
      </c>
      <c r="D526" t="s">
        <v>1517</v>
      </c>
      <c r="E526" s="33" t="s">
        <v>1416</v>
      </c>
      <c r="F526" s="33" t="s">
        <v>1394</v>
      </c>
      <c r="G526" s="33"/>
      <c r="H526" s="33" t="s">
        <v>1518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1488</v>
      </c>
      <c r="C527" s="33" t="s">
        <v>1411</v>
      </c>
      <c r="D527" t="s">
        <v>1517</v>
      </c>
      <c r="E527" s="33" t="s">
        <v>1393</v>
      </c>
      <c r="F527" s="33" t="s">
        <v>1394</v>
      </c>
      <c r="G527" s="33"/>
      <c r="H527" s="83" t="s">
        <v>1519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1489</v>
      </c>
      <c r="C528" s="33" t="s">
        <v>1411</v>
      </c>
      <c r="D528" t="s">
        <v>1520</v>
      </c>
      <c r="E528" s="33" t="s">
        <v>1416</v>
      </c>
      <c r="F528" s="33" t="s">
        <v>1394</v>
      </c>
      <c r="G528" s="33"/>
      <c r="H528" s="33" t="s">
        <v>1521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1:42" ht="15.75" thickBot="1" x14ac:dyDescent="0.3">
      <c r="A529" t="s">
        <v>1395</v>
      </c>
      <c r="B529" s="33" t="s">
        <v>1492</v>
      </c>
      <c r="C529" s="33" t="s">
        <v>1411</v>
      </c>
      <c r="D529" t="s">
        <v>1520</v>
      </c>
      <c r="E529" s="33" t="s">
        <v>1393</v>
      </c>
      <c r="F529" s="33" t="s">
        <v>1394</v>
      </c>
      <c r="G529" s="33"/>
      <c r="H529" s="83" t="s">
        <v>1522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1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1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1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1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1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1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1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1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1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</row>
    <row r="711" spans="5:42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E714" s="33"/>
      <c r="F714" s="33"/>
      <c r="G714" s="33"/>
      <c r="H714" s="33"/>
      <c r="K714" s="15"/>
      <c r="N714" s="88"/>
    </row>
    <row r="715" spans="5:42" x14ac:dyDescent="0.25">
      <c r="K715" s="15"/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P529" xr:uid="{00000000-0001-0000-0000-000000000000}"/>
  <phoneticPr fontId="6" type="noConversion"/>
  <conditionalFormatting sqref="D107:D109 D117 D165 D169:D170 D203:D204 D211 C212:D212 C213:C298 D289:D290 D298 C299:D299 C300:C1048576 D372:D375 D430 D463 C1:C211">
    <cfRule type="cellIs" dxfId="263" priority="452" operator="equal">
      <formula>$C$226</formula>
    </cfRule>
    <cfRule type="cellIs" dxfId="262" priority="453" operator="equal">
      <formula>$C$214</formula>
    </cfRule>
  </conditionalFormatting>
  <conditionalFormatting sqref="E1:E439 E452:E1048576">
    <cfRule type="containsText" dxfId="261" priority="458" operator="containsText" text="fija">
      <formula>NOT(ISERROR(SEARCH("fija",E1)))</formula>
    </cfRule>
    <cfRule type="containsText" dxfId="260" priority="459" operator="containsText" text="domo">
      <formula>NOT(ISERROR(SEARCH("domo",E1)))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1">
    <cfRule type="containsText" dxfId="258" priority="399" operator="containsText" text="fija">
      <formula>NOT(ISERROR(SEARCH("fija",E441)))</formula>
    </cfRule>
    <cfRule type="containsText" dxfId="257" priority="400" operator="containsText" text="domo">
      <formula>NOT(ISERROR(SEARCH("domo",E441)))</formula>
    </cfRule>
    <cfRule type="containsText" dxfId="256" priority="401" operator="containsText" text="Radio">
      <formula>NOT(ISERROR(SEARCH("Radio",E441)))</formula>
    </cfRule>
  </conditionalFormatting>
  <conditionalFormatting sqref="E441:E442">
    <cfRule type="containsText" dxfId="255" priority="394" operator="containsText" text="fija">
      <formula>NOT(ISERROR(SEARCH("fija",E441)))</formula>
    </cfRule>
    <cfRule type="containsText" dxfId="254" priority="395" operator="containsText" text="domo">
      <formula>NOT(ISERROR(SEARCH("domo",E441)))</formula>
    </cfRule>
  </conditionalFormatting>
  <conditionalFormatting sqref="E442">
    <cfRule type="containsText" dxfId="253" priority="392" operator="containsText" text="fija">
      <formula>NOT(ISERROR(SEARCH("fija",E442)))</formula>
    </cfRule>
    <cfRule type="containsText" dxfId="252" priority="393" operator="containsText" text="domo">
      <formula>NOT(ISERROR(SEARCH("domo",E442)))</formula>
    </cfRule>
    <cfRule type="containsText" dxfId="251" priority="396" operator="containsText" text="Radio">
      <formula>NOT(ISERROR(SEARCH("Radio",E442)))</formula>
    </cfRule>
  </conditionalFormatting>
  <conditionalFormatting sqref="E445">
    <cfRule type="containsText" dxfId="250" priority="389" operator="containsText" text="fija">
      <formula>NOT(ISERROR(SEARCH("fija",E445)))</formula>
    </cfRule>
    <cfRule type="containsText" dxfId="249" priority="390" operator="containsText" text="domo">
      <formula>NOT(ISERROR(SEARCH("domo",E445)))</formula>
    </cfRule>
    <cfRule type="containsText" dxfId="248" priority="391" operator="containsText" text="Radio">
      <formula>NOT(ISERROR(SEARCH("Radio",E445)))</formula>
    </cfRule>
  </conditionalFormatting>
  <conditionalFormatting sqref="E445:E446">
    <cfRule type="containsText" dxfId="247" priority="384" operator="containsText" text="fija">
      <formula>NOT(ISERROR(SEARCH("fija",E445)))</formula>
    </cfRule>
    <cfRule type="containsText" dxfId="246" priority="385" operator="containsText" text="domo">
      <formula>NOT(ISERROR(SEARCH("domo",E445)))</formula>
    </cfRule>
  </conditionalFormatting>
  <conditionalFormatting sqref="E446 E27:H439 E452:H479 E489:H489 H505 E510:H1048576">
    <cfRule type="containsText" dxfId="245" priority="386" operator="containsText" text="Radio">
      <formula>NOT(ISERROR(SEARCH("Radio",E27)))</formula>
    </cfRule>
  </conditionalFormatting>
  <conditionalFormatting sqref="E446:E447">
    <cfRule type="containsText" dxfId="244" priority="379" operator="containsText" text="fija">
      <formula>NOT(ISERROR(SEARCH("fija",E446)))</formula>
    </cfRule>
    <cfRule type="containsText" dxfId="243" priority="380" operator="containsText" text="domo">
      <formula>NOT(ISERROR(SEARCH("domo",E446)))</formula>
    </cfRule>
  </conditionalFormatting>
  <conditionalFormatting sqref="E447">
    <cfRule type="containsText" dxfId="242" priority="381" operator="containsText" text="Radio">
      <formula>NOT(ISERROR(SEARCH("Radio",E447)))</formula>
    </cfRule>
  </conditionalFormatting>
  <conditionalFormatting sqref="E447:E448">
    <cfRule type="containsText" dxfId="241" priority="374" operator="containsText" text="fija">
      <formula>NOT(ISERROR(SEARCH("fija",E447)))</formula>
    </cfRule>
    <cfRule type="containsText" dxfId="240" priority="375" operator="containsText" text="domo">
      <formula>NOT(ISERROR(SEARCH("domo",E447)))</formula>
    </cfRule>
  </conditionalFormatting>
  <conditionalFormatting sqref="E448">
    <cfRule type="containsText" dxfId="239" priority="372" operator="containsText" text="fija">
      <formula>NOT(ISERROR(SEARCH("fija",E448)))</formula>
    </cfRule>
    <cfRule type="containsText" dxfId="238" priority="373" operator="containsText" text="domo">
      <formula>NOT(ISERROR(SEARCH("domo",E448)))</formula>
    </cfRule>
    <cfRule type="containsText" dxfId="237" priority="376" operator="containsText" text="Radio">
      <formula>NOT(ISERROR(SEARCH("Radio",E448)))</formula>
    </cfRule>
  </conditionalFormatting>
  <conditionalFormatting sqref="E450">
    <cfRule type="containsText" dxfId="236" priority="670" operator="containsText" text="fija">
      <formula>NOT(ISERROR(SEARCH("fija",E450)))</formula>
    </cfRule>
    <cfRule type="containsText" dxfId="235" priority="671" operator="containsText" text="domo">
      <formula>NOT(ISERROR(SEARCH("domo",E450)))</formula>
    </cfRule>
  </conditionalFormatting>
  <conditionalFormatting sqref="E453:E455">
    <cfRule type="containsText" dxfId="234" priority="402" operator="containsText" text="fija">
      <formula>NOT(ISERROR(SEARCH("fija",E453)))</formula>
    </cfRule>
    <cfRule type="containsText" dxfId="233" priority="403" operator="containsText" text="domo">
      <formula>NOT(ISERROR(SEARCH("domo",E453)))</formula>
    </cfRule>
  </conditionalFormatting>
  <conditionalFormatting sqref="E460:F479">
    <cfRule type="containsText" dxfId="232" priority="1" operator="containsText" text="Radio">
      <formula>NOT(ISERROR(SEARCH("Radio",E460)))</formula>
    </cfRule>
  </conditionalFormatting>
  <conditionalFormatting sqref="E490:G509">
    <cfRule type="containsText" dxfId="231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230" priority="927" operator="containsText" text="Radio">
      <formula>NOT(ISERROR(SEARCH("Radio",E1)))</formula>
    </cfRule>
  </conditionalFormatting>
  <conditionalFormatting sqref="F440">
    <cfRule type="containsText" dxfId="229" priority="49" operator="containsText" text="Radio">
      <formula>NOT(ISERROR(SEARCH("Radio",F440)))</formula>
    </cfRule>
    <cfRule type="cellIs" dxfId="228" priority="50" operator="equal">
      <formula>"PTP A FO"</formula>
    </cfRule>
  </conditionalFormatting>
  <conditionalFormatting sqref="F1:G439 F450:G450 F452:G490 F491:F496 F497:G1048576">
    <cfRule type="cellIs" dxfId="227" priority="651" operator="equal">
      <formula>"PTP A FO"</formula>
    </cfRule>
  </conditionalFormatting>
  <conditionalFormatting sqref="F1:G490 F491:F496 F497:G1048576">
    <cfRule type="cellIs" dxfId="226" priority="456" operator="equal">
      <formula>"PTP A FO"</formula>
    </cfRule>
  </conditionalFormatting>
  <conditionalFormatting sqref="F1:G490 F497:G1048576 F491:F496">
    <cfRule type="cellIs" dxfId="225" priority="455" operator="equal">
      <formula>$F$10</formula>
    </cfRule>
  </conditionalFormatting>
  <conditionalFormatting sqref="G491:G496">
    <cfRule type="cellIs" dxfId="224" priority="28" operator="equal">
      <formula>$F$10</formula>
    </cfRule>
    <cfRule type="cellIs" dxfId="223" priority="29" operator="equal">
      <formula>"PTP A FO"</formula>
    </cfRule>
    <cfRule type="cellIs" dxfId="222" priority="30" operator="equal">
      <formula>"PTP A FO"</formula>
    </cfRule>
  </conditionalFormatting>
  <conditionalFormatting sqref="H491 H493 H495 H497 H499 H501">
    <cfRule type="containsText" dxfId="221" priority="27" operator="containsText" text="Radio">
      <formula>NOT(ISERROR(SEARCH("Radio",H491)))</formula>
    </cfRule>
  </conditionalFormatting>
  <conditionalFormatting sqref="H503">
    <cfRule type="containsText" dxfId="220" priority="26" operator="containsText" text="Radio">
      <formula>NOT(ISERROR(SEARCH("Radio",H503)))</formula>
    </cfRule>
  </conditionalFormatting>
  <conditionalFormatting sqref="H507 H509">
    <cfRule type="containsText" dxfId="219" priority="25" operator="containsText" text="Radio">
      <formula>NOT(ISERROR(SEARCH("Radio",H507)))</formula>
    </cfRule>
  </conditionalFormatting>
  <conditionalFormatting sqref="K4:K529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10:AN1048576">
    <cfRule type="containsText" dxfId="216" priority="583" operator="containsText" text="Caida">
      <formula>NOT(ISERROR(SEARCH("Caida",L510)))</formula>
    </cfRule>
    <cfRule type="notContainsText" dxfId="215" priority="916" operator="notContains" text="Caida">
      <formula>ISERROR(SEARCH("Caida",L510))</formula>
    </cfRule>
  </conditionalFormatting>
  <conditionalFormatting sqref="L5:AP299 L300:AO509 AP300:AP1048576 AH510:AO1048576">
    <cfRule type="cellIs" dxfId="214" priority="32" operator="equal">
      <formula>"APAGADO"</formula>
    </cfRule>
  </conditionalFormatting>
  <conditionalFormatting sqref="L510:AP624 V510:AG1048576">
    <cfRule type="cellIs" dxfId="213" priority="33" operator="equal">
      <formula>"apagado"</formula>
    </cfRule>
  </conditionalFormatting>
  <conditionalFormatting sqref="N510:N1067">
    <cfRule type="notContainsText" dxfId="212" priority="212" operator="notContains" text="Caida">
      <formula>ISERROR(SEARCH("Caida",N510))</formula>
    </cfRule>
    <cfRule type="containsText" dxfId="211" priority="213" operator="containsText" text="Caida">
      <formula>NOT(ISERROR(SEARCH("Caida",N510)))</formula>
    </cfRule>
    <cfRule type="cellIs" dxfId="210" priority="214" operator="lessThan">
      <formula>0.8</formula>
    </cfRule>
    <cfRule type="cellIs" dxfId="209" priority="215" operator="greaterThan">
      <formula>0.8</formula>
    </cfRule>
    <cfRule type="cellIs" dxfId="208" priority="238" operator="greaterThan">
      <formula>0.8</formula>
    </cfRule>
    <cfRule type="cellIs" dxfId="207" priority="342" operator="equal">
      <formula>"APAGADO"</formula>
    </cfRule>
  </conditionalFormatting>
  <conditionalFormatting sqref="N510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10:AP1048576">
    <cfRule type="notContainsText" dxfId="204" priority="164" operator="notContains" text="Caida">
      <formula>ISERROR(SEARCH("Caida",AO510))</formula>
    </cfRule>
    <cfRule type="containsText" dxfId="203" priority="165" operator="containsText" text="Caida">
      <formula>NOT(ISERROR(SEARCH("Caida",AO510)))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 t="str">
        <f>'RESUMEN TOTAL'!AI6</f>
        <v>APAGADO</v>
      </c>
      <c r="AD3" t="str">
        <f>'RESUMEN TOTAL'!AJ6</f>
        <v>APAGADO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1490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34</v>
      </c>
      <c r="AA1" s="18">
        <f t="shared" si="0"/>
        <v>25</v>
      </c>
      <c r="AB1" s="18">
        <f t="shared" si="0"/>
        <v>25</v>
      </c>
      <c r="AC1" s="18">
        <f t="shared" si="0"/>
        <v>55</v>
      </c>
      <c r="AD1" s="18">
        <f t="shared" si="0"/>
        <v>47</v>
      </c>
      <c r="AE1" s="18">
        <f>COUNTIF(AE3:AE503, "APAGADO")</f>
        <v>27</v>
      </c>
      <c r="AF1" s="18">
        <f t="shared" si="0"/>
        <v>19</v>
      </c>
      <c r="AG1" s="18">
        <f t="shared" si="0"/>
        <v>22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 t="str">
        <f>ESTADISTICA!AC3</f>
        <v>APAGADO</v>
      </c>
      <c r="AD4" t="str">
        <f>ESTADISTICA!AD3</f>
        <v>APAGADO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 t="str">
        <f>ESTADISTICA!AG4</f>
        <v>APAGADO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 t="str">
        <f>ESTADISTICA!AG7</f>
        <v>APAGADO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 t="str">
        <f>ESTADISTICA!AG9</f>
        <v>APAGADO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 t="str">
        <f>ESTADISTICA!AG10</f>
        <v>APAGADO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 t="str">
        <f>ESTADISTICA!AG129</f>
        <v>APAGADO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 t="str">
        <f>ESTADISTICA!AE148</f>
        <v>APAGADO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 t="str">
        <f>ESTADISTICA!AG184</f>
        <v>APAGADO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 t="str">
        <f>ESTADISTICA!AF200</f>
        <v>APAGADO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 t="str">
        <f>ESTADISTICA!AF215</f>
        <v>APAGADO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 t="str">
        <f>ESTADISTICA!AE217</f>
        <v>APAGADO</v>
      </c>
      <c r="AF217">
        <f>ESTADISTICA!AF217</f>
        <v>0</v>
      </c>
      <c r="AG217" t="str">
        <f>ESTADISTICA!AG217</f>
        <v>APAGADO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 t="str">
        <f>ESTADISTICA!AG227</f>
        <v>APAGADO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 t="str">
        <f>ESTADISTICA!AG228</f>
        <v>APAGADO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 t="str">
        <f>ESTADISTICA!AF230</f>
        <v>APAGADO</v>
      </c>
      <c r="AG230" t="str">
        <f>ESTADISTICA!AG230</f>
        <v>APAGADO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>
        <f>ESTADISTICA!AE291</f>
        <v>0</v>
      </c>
      <c r="AF291">
        <f>ESTADISTICA!AF291</f>
        <v>0</v>
      </c>
      <c r="AG291" t="str">
        <f>ESTADISTICA!AG291</f>
        <v>APAGADO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 t="str">
        <f>ESTADISTICA!AE307</f>
        <v>APAGADO</v>
      </c>
      <c r="AF307" t="str">
        <f>ESTADISTICA!AF307</f>
        <v>APAGADO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 t="str">
        <f>ESTADISTICA!AG337</f>
        <v>APAGADO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 t="str">
        <f>ESTADISTICA!AB346</f>
        <v>APAGADO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 t="str">
        <f>ESTADISTICA!AA347</f>
        <v>APAGADO</v>
      </c>
      <c r="AB347" t="str">
        <f>ESTADISTICA!AB347</f>
        <v>APAGADO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 t="str">
        <f>ESTADISTICA!AC358</f>
        <v>APAGADO</v>
      </c>
      <c r="AD358" t="str">
        <f>ESTADISTICA!AD358</f>
        <v>APAGADO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 t="str">
        <f>ESTADISTICA!AC359</f>
        <v>APAGADO</v>
      </c>
      <c r="AD359" t="str">
        <f>ESTADISTICA!AD359</f>
        <v>APAGADO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 t="str">
        <f>ESTADISTICA!AE373</f>
        <v>APAGADO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 t="str">
        <f>ESTADISTICA!AE374</f>
        <v>APAGADO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 t="str">
        <f>ESTADISTICA!AF396</f>
        <v>APAGADO</v>
      </c>
      <c r="AG396" t="str">
        <f>ESTADISTICA!AG396</f>
        <v>APAGADO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 t="str">
        <f>ESTADISTICA!AE398</f>
        <v>APAGADO</v>
      </c>
      <c r="AF398" t="str">
        <f>ESTADISTICA!AF398</f>
        <v>APAGADO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 t="str">
        <f>ESTADISTICA!AC447</f>
        <v>APAGADO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 t="str">
        <f>ESTADISTICA!AC448</f>
        <v>APAGADO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 t="str">
        <f>ESTADISTICA!AC449</f>
        <v>APAGADO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 t="str">
        <f>ESTADISTICA!AD480</f>
        <v>APAGADO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 t="str">
        <f>ESTADISTICA!AE481</f>
        <v>APAGADO</v>
      </c>
      <c r="AF481" t="str">
        <f>ESTADISTICA!AF481</f>
        <v>APAGADO</v>
      </c>
      <c r="AG481" t="str">
        <f>ESTADISTICA!AG481</f>
        <v>APAGADO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 t="str">
        <f>ESTADISTICA!AD483</f>
        <v>APAGADO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 t="str">
        <f>ESTADISTICA!AF492</f>
        <v>APAGADO</v>
      </c>
      <c r="AG492" t="str">
        <f>ESTADISTICA!AG492</f>
        <v>APAGADO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 t="str">
        <f>ESTADISTICA!AF493</f>
        <v>APAGADO</v>
      </c>
      <c r="AG493" t="str">
        <f>ESTADISTICA!AG493</f>
        <v>APAGADO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30</v>
      </c>
      <c r="AA2" s="18">
        <f>COUNTIFS(AA4:AA501, "=APAGADO",E4:E501,"=Fibra Optica")</f>
        <v>17</v>
      </c>
      <c r="AB2" s="18">
        <f>COUNTIFS(AB4:AB501, "=APAGADO",E4:E501,"=Fibra Optica")</f>
        <v>16</v>
      </c>
      <c r="AC2" s="18">
        <f>COUNTIFS(AC4:AC601, "=APAGADO",E4:E601,"=Fibra Optica")</f>
        <v>42</v>
      </c>
      <c r="AD2" s="18">
        <f>COUNTIFS(AD4:AD501, "=APAGADO",E4:E501,"=Fibra Optica")</f>
        <v>31</v>
      </c>
      <c r="AE2" s="18">
        <f>COUNTIFS(AE4:AE501, "=APAGADO",E4:E501,"=Fibra Optica")</f>
        <v>12</v>
      </c>
      <c r="AF2" s="18">
        <f>COUNTIFS(AF4:AF501, "=APAGADO",E4:E501,"=Fibra Optica")</f>
        <v>14</v>
      </c>
      <c r="AG2" s="18">
        <f>COUNTIFS(AG4:AG501, "=APAGADO",E4:E501,"=Fibra Optica")</f>
        <v>15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2</v>
      </c>
      <c r="AA2" s="18">
        <f>COUNTIFS(AA5:AA502, "=APAGADO",E5:E502,"=PTO A FO")</f>
        <v>3</v>
      </c>
      <c r="AB2" s="18">
        <f>COUNTIFS(AB5:AB502, "=APAGADO",E5:E502,"=PTO A FO")</f>
        <v>3</v>
      </c>
      <c r="AC2" s="18">
        <f>COUNTIFS(AC4:AC602, "=APAGADO",E4:E602,"=PTO A FO")</f>
        <v>10</v>
      </c>
      <c r="AD2" s="18">
        <f>COUNTIFS(AD5:AD502, "=APAGADO",E5:E502,"=PTO A FO")</f>
        <v>9</v>
      </c>
      <c r="AE2" s="18">
        <f>COUNTIFS(AE5:AE502, "=APAGADO",E5:E502,"=PTO A FO")</f>
        <v>3</v>
      </c>
      <c r="AF2" s="18">
        <f>COUNTIFS(AF5:AF502, "=APAGADO",E5:E502,"=PTO A FO")</f>
        <v>4</v>
      </c>
      <c r="AG2" s="18">
        <f>COUNTIFS(AG5:AG502, "=APAGADO",E5:E502,"=PTO A FO")</f>
        <v>4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 t="str">
        <f>'RESUMEN TOTAL'!AI6</f>
        <v>APAGADO</v>
      </c>
      <c r="AD4" t="str">
        <f>'RESUMEN TOTAL'!AJ6</f>
        <v>APAGADO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>
        <f>'RESUMEN TOTAL'!AK7</f>
        <v>0</v>
      </c>
      <c r="AF5">
        <f>'RESUMEN TOTAL'!AL7</f>
        <v>0</v>
      </c>
      <c r="AG5" t="str">
        <f>'RESUMEN TOTAL'!AM7</f>
        <v>APAGADO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 t="str">
        <f>'RESUMEN TOTAL'!AI9</f>
        <v>APAGADO</v>
      </c>
      <c r="AD7" t="str">
        <f>'RESUMEN TOTAL'!AJ9</f>
        <v>APAGADO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>
        <f>'RESUMEN TOTAL'!AK10</f>
        <v>0</v>
      </c>
      <c r="AF8">
        <f>'RESUMEN TOTAL'!AL10</f>
        <v>0</v>
      </c>
      <c r="AG8" t="str">
        <f>'RESUMEN TOTAL'!AM10</f>
        <v>APAGADO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>
        <f>'RESUMEN TOTAL'!AK12</f>
        <v>0</v>
      </c>
      <c r="AF10">
        <f>'RESUMEN TOTAL'!AL12</f>
        <v>0</v>
      </c>
      <c r="AG10" t="str">
        <f>'RESUMEN TOTAL'!AM12</f>
        <v>APAGADO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>
        <f>'RESUMEN TOTAL'!AK13</f>
        <v>0</v>
      </c>
      <c r="AF11">
        <f>'RESUMEN TOTAL'!AL13</f>
        <v>0</v>
      </c>
      <c r="AG11" t="str">
        <f>'RESUMEN TOTAL'!AM13</f>
        <v>APAGADO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 t="str">
        <f>'RESUMEN TOTAL'!AI14</f>
        <v>APAGADO</v>
      </c>
      <c r="AD12" t="str">
        <f>'RESUMEN TOTAL'!AJ14</f>
        <v>APAGADO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 t="str">
        <f>'RESUMEN TOTAL'!AK132</f>
        <v>APAGADO</v>
      </c>
      <c r="AF130" t="str">
        <f>'RESUMEN TOTAL'!AL132</f>
        <v>APAGADO</v>
      </c>
      <c r="AG130" t="str">
        <f>'RESUMEN TOTAL'!AM132</f>
        <v>APAGADO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 t="str">
        <f>'RESUMEN TOTAL'!AK133</f>
        <v>APAGADO</v>
      </c>
      <c r="AF131" t="str">
        <f>'RESUMEN TOTAL'!AL133</f>
        <v>APAGADO</v>
      </c>
      <c r="AG131" t="str">
        <f>'RESUMEN TOTAL'!AM133</f>
        <v>APAGADO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 t="str">
        <f>'RESUMEN TOTAL'!AM148</f>
        <v>APAGADO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 t="str">
        <f>'RESUMEN TOTAL'!AK151</f>
        <v>APAGADO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 t="str">
        <f>'RESUMEN TOTAL'!AI178</f>
        <v>APAGADO</v>
      </c>
      <c r="AD176" t="str">
        <f>'RESUMEN TOTAL'!AJ178</f>
        <v>APAGADO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 t="str">
        <f>'RESUMEN TOTAL'!AI179</f>
        <v>APAGADO</v>
      </c>
      <c r="AD177" t="str">
        <f>'RESUMEN TOTAL'!AJ179</f>
        <v>APAGADO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 t="str">
        <f>'RESUMEN TOTAL'!AI180</f>
        <v>APAGADO</v>
      </c>
      <c r="AD178" t="str">
        <f>'RESUMEN TOTAL'!AJ180</f>
        <v>APAGADO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 t="str">
        <f>'RESUMEN TOTAL'!AI181</f>
        <v>APAGADO</v>
      </c>
      <c r="AD179" t="str">
        <f>'RESUMEN TOTAL'!AJ181</f>
        <v>APAGADO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 t="str">
        <f>'RESUMEN TOTAL'!AI182</f>
        <v>APAGADO</v>
      </c>
      <c r="AD180" t="str">
        <f>'RESUMEN TOTAL'!AJ182</f>
        <v>APAGADO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 t="str">
        <f>'RESUMEN TOTAL'!AJ186</f>
        <v>APAGADO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 t="str">
        <f>'RESUMEN TOTAL'!AJ187</f>
        <v>APAGADO</v>
      </c>
      <c r="AE185" t="str">
        <f>'RESUMEN TOTAL'!AK187</f>
        <v>APAGADO</v>
      </c>
      <c r="AF185" t="str">
        <f>'RESUMEN TOTAL'!AL187</f>
        <v>APAGADO</v>
      </c>
      <c r="AG185" t="str">
        <f>'RESUMEN TOTAL'!AM187</f>
        <v>APAGADO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 t="str">
        <f>'RESUMEN TOTAL'!AI188</f>
        <v>APAGADO</v>
      </c>
      <c r="AD186" t="str">
        <f>'RESUMEN TOTAL'!AJ188</f>
        <v>APAGADO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 t="str">
        <f>'RESUMEN TOTAL'!AI189</f>
        <v>APAGADO</v>
      </c>
      <c r="AD187" t="str">
        <f>'RESUMEN TOTAL'!AJ189</f>
        <v>APAGADO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 t="str">
        <f>'RESUMEN TOTAL'!AI190</f>
        <v>APAGADO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 t="str">
        <f>'RESUMEN TOTAL'!AI191</f>
        <v>APAGADO</v>
      </c>
      <c r="AD189" t="str">
        <f>'RESUMEN TOTAL'!AJ191</f>
        <v>APAGADO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 t="str">
        <f>'RESUMEN TOTAL'!AI192</f>
        <v>APAGADO</v>
      </c>
      <c r="AD190" t="str">
        <f>'RESUMEN TOTAL'!AJ192</f>
        <v>APAGADO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 t="str">
        <f>'RESUMEN TOTAL'!AM194</f>
        <v>APAGADO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 t="str">
        <f>'RESUMEN TOTAL'!AM196</f>
        <v>APAGADO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 t="str">
        <f>'RESUMEN TOTAL'!AL203</f>
        <v>APAGADO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 t="str">
        <f>'RESUMEN TOTAL'!U210</f>
        <v>APAGADO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 t="str">
        <f>'RESUMEN TOTAL'!AI210</f>
        <v>APAGADO</v>
      </c>
      <c r="AD207" t="str">
        <f>'RESUMEN TOTAL'!AJ210</f>
        <v>APAGADO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 t="str">
        <f>'RESUMEN TOTAL'!U212</f>
        <v>APAGADO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 t="str">
        <f>'RESUMEN TOTAL'!AI212</f>
        <v>APAGADO</v>
      </c>
      <c r="AD209" t="str">
        <f>'RESUMEN TOTAL'!AJ212</f>
        <v>APAGADO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 t="str">
        <f>'RESUMEN TOTAL'!U217</f>
        <v>APAGADO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 t="str">
        <f>'RESUMEN TOTAL'!AL219</f>
        <v>APAGADO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 t="str">
        <f>'RESUMEN TOTAL'!AB221</f>
        <v>APAGADO</v>
      </c>
      <c r="W218" t="str">
        <f>'RESUMEN TOTAL'!AC221</f>
        <v>APAGADO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>
        <f>'RESUMEN TOTAL'!AL221</f>
        <v>0</v>
      </c>
      <c r="AG218" t="str">
        <f>'RESUMEN TOTAL'!AM221</f>
        <v>APAGADO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 t="str">
        <f>'RESUMEN TOTAL'!U225</f>
        <v>APAGADO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 t="str">
        <f>'RESUMEN TOTAL'!L226</f>
        <v>APAGADO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 t="str">
        <f>'RESUMEN TOTAL'!Q234</f>
        <v>APAGADO</v>
      </c>
      <c r="L231">
        <f>'RESUMEN TOTAL'!R234</f>
        <v>0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 t="str">
        <f>'RESUMEN TOTAL'!Y234</f>
        <v>APAGADO</v>
      </c>
      <c r="T231" t="str">
        <f>'RESUMEN TOTAL'!Z234</f>
        <v>APAGADO</v>
      </c>
      <c r="U231" t="str">
        <f>'RESUMEN TOTAL'!AA234</f>
        <v>APAGADO</v>
      </c>
      <c r="V231">
        <f>'RESUMEN TOTAL'!AB234</f>
        <v>0</v>
      </c>
      <c r="W231" t="str">
        <f>'RESUMEN TOTAL'!AC234</f>
        <v>APAGADO</v>
      </c>
      <c r="X231">
        <f>'RESUMEN TOTAL'!AD234</f>
        <v>0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 t="str">
        <f>'RESUMEN TOTAL'!AH234</f>
        <v>APAGADO</v>
      </c>
      <c r="AC231" t="str">
        <f>'RESUMEN TOTAL'!AI234</f>
        <v>APAGADO</v>
      </c>
      <c r="AD231">
        <f>'RESUMEN TOTAL'!AJ234</f>
        <v>0</v>
      </c>
      <c r="AE231">
        <f>'RESUMEN TOTAL'!AK234</f>
        <v>0</v>
      </c>
      <c r="AF231" t="str">
        <f>'RESUMEN TOTAL'!AL234</f>
        <v>APAGADO</v>
      </c>
      <c r="AG231" t="str">
        <f>'RESUMEN TOTAL'!AM234</f>
        <v>APAGADO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 t="str">
        <f>'RESUMEN TOTAL'!AI238</f>
        <v>APAGADO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 t="str">
        <f>'RESUMEN TOTAL'!AM246</f>
        <v>APAGADO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 t="str">
        <f>'RESUMEN TOTAL'!U253</f>
        <v>APAGADO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 t="str">
        <f>'RESUMEN TOTAL'!W264</f>
        <v>APAGADO</v>
      </c>
      <c r="R261" t="str">
        <f>'RESUMEN TOTAL'!X264</f>
        <v>APAGADO</v>
      </c>
      <c r="S261" t="str">
        <f>'RESUMEN TOTAL'!Y264</f>
        <v>APAGADO</v>
      </c>
      <c r="T261" t="str">
        <f>'RESUMEN TOTAL'!Z264</f>
        <v>APAGADO</v>
      </c>
      <c r="U261" t="str">
        <f>'RESUMEN TOTAL'!AA264</f>
        <v>APAGADO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 t="str">
        <f>'RESUMEN TOTAL'!AF264</f>
        <v>APAGADO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 t="str">
        <f>'RESUMEN TOTAL'!U269</f>
        <v>APAGADO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 t="str">
        <f>'RESUMEN TOTAL'!AF269</f>
        <v>APAGADO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 t="str">
        <f>'RESUMEN TOTAL'!M270</f>
        <v>APAGADO</v>
      </c>
      <c r="H267">
        <f>'RESUMEN TOTAL'!N270</f>
        <v>0</v>
      </c>
      <c r="I267">
        <f>'RESUMEN TOTAL'!O270</f>
        <v>0</v>
      </c>
      <c r="J267" t="str">
        <f>'RESUMEN TOTAL'!P270</f>
        <v>APAGADO</v>
      </c>
      <c r="K267" t="str">
        <f>'RESUMEN TOTAL'!Q270</f>
        <v>APAGADO</v>
      </c>
      <c r="L267" t="str">
        <f>'RESUMEN TOTAL'!R270</f>
        <v>APAGADO</v>
      </c>
      <c r="M267" t="str">
        <f>'RESUMEN TOTAL'!S270</f>
        <v>APAGADO</v>
      </c>
      <c r="N267" t="str">
        <f>'RESUMEN TOTAL'!T270</f>
        <v>APAGADO</v>
      </c>
      <c r="O267" t="str">
        <f>'RESUMEN TOTAL'!U270</f>
        <v>APAGADO</v>
      </c>
      <c r="P267" t="str">
        <f>'RESUMEN TOTAL'!V270</f>
        <v>APAGADO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 t="str">
        <f>'RESUMEN TOTAL'!U272</f>
        <v>APAGADO</v>
      </c>
      <c r="P269" t="str">
        <f>'RESUMEN TOTAL'!V272</f>
        <v>APAGADO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 t="str">
        <f>'RESUMEN TOTAL'!M273</f>
        <v>APAGADO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 t="str">
        <f>'RESUMEN TOTAL'!V273</f>
        <v>APAGADO</v>
      </c>
      <c r="Q270" t="str">
        <f>'RESUMEN TOTAL'!W273</f>
        <v>APAGADO</v>
      </c>
      <c r="R270" t="str">
        <f>'RESUMEN TOTAL'!X273</f>
        <v>APAGADO</v>
      </c>
      <c r="S270" t="str">
        <f>'RESUMEN TOTAL'!Y273</f>
        <v>APAGADO</v>
      </c>
      <c r="T270" t="str">
        <f>'RESUMEN TOTAL'!Z273</f>
        <v>APAGADO</v>
      </c>
      <c r="U270" t="str">
        <f>'RESUMEN TOTAL'!AA273</f>
        <v>APAGADO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 t="str">
        <f>'RESUMEN TOTAL'!U280</f>
        <v>APAGADO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 t="str">
        <f>'RESUMEN TOTAL'!AI280</f>
        <v>APAGADO</v>
      </c>
      <c r="AD277" t="str">
        <f>'RESUMEN TOTAL'!AJ280</f>
        <v>APAGADO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 t="str">
        <f>'RESUMEN TOTAL'!AI295</f>
        <v>APAGADO</v>
      </c>
      <c r="AD292" t="str">
        <f>'RESUMEN TOTAL'!AJ295</f>
        <v>APAGADO</v>
      </c>
      <c r="AE292">
        <f>'RESUMEN TOTAL'!AK295</f>
        <v>0</v>
      </c>
      <c r="AF292">
        <f>'RESUMEN TOTAL'!AL295</f>
        <v>0</v>
      </c>
      <c r="AG292" t="str">
        <f>'RESUMEN TOTAL'!AM295</f>
        <v>APAGADO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 t="str">
        <f>'RESUMEN TOTAL'!N301</f>
        <v>APAGADO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 t="str">
        <f>'RESUMEN TOTAL'!AK312</f>
        <v>APAGADO</v>
      </c>
      <c r="AF308" t="str">
        <f>'RESUMEN TOTAL'!AL312</f>
        <v>APAGADO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 t="str">
        <f>'RESUMEN TOTAL'!V314</f>
        <v>APAGADO</v>
      </c>
      <c r="Q310">
        <f>'RESUMEN TOTAL'!W314</f>
        <v>0</v>
      </c>
      <c r="R310">
        <f>'RESUMEN TOTAL'!X314</f>
        <v>0</v>
      </c>
      <c r="S310" t="str">
        <f>'RESUMEN TOTAL'!Y314</f>
        <v>APAGADO</v>
      </c>
      <c r="T310">
        <f>'RESUMEN TOTAL'!Z314</f>
        <v>0</v>
      </c>
      <c r="U310">
        <f>'RESUMEN TOTAL'!AA314</f>
        <v>0</v>
      </c>
      <c r="V310" t="str">
        <f>'RESUMEN TOTAL'!AB314</f>
        <v>APAGADO</v>
      </c>
      <c r="W310" t="str">
        <f>'RESUMEN TOTAL'!AC314</f>
        <v>APAGADO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 t="str">
        <f>'RESUMEN TOTAL'!L328</f>
        <v>APAGADO</v>
      </c>
      <c r="G324" t="str">
        <f>'RESUMEN TOTAL'!M328</f>
        <v>APAGADO</v>
      </c>
      <c r="H324" t="str">
        <f>'RESUMEN TOTAL'!N328</f>
        <v>APAGADO</v>
      </c>
      <c r="I324" t="str">
        <f>'RESUMEN TOTAL'!O328</f>
        <v>APAGADO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 t="str">
        <f>'RESUMEN TOTAL'!U334</f>
        <v>APAGADO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 t="str">
        <f>'RESUMEN TOTAL'!AG339</f>
        <v>APAGADO</v>
      </c>
      <c r="AB335" t="str">
        <f>'RESUMEN TOTAL'!AH339</f>
        <v>APAGADO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 t="str">
        <f>'RESUMEN TOTAL'!Y340</f>
        <v>APAGADO</v>
      </c>
      <c r="T336" t="str">
        <f>'RESUMEN TOTAL'!Z340</f>
        <v>APAGADO</v>
      </c>
      <c r="U336" t="str">
        <f>'RESUMEN TOTAL'!AA340</f>
        <v>APAGADO</v>
      </c>
      <c r="V336" t="str">
        <f>'RESUMEN TOTAL'!AB340</f>
        <v>APAGADO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 t="str">
        <f>'RESUMEN TOTAL'!AF340</f>
        <v>APAGADO</v>
      </c>
      <c r="AA336" t="str">
        <f>'RESUMEN TOTAL'!AG340</f>
        <v>APAGADO</v>
      </c>
      <c r="AB336" t="str">
        <f>'RESUMEN TOTAL'!AH340</f>
        <v>APAGADO</v>
      </c>
      <c r="AC336" t="str">
        <f>'RESUMEN TOTAL'!AI340</f>
        <v>APAGADO</v>
      </c>
      <c r="AD336" t="str">
        <f>'RESUMEN TOTAL'!AJ340</f>
        <v>APAGADO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 t="str">
        <f>'RESUMEN TOTAL'!T342</f>
        <v>APAGADO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 t="str">
        <f>'RESUMEN TOTAL'!AM342</f>
        <v>APAGADO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 t="str">
        <f>'RESUMEN TOTAL'!R349</f>
        <v>APAGADO</v>
      </c>
      <c r="M345" t="str">
        <f>'RESUMEN TOTAL'!S349</f>
        <v>APAGADO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 t="str">
        <f>'RESUMEN TOTAL'!Y352</f>
        <v>APAGADO</v>
      </c>
      <c r="T348" t="str">
        <f>'RESUMEN TOTAL'!Z352</f>
        <v>APAGADO</v>
      </c>
      <c r="U348" t="str">
        <f>'RESUMEN TOTAL'!AA352</f>
        <v>APAGADO</v>
      </c>
      <c r="V348" t="str">
        <f>'RESUMEN TOTAL'!AB352</f>
        <v>APAGADO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 t="str">
        <f>'RESUMEN TOTAL'!AG352</f>
        <v>APAGADO</v>
      </c>
      <c r="AB348" t="str">
        <f>'RESUMEN TOTAL'!AH352</f>
        <v>APAGADO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 t="str">
        <f>'RESUMEN TOTAL'!W355</f>
        <v>APAGADO</v>
      </c>
      <c r="R351" t="str">
        <f>'RESUMEN TOTAL'!X355</f>
        <v>APAGADO</v>
      </c>
      <c r="S351" t="str">
        <f>'RESUMEN TOTAL'!Y355</f>
        <v>APAGADO</v>
      </c>
      <c r="T351" t="str">
        <f>'RESUMEN TOTAL'!Z355</f>
        <v>APAGADO</v>
      </c>
      <c r="U351" t="str">
        <f>'RESUMEN TOTAL'!AA355</f>
        <v>APAGADO</v>
      </c>
      <c r="V351" t="str">
        <f>'RESUMEN TOTAL'!AB355</f>
        <v>APAGADO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 t="str">
        <f>'RESUMEN TOTAL'!U364</f>
        <v>APAGADO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 t="str">
        <f>'RESUMEN TOTAL'!AI364</f>
        <v>APAGADO</v>
      </c>
      <c r="AD360" t="str">
        <f>'RESUMEN TOTAL'!AJ364</f>
        <v>APAGADO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 t="str">
        <f>'RESUMEN TOTAL'!AF367</f>
        <v>APAGADO</v>
      </c>
      <c r="AA363" t="str">
        <f>'RESUMEN TOTAL'!AG367</f>
        <v>APAGADO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 t="str">
        <f>'RESUMEN TOTAL'!L375</f>
        <v>APAGADO</v>
      </c>
      <c r="G371" t="str">
        <f>'RESUMEN TOTAL'!M375</f>
        <v>APAGADO</v>
      </c>
      <c r="H371" t="str">
        <f>'RESUMEN TOTAL'!N375</f>
        <v>APAGADO</v>
      </c>
      <c r="I371" t="str">
        <f>'RESUMEN TOTAL'!O375</f>
        <v>APAGADO</v>
      </c>
      <c r="J371" t="str">
        <f>'RESUMEN TOTAL'!P375</f>
        <v>APAGADO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 t="str">
        <f>'RESUMEN TOTAL'!AK378</f>
        <v>APAGADO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 t="str">
        <f>'RESUMEN TOTAL'!AK379</f>
        <v>APAGADO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 t="str">
        <f>'RESUMEN TOTAL'!AC381</f>
        <v>APAGADO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 t="str">
        <f>'RESUMEN TOTAL'!S382</f>
        <v>APAGADO</v>
      </c>
      <c r="N378" t="str">
        <f>'RESUMEN TOTAL'!T382</f>
        <v>APAGADO</v>
      </c>
      <c r="O378">
        <f>'RESUMEN TOTAL'!U382</f>
        <v>0</v>
      </c>
      <c r="P378" t="str">
        <f>'RESUMEN TOTAL'!V382</f>
        <v>APAGADO</v>
      </c>
      <c r="Q378" t="str">
        <f>'RESUMEN TOTAL'!W382</f>
        <v>APAGADO</v>
      </c>
      <c r="R378" t="str">
        <f>'RESUMEN TOTAL'!X382</f>
        <v>APAGADO</v>
      </c>
      <c r="S378">
        <f>'RESUMEN TOTAL'!Y382</f>
        <v>0</v>
      </c>
      <c r="T378" t="str">
        <f>'RESUMEN TOTAL'!Z382</f>
        <v>APAGADO</v>
      </c>
      <c r="U378" t="str">
        <f>'RESUMEN TOTAL'!AA382</f>
        <v>APAGADO</v>
      </c>
      <c r="V378" t="str">
        <f>'RESUMEN TOTAL'!AB382</f>
        <v>APAGADO</v>
      </c>
      <c r="W378" t="str">
        <f>'RESUMEN TOTAL'!AC382</f>
        <v>APAGADO</v>
      </c>
      <c r="X378" t="str">
        <f>'RESUMEN TOTAL'!AD382</f>
        <v>APAGADO</v>
      </c>
      <c r="Y378" t="str">
        <f>'RESUMEN TOTAL'!AE382</f>
        <v>APAGADO</v>
      </c>
      <c r="Z378" t="str">
        <f>'RESUMEN TOTAL'!AF382</f>
        <v>APAGADO</v>
      </c>
      <c r="AA378" t="str">
        <f>'RESUMEN TOTAL'!AG382</f>
        <v>APAGADO</v>
      </c>
      <c r="AB378" t="str">
        <f>'RESUMEN TOTAL'!AH382</f>
        <v>APAGADO</v>
      </c>
      <c r="AC378" t="str">
        <f>'RESUMEN TOTAL'!AI382</f>
        <v>APAGADO</v>
      </c>
      <c r="AD378" t="str">
        <f>'RESUMEN TOTAL'!AJ382</f>
        <v>APAGADO</v>
      </c>
      <c r="AE378" t="str">
        <f>'RESUMEN TOTAL'!AK382</f>
        <v>APAGADO</v>
      </c>
      <c r="AF378" t="str">
        <f>'RESUMEN TOTAL'!AL382</f>
        <v>APAGADO</v>
      </c>
      <c r="AG378" t="str">
        <f>'RESUMEN TOTAL'!AM382</f>
        <v>APAGADO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 t="str">
        <f>'RESUMEN TOTAL'!U393</f>
        <v>APAGADO</v>
      </c>
      <c r="P389" t="str">
        <f>'RESUMEN TOTAL'!V393</f>
        <v>APAGADO</v>
      </c>
      <c r="Q389" t="str">
        <f>'RESUMEN TOTAL'!W393</f>
        <v>APAGADO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 t="str">
        <f>'RESUMEN TOTAL'!U399</f>
        <v>APAGADO</v>
      </c>
      <c r="P395" t="str">
        <f>'RESUMEN TOTAL'!V399</f>
        <v>APAGADO</v>
      </c>
      <c r="Q395" t="str">
        <f>'RESUMEN TOTAL'!W399</f>
        <v>APAGADO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 t="str">
        <f>'RESUMEN TOTAL'!AG401</f>
        <v>APAGADO</v>
      </c>
      <c r="AB397" t="str">
        <f>'RESUMEN TOTAL'!AH401</f>
        <v>APAGADO</v>
      </c>
      <c r="AC397" t="str">
        <f>'RESUMEN TOTAL'!AI401</f>
        <v>APAGADO</v>
      </c>
      <c r="AD397" t="str">
        <f>'RESUMEN TOTAL'!AJ401</f>
        <v>APAGADO</v>
      </c>
      <c r="AE397" t="str">
        <f>'RESUMEN TOTAL'!AK401</f>
        <v>APAGADO</v>
      </c>
      <c r="AF397" t="str">
        <f>'RESUMEN TOTAL'!AL401</f>
        <v>APAGADO</v>
      </c>
      <c r="AG397" t="str">
        <f>'RESUMEN TOTAL'!AM401</f>
        <v>APAGADO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 t="str">
        <f>'RESUMEN TOTAL'!AK403</f>
        <v>APAGADO</v>
      </c>
      <c r="AF399" t="str">
        <f>'RESUMEN TOTAL'!AL403</f>
        <v>APAGADO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 t="str">
        <f>'RESUMEN TOTAL'!U404</f>
        <v>APAGADO</v>
      </c>
      <c r="P400" t="str">
        <f>'RESUMEN TOTAL'!V404</f>
        <v>APAGADO</v>
      </c>
      <c r="Q400" t="str">
        <f>'RESUMEN TOTAL'!W404</f>
        <v>APAGADO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 t="str">
        <f>'RESUMEN TOTAL'!V407</f>
        <v>APAGADO</v>
      </c>
      <c r="Q403" t="str">
        <f>'RESUMEN TOTAL'!W407</f>
        <v>APAGADO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 t="str">
        <f>'RESUMEN TOTAL'!U411</f>
        <v>APAGADO</v>
      </c>
      <c r="P407" t="str">
        <f>'RESUMEN TOTAL'!V411</f>
        <v>APAGADO</v>
      </c>
      <c r="Q407" t="str">
        <f>'RESUMEN TOTAL'!W411</f>
        <v>APAGADO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 t="str">
        <f>'RESUMEN TOTAL'!U416</f>
        <v>APAGADO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 t="str">
        <f>'RESUMEN TOTAL'!U439</f>
        <v>APAGADO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 t="str">
        <f>'RESUMEN TOTAL'!U449</f>
        <v>APAGADO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 t="str">
        <f>'RESUMEN TOTAL'!U454</f>
        <v>APAGADO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 t="str">
        <f>'RESUMEN TOTAL'!W455</f>
        <v>APAGADO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 t="str">
        <f>'RESUMEN TOTAL'!AI455</f>
        <v>APAGADO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 t="str">
        <f>'RESUMEN TOTAL'!AK498</f>
        <v>APAGADO</v>
      </c>
      <c r="AF473" t="str">
        <f>'RESUMEN TOTAL'!AL498</f>
        <v>APAGADO</v>
      </c>
      <c r="AG473" t="str">
        <f>'RESUMEN TOTAL'!AM498</f>
        <v>APAGADO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 t="str">
        <f>'RESUMEN TOTAL'!V499</f>
        <v>APAGADO</v>
      </c>
      <c r="Q474" t="str">
        <f>'RESUMEN TOTAL'!W499</f>
        <v>APAGADO</v>
      </c>
      <c r="R474" t="str">
        <f>'RESUMEN TOTAL'!X499</f>
        <v>APAGADO</v>
      </c>
      <c r="S474" t="str">
        <f>'RESUMEN TOTAL'!Y499</f>
        <v>APAGADO</v>
      </c>
      <c r="T474" t="str">
        <f>'RESUMEN TOTAL'!Z499</f>
        <v>APAGADO</v>
      </c>
      <c r="U474" t="str">
        <f>'RESUMEN TOTAL'!AA499</f>
        <v>APAGADO</v>
      </c>
      <c r="V474" t="str">
        <f>'RESUMEN TOTAL'!AB499</f>
        <v>APAGADO</v>
      </c>
      <c r="W474" t="str">
        <f>'RESUMEN TOTAL'!AC499</f>
        <v>APAGADO</v>
      </c>
      <c r="X474" t="str">
        <f>'RESUMEN TOTAL'!AD499</f>
        <v>APAGADO</v>
      </c>
      <c r="Y474" t="str">
        <f>'RESUMEN TOTAL'!AE499</f>
        <v>APAGADO</v>
      </c>
      <c r="Z474" t="str">
        <f>'RESUMEN TOTAL'!AF499</f>
        <v>APAGADO</v>
      </c>
      <c r="AA474" t="str">
        <f>'RESUMEN TOTAL'!AG499</f>
        <v>APAGADO</v>
      </c>
      <c r="AB474" t="str">
        <f>'RESUMEN TOTAL'!AH499</f>
        <v>APAGADO</v>
      </c>
      <c r="AC474" t="str">
        <f>'RESUMEN TOTAL'!AI499</f>
        <v>APAGADO</v>
      </c>
      <c r="AD474" t="str">
        <f>'RESUMEN TOTAL'!AJ499</f>
        <v>APAGADO</v>
      </c>
      <c r="AE474" t="str">
        <f>'RESUMEN TOTAL'!AK499</f>
        <v>APAGADO</v>
      </c>
      <c r="AF474" t="str">
        <f>'RESUMEN TOTAL'!AL499</f>
        <v>APAGADO</v>
      </c>
      <c r="AG474" t="str">
        <f>'RESUMEN TOTAL'!AM499</f>
        <v>APAGADO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 t="str">
        <f>'RESUMEN TOTAL'!Q504</f>
        <v>APAGADO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 t="str">
        <f>'RESUMEN TOTAL'!V504</f>
        <v>APAGADO</v>
      </c>
      <c r="Q479" t="str">
        <f>'RESUMEN TOTAL'!W504</f>
        <v>APAGADO</v>
      </c>
      <c r="R479" t="str">
        <f>'RESUMEN TOTAL'!X504</f>
        <v>APAGADO</v>
      </c>
      <c r="S479" t="str">
        <f>'RESUMEN TOTAL'!Y504</f>
        <v>APAGADO</v>
      </c>
      <c r="T479" t="str">
        <f>'RESUMEN TOTAL'!Z504</f>
        <v>APAGADO</v>
      </c>
      <c r="U479" t="str">
        <f>'RESUMEN TOTAL'!AA504</f>
        <v>APAGADO</v>
      </c>
      <c r="V479" t="str">
        <f>'RESUMEN TOTAL'!AB504</f>
        <v>APAGADO</v>
      </c>
      <c r="W479" t="str">
        <f>'RESUMEN TOTAL'!AC504</f>
        <v>APAGADO</v>
      </c>
      <c r="X479" t="str">
        <f>'RESUMEN TOTAL'!AD504</f>
        <v>APAGADO</v>
      </c>
      <c r="Y479" t="str">
        <f>'RESUMEN TOTAL'!AE504</f>
        <v>APAGADO</v>
      </c>
      <c r="Z479" t="str">
        <f>'RESUMEN TOTAL'!AF504</f>
        <v>APAGADO</v>
      </c>
      <c r="AA479" t="str">
        <f>'RESUMEN TOTAL'!AG504</f>
        <v>APAGADO</v>
      </c>
      <c r="AB479" t="str">
        <f>'RESUMEN TOTAL'!AH504</f>
        <v>APAGADO</v>
      </c>
      <c r="AC479" t="str">
        <f>'RESUMEN TOTAL'!AI504</f>
        <v>APAGADO</v>
      </c>
      <c r="AD479">
        <f>'RESUMEN TOTAL'!AJ504</f>
        <v>0</v>
      </c>
      <c r="AE479" t="str">
        <f>'RESUMEN TOTAL'!AK504</f>
        <v>APAGADO</v>
      </c>
      <c r="AF479" t="str">
        <f>'RESUMEN TOTAL'!AL504</f>
        <v>APAGADO</v>
      </c>
      <c r="AG479" t="str">
        <f>'RESUMEN TOTAL'!AM504</f>
        <v>APAGADO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 t="str">
        <f>'RESUMEN TOTAL'!AJ506</f>
        <v>APAGADO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>
        <f>'RESUMEN TOTAL'!R507</f>
        <v>0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>
        <f>'RESUMEN TOTAL'!AG507</f>
        <v>0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 t="str">
        <f>'RESUMEN TOTAL'!AK507</f>
        <v>APAGADO</v>
      </c>
      <c r="AF482" t="str">
        <f>'RESUMEN TOTAL'!AL507</f>
        <v>APAGADO</v>
      </c>
      <c r="AG482" t="str">
        <f>'RESUMEN TOTAL'!AM507</f>
        <v>APAGADO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 t="str">
        <f>'RESUMEN TOTAL'!L508</f>
        <v>APAGADO</v>
      </c>
      <c r="G483" t="str">
        <f>'RESUMEN TOTAL'!M508</f>
        <v>APAGADO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 t="str">
        <f>'RESUMEN TOTAL'!V508</f>
        <v>APAGADO</v>
      </c>
      <c r="Q483" t="str">
        <f>'RESUMEN TOTAL'!W508</f>
        <v>APAGADO</v>
      </c>
      <c r="R483" t="str">
        <f>'RESUMEN TOTAL'!X508</f>
        <v>APAGADO</v>
      </c>
      <c r="S483" t="str">
        <f>'RESUMEN TOTAL'!Y508</f>
        <v>APAGADO</v>
      </c>
      <c r="T483" t="str">
        <f>'RESUMEN TOTAL'!Z508</f>
        <v>APAGADO</v>
      </c>
      <c r="U483" t="str">
        <f>'RESUMEN TOTAL'!AA508</f>
        <v>APAGADO</v>
      </c>
      <c r="V483" t="str">
        <f>'RESUMEN TOTAL'!AB508</f>
        <v>APAGADO</v>
      </c>
      <c r="W483" t="str">
        <f>'RESUMEN TOTAL'!AC508</f>
        <v>APAGADO</v>
      </c>
      <c r="X483" t="str">
        <f>'RESUMEN TOTAL'!AD508</f>
        <v>APAGADO</v>
      </c>
      <c r="Y483" t="str">
        <f>'RESUMEN TOTAL'!AE508</f>
        <v>APAGADO</v>
      </c>
      <c r="Z483" t="str">
        <f>'RESUMEN TOTAL'!AF508</f>
        <v>APAGADO</v>
      </c>
      <c r="AA483" t="str">
        <f>'RESUMEN TOTAL'!AG508</f>
        <v>APAGADO</v>
      </c>
      <c r="AB483" t="str">
        <f>'RESUMEN TOTAL'!AH508</f>
        <v>APAGADO</v>
      </c>
      <c r="AC483" t="str">
        <f>'RESUMEN TOTAL'!AI508</f>
        <v>APAGADO</v>
      </c>
      <c r="AD483">
        <f>'RESUMEN TOTAL'!AJ508</f>
        <v>0</v>
      </c>
      <c r="AE483" t="str">
        <f>'RESUMEN TOTAL'!AK508</f>
        <v>APAGADO</v>
      </c>
      <c r="AF483" t="str">
        <f>'RESUMEN TOTAL'!AL508</f>
        <v>APAGADO</v>
      </c>
      <c r="AG483" t="str">
        <f>'RESUMEN TOTAL'!AM508</f>
        <v>APAGADO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>
        <f>'RESUMEN TOTAL'!L509</f>
        <v>0</v>
      </c>
      <c r="G484">
        <f>'RESUMEN TOTAL'!M509</f>
        <v>0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 t="str">
        <f>'RESUMEN TOTAL'!AJ509</f>
        <v>APAGADO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>
        <f>'RESUMEN TOTAL'!T514</f>
        <v>0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 t="str">
        <f>'RESUMEN TOTAL'!O515</f>
        <v>APAGADO</v>
      </c>
      <c r="J492" t="str">
        <f>'RESUMEN TOTAL'!P515</f>
        <v>APAGADO</v>
      </c>
      <c r="K492" t="str">
        <f>'RESUMEN TOTAL'!Q515</f>
        <v>APAGADO</v>
      </c>
      <c r="L492" t="str">
        <f>'RESUMEN TOTAL'!R515</f>
        <v>APAGADO</v>
      </c>
      <c r="M492" t="str">
        <f>'RESUMEN TOTAL'!S515</f>
        <v>APAGADO</v>
      </c>
      <c r="N492" t="str">
        <f>'RESUMEN TOTAL'!T515</f>
        <v>APAGADO</v>
      </c>
      <c r="O492" t="str">
        <f>'RESUMEN TOTAL'!U515</f>
        <v>APAGADO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 t="str">
        <f>'RESUMEN TOTAL'!AK516</f>
        <v>APAGADO</v>
      </c>
      <c r="AF493" t="str">
        <f>'RESUMEN TOTAL'!AL516</f>
        <v>APAGADO</v>
      </c>
      <c r="AG493" t="str">
        <f>'RESUMEN TOTAL'!AM516</f>
        <v>APAGADO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>
        <f>'RESUMEN TOTAL'!O517</f>
        <v>0</v>
      </c>
      <c r="J494">
        <f>'RESUMEN TOTAL'!P517</f>
        <v>0</v>
      </c>
      <c r="K494">
        <f>'RESUMEN TOTAL'!Q517</f>
        <v>0</v>
      </c>
      <c r="L494">
        <f>'RESUMEN TOTAL'!R517</f>
        <v>0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 t="str">
        <f>'RESUMEN TOTAL'!V517</f>
        <v>APAGADO</v>
      </c>
      <c r="Q494" t="str">
        <f>'RESUMEN TOTAL'!W517</f>
        <v>APAGADO</v>
      </c>
      <c r="R494" t="str">
        <f>'RESUMEN TOTAL'!X517</f>
        <v>APAGADO</v>
      </c>
      <c r="S494" t="str">
        <f>'RESUMEN TOTAL'!Y517</f>
        <v>APAGADO</v>
      </c>
      <c r="T494" t="str">
        <f>'RESUMEN TOTAL'!Z517</f>
        <v>APAGADO</v>
      </c>
      <c r="U494" t="str">
        <f>'RESUMEN TOTAL'!AA517</f>
        <v>APAGADO</v>
      </c>
      <c r="V494" t="str">
        <f>'RESUMEN TOTAL'!AB517</f>
        <v>APAGADO</v>
      </c>
      <c r="W494" t="str">
        <f>'RESUMEN TOTAL'!AC517</f>
        <v>APAGADO</v>
      </c>
      <c r="X494" t="str">
        <f>'RESUMEN TOTAL'!AD517</f>
        <v>APAGADO</v>
      </c>
      <c r="Y494" t="str">
        <f>'RESUMEN TOTAL'!AE517</f>
        <v>APAGADO</v>
      </c>
      <c r="Z494" t="str">
        <f>'RESUMEN TOTAL'!AF517</f>
        <v>APAGADO</v>
      </c>
      <c r="AA494" t="str">
        <f>'RESUMEN TOTAL'!AG517</f>
        <v>APAGADO</v>
      </c>
      <c r="AB494" t="str">
        <f>'RESUMEN TOTAL'!AH517</f>
        <v>APAGADO</v>
      </c>
      <c r="AC494" t="str">
        <f>'RESUMEN TOTAL'!AI517</f>
        <v>APAGADO</v>
      </c>
      <c r="AD494" t="str">
        <f>'RESUMEN TOTAL'!AJ517</f>
        <v>APAGADO</v>
      </c>
      <c r="AE494" t="str">
        <f>'RESUMEN TOTAL'!AK517</f>
        <v>APAGADO</v>
      </c>
      <c r="AF494" t="str">
        <f>'RESUMEN TOTAL'!AL517</f>
        <v>APAGADO</v>
      </c>
      <c r="AG494" t="str">
        <f>'RESUMEN TOTAL'!AM517</f>
        <v>APAGADO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 t="str">
        <f>'RESUMEN TOTAL'!L519</f>
        <v>APAGADO</v>
      </c>
      <c r="G496" t="str">
        <f>'RESUMEN TOTAL'!M519</f>
        <v>APAGADO</v>
      </c>
      <c r="H496" t="str">
        <f>'RESUMEN TOTAL'!N519</f>
        <v>APAGADO</v>
      </c>
      <c r="I496" t="str">
        <f>'RESUMEN TOTAL'!O519</f>
        <v>APAGADO</v>
      </c>
      <c r="J496" t="str">
        <f>'RESUMEN TOTAL'!P519</f>
        <v>APAGADO</v>
      </c>
      <c r="K496" t="str">
        <f>'RESUMEN TOTAL'!Q519</f>
        <v>APAGADO</v>
      </c>
      <c r="L496" t="str">
        <f>'RESUMEN TOTAL'!R519</f>
        <v>APAGADO</v>
      </c>
      <c r="M496" t="str">
        <f>'RESUMEN TOTAL'!S519</f>
        <v>APAGADO</v>
      </c>
      <c r="N496" t="str">
        <f>'RESUMEN TOTAL'!T519</f>
        <v>APAGADO</v>
      </c>
      <c r="O496" t="str">
        <f>'RESUMEN TOTAL'!U519</f>
        <v>APAGADO</v>
      </c>
      <c r="P496" t="str">
        <f>'RESUMEN TOTAL'!V519</f>
        <v>APAGADO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 t="str">
        <f>'RESUMEN TOTAL'!L523</f>
        <v>APAGADO</v>
      </c>
      <c r="G500" t="str">
        <f>'RESUMEN TOTAL'!M523</f>
        <v>APAGADO</v>
      </c>
      <c r="H500" t="str">
        <f>'RESUMEN TOTAL'!N523</f>
        <v>APAGADO</v>
      </c>
      <c r="I500" t="str">
        <f>'RESUMEN TOTAL'!O523</f>
        <v>APAGADO</v>
      </c>
      <c r="J500" t="str">
        <f>'RESUMEN TOTAL'!P523</f>
        <v>APAGADO</v>
      </c>
      <c r="K500" t="str">
        <f>'RESUMEN TOTAL'!Q523</f>
        <v>APAGADO</v>
      </c>
      <c r="L500" t="str">
        <f>'RESUMEN TOTAL'!R523</f>
        <v>APAGADO</v>
      </c>
      <c r="M500" t="str">
        <f>'RESUMEN TOTAL'!S523</f>
        <v>APAGADO</v>
      </c>
      <c r="N500" t="str">
        <f>'RESUMEN TOTAL'!T523</f>
        <v>APAGADO</v>
      </c>
      <c r="O500" t="str">
        <f>'RESUMEN TOTAL'!U523</f>
        <v>APAGADO</v>
      </c>
      <c r="P500" t="str">
        <f>'RESUMEN TOTAL'!V523</f>
        <v>APAGADO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2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5</v>
      </c>
      <c r="AD2" s="18">
        <f>COUNTIFS(AD4:AD500, "=APAGADO",E4:E500,"=radio")</f>
        <v>5</v>
      </c>
      <c r="AE2" s="18">
        <f>COUNTIFS(AE4:AE500, "=APAGADO",E4:E500,"=radio")</f>
        <v>5</v>
      </c>
      <c r="AF2" s="18">
        <f>COUNTIFS(AF4:AF600, "=APAGADO",E4:E600,"=radio")</f>
        <v>1</v>
      </c>
      <c r="AG2" s="18">
        <f>COUNTIFS(AG4:AG500, "=APAGADO",E4:E500,"=radio")</f>
        <v>3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 t="str">
        <f>'RESUMEN TOTAL'!AM7</f>
        <v>APAGADO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 t="str">
        <f>'RESUMEN TOTAL'!AM10</f>
        <v>APAGADO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 t="str">
        <f>'RESUMEN TOTAL'!AM12</f>
        <v>APAGADO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 t="str">
        <f>'RESUMEN TOTAL'!AM187</f>
        <v>APAGADO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 t="str">
        <f>'RESUMEN TOTAL'!U209</f>
        <v>APAGADO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 t="str">
        <f>'RESUMEN TOTAL'!U210</f>
        <v>APAGADO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 t="str">
        <f>'RESUMEN TOTAL'!U212</f>
        <v>APAGADO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 t="str">
        <f>'RESUMEN TOTAL'!U217</f>
        <v>APAGADO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 t="str">
        <f>'RESUMEN TOTAL'!AL219</f>
        <v>APAGADO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 t="str">
        <f>'RESUMEN TOTAL'!AB221</f>
        <v>APAGADO</v>
      </c>
      <c r="W217" t="str">
        <f>'RESUMEN TOTAL'!AC221</f>
        <v>APAGADO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 t="str">
        <f>'RESUMEN TOTAL'!AK221</f>
        <v>APAGADO</v>
      </c>
      <c r="AF217">
        <f>'RESUMEN TOTAL'!AL221</f>
        <v>0</v>
      </c>
      <c r="AG217" t="str">
        <f>'RESUMEN TOTAL'!AM221</f>
        <v>APAGADO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 t="str">
        <f>'RESUMEN TOTAL'!U225</f>
        <v>APAGADO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 t="str">
        <f>'RESUMEN TOTAL'!L226</f>
        <v>APAGADO</v>
      </c>
      <c r="G222" t="str">
        <f>'RESUMEN TOTAL'!M226</f>
        <v>APAGADO</v>
      </c>
      <c r="H222" t="str">
        <f>'RESUMEN TOTAL'!N226</f>
        <v>APAGADO</v>
      </c>
      <c r="I222" t="str">
        <f>'RESUMEN TOTAL'!O226</f>
        <v>APAGADO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 t="str">
        <f>'RESUMEN TOTAL'!AM231</f>
        <v>APAGADO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 t="str">
        <f>'RESUMEN TOTAL'!AJ232</f>
        <v>APAGADO</v>
      </c>
      <c r="AE228" t="str">
        <f>'RESUMEN TOTAL'!AK232</f>
        <v>APAGADO</v>
      </c>
      <c r="AF228" t="str">
        <f>'RESUMEN TOTAL'!AL232</f>
        <v>APAGADO</v>
      </c>
      <c r="AG228" t="str">
        <f>'RESUMEN TOTAL'!AM232</f>
        <v>APAGADO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 t="str">
        <f>'RESUMEN TOTAL'!AK233</f>
        <v>APAGADO</v>
      </c>
      <c r="AF229" t="str">
        <f>'RESUMEN TOTAL'!AL233</f>
        <v>APAGADO</v>
      </c>
      <c r="AG229" t="str">
        <f>'RESUMEN TOTAL'!AM233</f>
        <v>APAGADO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 t="str">
        <f>'RESUMEN TOTAL'!Q234</f>
        <v>APAGADO</v>
      </c>
      <c r="L230">
        <f>'RESUMEN TOTAL'!R234</f>
        <v>0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 t="str">
        <f>'RESUMEN TOTAL'!AC234</f>
        <v>APAGADO</v>
      </c>
      <c r="X230">
        <f>'RESUMEN TOTAL'!AD234</f>
        <v>0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 t="str">
        <f>'RESUMEN TOTAL'!AC241</f>
        <v>APAGADO</v>
      </c>
      <c r="X237" t="str">
        <f>'RESUMEN TOTAL'!AD241</f>
        <v>APAGADO</v>
      </c>
      <c r="Y237" t="str">
        <f>'RESUMEN TOTAL'!AE241</f>
        <v>APAGADO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 t="str">
        <f>'RESUMEN TOTAL'!AI241</f>
        <v>APAGADO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 t="str">
        <f>'RESUMEN TOTAL'!W263</f>
        <v>APAGADO</v>
      </c>
      <c r="R259" t="str">
        <f>'RESUMEN TOTAL'!X263</f>
        <v>APAGADO</v>
      </c>
      <c r="S259" t="str">
        <f>'RESUMEN TOTAL'!Y263</f>
        <v>APAGADO</v>
      </c>
      <c r="T259" t="str">
        <f>'RESUMEN TOTAL'!Z263</f>
        <v>APAGADO</v>
      </c>
      <c r="U259" t="str">
        <f>'RESUMEN TOTAL'!AA263</f>
        <v>APAGADO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 t="str">
        <f>'RESUMEN TOTAL'!W264</f>
        <v>APAGADO</v>
      </c>
      <c r="R260" t="str">
        <f>'RESUMEN TOTAL'!X264</f>
        <v>APAGADO</v>
      </c>
      <c r="S260" t="str">
        <f>'RESUMEN TOTAL'!Y264</f>
        <v>APAGADO</v>
      </c>
      <c r="T260" t="str">
        <f>'RESUMEN TOTAL'!Z264</f>
        <v>APAGADO</v>
      </c>
      <c r="U260" t="str">
        <f>'RESUMEN TOTAL'!AA264</f>
        <v>APAGADO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 t="str">
        <f>'RESUMEN TOTAL'!M270</f>
        <v>APAGADO</v>
      </c>
      <c r="H266">
        <f>'RESUMEN TOTAL'!N270</f>
        <v>0</v>
      </c>
      <c r="I266">
        <f>'RESUMEN TOTAL'!O270</f>
        <v>0</v>
      </c>
      <c r="J266" t="str">
        <f>'RESUMEN TOTAL'!P270</f>
        <v>APAGADO</v>
      </c>
      <c r="K266" t="str">
        <f>'RESUMEN TOTAL'!Q270</f>
        <v>APAGADO</v>
      </c>
      <c r="L266" t="str">
        <f>'RESUMEN TOTAL'!R270</f>
        <v>APAGADO</v>
      </c>
      <c r="M266" t="str">
        <f>'RESUMEN TOTAL'!S270</f>
        <v>APAGADO</v>
      </c>
      <c r="N266" t="str">
        <f>'RESUMEN TOTAL'!T270</f>
        <v>APAGADO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 t="str">
        <f>'RESUMEN TOTAL'!M273</f>
        <v>APAGADO</v>
      </c>
      <c r="H269">
        <f>'RESUMEN TOTAL'!N273</f>
        <v>0</v>
      </c>
      <c r="I269">
        <f>'RESUMEN TOTAL'!O273</f>
        <v>0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str">
        <f>'RESUMEN TOTAL'!AB273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 t="str">
        <f>'RESUMEN TOTAL'!U295</f>
        <v>APAGADO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 t="str">
        <f>'RESUMEN TOTAL'!AM295</f>
        <v>APAGADO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 t="str">
        <f>'RESUMEN TOTAL'!N301</f>
        <v>APAGADO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 t="str">
        <f>'RESUMEN TOTAL'!V314</f>
        <v>APAGADO</v>
      </c>
      <c r="Q309">
        <f>'RESUMEN TOTAL'!W314</f>
        <v>0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 t="str">
        <f>'RESUMEN TOTAL'!U331</f>
        <v>APAGADO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 t="str">
        <f>'RESUMEN TOTAL'!AG339</f>
        <v>APAGADO</v>
      </c>
      <c r="AB334" t="str">
        <f>'RESUMEN TOTAL'!AH339</f>
        <v>APAGADO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 t="str">
        <f>'RESUMEN TOTAL'!AJ340</f>
        <v>APAGADO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 t="str">
        <f>'RESUMEN TOTAL'!R348</f>
        <v>APAGADO</v>
      </c>
      <c r="M343" t="str">
        <f>'RESUMEN TOTAL'!S348</f>
        <v>APAGADO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 t="str">
        <f>'RESUMEN TOTAL'!R349</f>
        <v>APAGADO</v>
      </c>
      <c r="M344" t="str">
        <f>'RESUMEN TOTAL'!S349</f>
        <v>APAGADO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 t="str">
        <f>'RESUMEN TOTAL'!Y351</f>
        <v>APAGADO</v>
      </c>
      <c r="T346" t="str">
        <f>'RESUMEN TOTAL'!Z351</f>
        <v>APAGADO</v>
      </c>
      <c r="U346" t="str">
        <f>'RESUMEN TOTAL'!AA351</f>
        <v>APAGADO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 t="str">
        <f>'RESUMEN TOTAL'!AG352</f>
        <v>APAGADO</v>
      </c>
      <c r="AB347" t="str">
        <f>'RESUMEN TOTAL'!AH352</f>
        <v>APAGADO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 t="str">
        <f>'RESUMEN TOTAL'!W354</f>
        <v>APAGADO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 t="str">
        <f>'RESUMEN TOTAL'!W355</f>
        <v>APAGADO</v>
      </c>
      <c r="R350" t="str">
        <f>'RESUMEN TOTAL'!X355</f>
        <v>APAGADO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 t="str">
        <f>'RESUMEN TOTAL'!U364</f>
        <v>APAGADO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 t="str">
        <f>'RESUMEN TOTAL'!AC378</f>
        <v>APAGADO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 t="str">
        <f>'RESUMEN TOTAL'!AC379</f>
        <v>APAGADO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 t="str">
        <f>'RESUMEN TOTAL'!AC380</f>
        <v>APAGADO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 t="str">
        <f>'RESUMEN TOTAL'!AC381</f>
        <v>APAGADO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 t="str">
        <f>'RESUMEN TOTAL'!V382</f>
        <v>APAGADO</v>
      </c>
      <c r="Q377" t="str">
        <f>'RESUMEN TOTAL'!W382</f>
        <v>APAGADO</v>
      </c>
      <c r="R377" t="str">
        <f>'RESUMEN TOTAL'!X382</f>
        <v>APAGADO</v>
      </c>
      <c r="S377">
        <f>'RESUMEN TOTAL'!Y382</f>
        <v>0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 t="str">
        <f>'RESUMEN TOTAL'!AC382</f>
        <v>APAGADO</v>
      </c>
      <c r="X377" t="str">
        <f>'RESUMEN TOTAL'!AD382</f>
        <v>APAGADO</v>
      </c>
      <c r="Y377" t="str">
        <f>'RESUMEN TOTAL'!AE382</f>
        <v>APAGADO</v>
      </c>
      <c r="Z377" t="str">
        <f>'RESUMEN TOTAL'!AF382</f>
        <v>APAGADO</v>
      </c>
      <c r="AA377" t="str">
        <f>'RESUMEN TOTAL'!AG382</f>
        <v>APAGADO</v>
      </c>
      <c r="AB377" t="str">
        <f>'RESUMEN TOTAL'!AH382</f>
        <v>APAGADO</v>
      </c>
      <c r="AC377" t="str">
        <f>'RESUMEN TOTAL'!AI382</f>
        <v>APAGADO</v>
      </c>
      <c r="AD377" t="str">
        <f>'RESUMEN TOTAL'!AJ382</f>
        <v>APAGADO</v>
      </c>
      <c r="AE377" t="str">
        <f>'RESUMEN TOTAL'!AK382</f>
        <v>APAGADO</v>
      </c>
      <c r="AF377" t="str">
        <f>'RESUMEN TOTAL'!AL382</f>
        <v>APAGADO</v>
      </c>
      <c r="AG377" t="str">
        <f>'RESUMEN TOTAL'!AM382</f>
        <v>APAGADO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 t="str">
        <f>'RESUMEN TOTAL'!U392</f>
        <v>APAGADO</v>
      </c>
      <c r="P387" t="str">
        <f>'RESUMEN TOTAL'!V392</f>
        <v>APAGADO</v>
      </c>
      <c r="Q387" t="str">
        <f>'RESUMEN TOTAL'!W392</f>
        <v>APAGADO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 t="str">
        <f>'RESUMEN TOTAL'!U393</f>
        <v>APAGADO</v>
      </c>
      <c r="P388" t="str">
        <f>'RESUMEN TOTAL'!V393</f>
        <v>APAGADO</v>
      </c>
      <c r="Q388" t="str">
        <f>'RESUMEN TOTAL'!W393</f>
        <v>APAGADO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 t="str">
        <f>'RESUMEN TOTAL'!U399</f>
        <v>APAGADO</v>
      </c>
      <c r="P394" t="str">
        <f>'RESUMEN TOTAL'!V399</f>
        <v>APAGADO</v>
      </c>
      <c r="Q394" t="str">
        <f>'RESUMEN TOTAL'!W399</f>
        <v>APAGADO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 t="str">
        <f>'RESUMEN TOTAL'!U410</f>
        <v>APAGADO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 t="str">
        <f>'RESUMEN TOTAL'!U411</f>
        <v>APAGADO</v>
      </c>
      <c r="P406" t="str">
        <f>'RESUMEN TOTAL'!V411</f>
        <v>APAGADO</v>
      </c>
      <c r="Q406" t="str">
        <f>'RESUMEN TOTAL'!W411</f>
        <v>APAGADO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 t="str">
        <f>'RESUMEN TOTAL'!U431</f>
        <v>APAGADO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 t="str">
        <f>'RESUMEN TOTAL'!U449</f>
        <v>APAGADO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 t="str">
        <f>'RESUMEN TOTAL'!V455</f>
        <v>APAGADO</v>
      </c>
      <c r="Q449" t="str">
        <f>'RESUMEN TOTAL'!W455</f>
        <v>APAGADO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 t="str">
        <f>'RESUMEN TOTAL'!AI455</f>
        <v>APAGADO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 t="str">
        <f>'RESUMEN TOTAL'!AC498</f>
        <v>APAGADO</v>
      </c>
      <c r="X472" t="str">
        <f>'RESUMEN TOTAL'!AD498</f>
        <v>APAGADO</v>
      </c>
      <c r="Y472" t="str">
        <f>'RESUMEN TOTAL'!AE498</f>
        <v>APAGADO</v>
      </c>
      <c r="Z472" t="str">
        <f>'RESUMEN TOTAL'!AF498</f>
        <v>APAGADO</v>
      </c>
      <c r="AA472" t="str">
        <f>'RESUMEN TOTAL'!AG498</f>
        <v>APAGADO</v>
      </c>
      <c r="AB472" t="str">
        <f>'RESUMEN TOTAL'!AH498</f>
        <v>APAGADO</v>
      </c>
      <c r="AC472" t="str">
        <f>'RESUMEN TOTAL'!AI498</f>
        <v>APAGADO</v>
      </c>
      <c r="AD472" t="str">
        <f>'RESUMEN TOTAL'!AJ498</f>
        <v>APAGADO</v>
      </c>
      <c r="AE472" t="str">
        <f>'RESUMEN TOTAL'!AK498</f>
        <v>APAGADO</v>
      </c>
      <c r="AF472" t="str">
        <f>'RESUMEN TOTAL'!AL498</f>
        <v>APAGADO</v>
      </c>
      <c r="AG472" t="str">
        <f>'RESUMEN TOTAL'!AM498</f>
        <v>APAGADO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 t="str">
        <f>'RESUMEN TOTAL'!AK504</f>
        <v>APAGADO</v>
      </c>
      <c r="AF478" t="str">
        <f>'RESUMEN TOTAL'!AL504</f>
        <v>APAGADO</v>
      </c>
      <c r="AG478" t="str">
        <f>'RESUMEN TOTAL'!AM504</f>
        <v>APAGADO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 t="str">
        <f>'RESUMEN TOTAL'!AK507</f>
        <v>APAGADO</v>
      </c>
      <c r="AF481" t="str">
        <f>'RESUMEN TOTAL'!AL507</f>
        <v>APAGADO</v>
      </c>
      <c r="AG481" t="str">
        <f>'RESUMEN TOTAL'!AM507</f>
        <v>APAGADO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>
        <f>'RESUMEN TOTAL'!T514</f>
        <v>0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 t="str">
        <f>'RESUMEN TOTAL'!AB516</f>
        <v>APAGADO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 t="str">
        <f>'RESUMEN TOTAL'!AB517</f>
        <v>APAGADO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 t="str">
        <f>'RESUMEN TOTAL'!L518</f>
        <v>APAGADO</v>
      </c>
      <c r="G494" t="str">
        <f>'RESUMEN TOTAL'!M518</f>
        <v>APAGADO</v>
      </c>
      <c r="H494" t="str">
        <f>'RESUMEN TOTAL'!N518</f>
        <v>APAGADO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 t="str">
        <f>'RESUMEN TOTAL'!L519</f>
        <v>APAGADO</v>
      </c>
      <c r="G495" t="str">
        <f>'RESUMEN TOTAL'!M519</f>
        <v>APAGADO</v>
      </c>
      <c r="H495" t="str">
        <f>'RESUMEN TOTAL'!N519</f>
        <v>APAGADO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 t="str">
        <f>'RESUMEN TOTAL'!L522</f>
        <v>APAGADO</v>
      </c>
      <c r="G498" t="str">
        <f>'RESUMEN TOTAL'!M522</f>
        <v>APAGADO</v>
      </c>
      <c r="H498" t="str">
        <f>'RESUMEN TOTAL'!N522</f>
        <v>APAGADO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 t="str">
        <f>'RESUMEN TOTAL'!L523</f>
        <v>APAGADO</v>
      </c>
      <c r="G499" t="str">
        <f>'RESUMEN TOTAL'!M523</f>
        <v>APAGADO</v>
      </c>
      <c r="H499" t="str">
        <f>'RESUMEN TOTAL'!N523</f>
        <v>APAGADO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77" workbookViewId="0">
      <selection activeCell="A183" sqref="A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5.737704918032787E-2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3.6885245901639344E-2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3.6885245901639344E-2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1.6393442622950821E-2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0.04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3.619047619047619E-2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0.04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0.04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2.0491803278688523E-2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0.22857142857142856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0.22476190476190477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0.22285714285714286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0.2038095238095238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0.20081967213114754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0.08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7.2380952380952379E-2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0.08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0.08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5.737704918032787E-2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8.7619047619047624E-2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8.3809523809523806E-2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8.1904761904761911E-2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5.3278688524590161E-2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5.1428571428571428E-2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5.1428571428571428E-2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5.1428571428571428E-2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5.1428571428571428E-2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3.6885245901639344E-2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5.3333333333333337E-2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5.3333333333333337E-2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5.3333333333333337E-2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2.8688524590163935E-2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5.3333333333333337E-2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5.3333333333333337E-2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5.3333333333333337E-2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2.8688524590163935E-2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5.904761904761905E-2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5.3333333333333337E-2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5.1428571428571428E-2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3.6885245901639344E-2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5.7142857142857141E-2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5.1428571428571428E-2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5.5238095238095239E-2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4.5714285714285714E-2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3.6885245901639344E-2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0.04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0.04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0.04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0.04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2.8688524590163935E-2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0.04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0.04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0.04</v>
      </c>
      <c r="F138" s="133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0.04</v>
      </c>
      <c r="F139" s="133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3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4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34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3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25</v>
      </c>
      <c r="D150" s="68">
        <f>C150</f>
        <v>25</v>
      </c>
      <c r="E150" s="69">
        <f>D150/C149</f>
        <v>4.7619047619047616E-2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25</v>
      </c>
      <c r="E151" s="69">
        <f>D151/C149</f>
        <v>4.7619047619047616E-2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25</v>
      </c>
      <c r="E152" s="69">
        <f>D152/C149</f>
        <v>4.7619047619047616E-2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8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17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26</v>
      </c>
      <c r="D157" s="68">
        <f>C157</f>
        <v>26</v>
      </c>
      <c r="E157" s="69">
        <f>D157/C156</f>
        <v>4.9523809523809526E-2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24</v>
      </c>
      <c r="E158" s="69">
        <f>D158/C156</f>
        <v>4.5714285714285714E-2</v>
      </c>
      <c r="F158" s="133"/>
      <c r="G158" s="117" t="s">
        <v>1418</v>
      </c>
      <c r="H158" s="120">
        <f t="shared" ref="H158:H161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23</v>
      </c>
      <c r="E159" s="69">
        <f>D159/C156</f>
        <v>4.3809523809523812E-2</v>
      </c>
      <c r="F159" s="133"/>
      <c r="G159" s="67" t="s">
        <v>1153</v>
      </c>
      <c r="H159" s="121">
        <f t="shared" si="19"/>
        <v>33</v>
      </c>
      <c r="I159" s="125">
        <v>5</v>
      </c>
      <c r="J159" s="115">
        <f t="shared" ref="J159:J161" si="20">I159/H159</f>
        <v>0.15151515151515152</v>
      </c>
    </row>
    <row r="160" spans="2:10" ht="16.5" thickBot="1" x14ac:dyDescent="0.3">
      <c r="B160" s="70" t="s">
        <v>16</v>
      </c>
      <c r="C160" s="71">
        <v>6</v>
      </c>
      <c r="D160" s="72">
        <v>26</v>
      </c>
      <c r="E160" s="92">
        <f>D160/C156</f>
        <v>4.9523809523809526E-2</v>
      </c>
      <c r="F160" s="133"/>
      <c r="G160" s="67" t="s">
        <v>1420</v>
      </c>
      <c r="H160" s="121">
        <f t="shared" si="19"/>
        <v>33</v>
      </c>
      <c r="I160" s="126">
        <v>4</v>
      </c>
      <c r="J160" s="110">
        <f t="shared" si="20"/>
        <v>0.12121212121212122</v>
      </c>
    </row>
    <row r="161" spans="2:10" ht="17.25" thickTop="1" thickBot="1" x14ac:dyDescent="0.3">
      <c r="B161" s="95" t="s">
        <v>1144</v>
      </c>
      <c r="C161" s="96">
        <f>Hoja1!AB3</f>
        <v>8</v>
      </c>
      <c r="D161" s="96"/>
      <c r="E161" s="97">
        <v>0.03</v>
      </c>
      <c r="F161" s="133"/>
      <c r="G161" s="67" t="s">
        <v>1426</v>
      </c>
      <c r="H161" s="121">
        <f t="shared" si="19"/>
        <v>66</v>
      </c>
      <c r="I161" s="127">
        <v>9</v>
      </c>
      <c r="J161" s="113">
        <f t="shared" si="20"/>
        <v>0.13636363636363635</v>
      </c>
    </row>
    <row r="162" spans="2:10" ht="17.25" thickTop="1" thickBot="1" x14ac:dyDescent="0.3">
      <c r="B162" s="95" t="s">
        <v>1145</v>
      </c>
      <c r="C162" s="96">
        <f>Hoja1!AB5</f>
        <v>18</v>
      </c>
      <c r="D162" s="96"/>
      <c r="E162" s="98">
        <v>0.09</v>
      </c>
      <c r="F162" s="134"/>
      <c r="G162" s="70" t="s">
        <v>1425</v>
      </c>
      <c r="H162" s="122"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59</v>
      </c>
      <c r="D164" s="68">
        <f>C164</f>
        <v>59</v>
      </c>
      <c r="E164" s="69">
        <f>D164/C163</f>
        <v>0.11238095238095239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55</v>
      </c>
      <c r="E165" s="69">
        <f>D165/C163</f>
        <v>0.10476190476190476</v>
      </c>
      <c r="F165" s="133"/>
      <c r="G165" s="117" t="s">
        <v>1418</v>
      </c>
      <c r="H165" s="120">
        <f t="shared" ref="H165:H168" si="21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54</v>
      </c>
      <c r="E166" s="69">
        <f>D166/C163</f>
        <v>0.10285714285714286</v>
      </c>
      <c r="F166" s="133"/>
      <c r="G166" s="67" t="s">
        <v>1153</v>
      </c>
      <c r="H166" s="121">
        <f t="shared" si="21"/>
        <v>33</v>
      </c>
      <c r="I166" s="125">
        <v>5</v>
      </c>
      <c r="J166" s="115">
        <f t="shared" ref="J166:J168" si="22">I166/H166</f>
        <v>0.15151515151515152</v>
      </c>
    </row>
    <row r="167" spans="2:10" ht="16.5" thickBot="1" x14ac:dyDescent="0.3">
      <c r="B167" s="70" t="s">
        <v>16</v>
      </c>
      <c r="C167" s="71">
        <v>5</v>
      </c>
      <c r="D167" s="72">
        <f>D166-C167</f>
        <v>49</v>
      </c>
      <c r="E167" s="92">
        <f>D167/C163</f>
        <v>9.3333333333333338E-2</v>
      </c>
      <c r="F167" s="133"/>
      <c r="G167" s="67" t="s">
        <v>1420</v>
      </c>
      <c r="H167" s="121">
        <f t="shared" si="21"/>
        <v>33</v>
      </c>
      <c r="I167" s="126">
        <v>4</v>
      </c>
      <c r="J167" s="110">
        <f t="shared" si="22"/>
        <v>0.12121212121212122</v>
      </c>
    </row>
    <row r="168" spans="2:10" ht="17.25" thickTop="1" thickBot="1" x14ac:dyDescent="0.3">
      <c r="B168" s="95" t="s">
        <v>1144</v>
      </c>
      <c r="C168" s="96">
        <f>Hoja1!AC3</f>
        <v>40</v>
      </c>
      <c r="D168" s="96"/>
      <c r="E168" s="97">
        <v>0.16</v>
      </c>
      <c r="F168" s="133"/>
      <c r="G168" s="67" t="s">
        <v>1426</v>
      </c>
      <c r="H168" s="121">
        <f t="shared" si="21"/>
        <v>66</v>
      </c>
      <c r="I168" s="127">
        <v>9</v>
      </c>
      <c r="J168" s="113">
        <f t="shared" si="22"/>
        <v>0.13636363636363635</v>
      </c>
    </row>
    <row r="169" spans="2:10" ht="17.25" thickTop="1" thickBot="1" x14ac:dyDescent="0.3">
      <c r="B169" s="95" t="s">
        <v>1145</v>
      </c>
      <c r="C169" s="96">
        <f>Hoja1!AC5</f>
        <v>19</v>
      </c>
      <c r="D169" s="96"/>
      <c r="E169" s="98">
        <v>0.09</v>
      </c>
      <c r="F169" s="134"/>
      <c r="G169" s="70" t="s">
        <v>1425</v>
      </c>
      <c r="H169" s="122">
        <v>9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57</v>
      </c>
      <c r="D171" s="68">
        <f>C171</f>
        <v>57</v>
      </c>
      <c r="E171" s="69">
        <f>D171/C170</f>
        <v>0.10857142857142857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26</v>
      </c>
      <c r="D172" s="68">
        <v>0</v>
      </c>
      <c r="E172" s="69">
        <f>D172/C170</f>
        <v>0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-1.9047619047619048E-3</v>
      </c>
      <c r="F173" s="133"/>
      <c r="G173" s="67" t="s">
        <v>1153</v>
      </c>
      <c r="H173" s="121">
        <v>33</v>
      </c>
      <c r="I173" s="125">
        <v>3</v>
      </c>
      <c r="J173" s="115">
        <f t="shared" ref="J173:J175" si="23">I173/H173</f>
        <v>9.0909090909090912E-2</v>
      </c>
    </row>
    <row r="174" spans="2:10" ht="16.5" thickBot="1" x14ac:dyDescent="0.3">
      <c r="B174" s="70" t="s">
        <v>16</v>
      </c>
      <c r="C174" s="71">
        <v>5</v>
      </c>
      <c r="D174" s="72">
        <v>0</v>
      </c>
      <c r="E174" s="92">
        <f>D174/C170</f>
        <v>0</v>
      </c>
      <c r="F174" s="133"/>
      <c r="G174" s="67" t="s">
        <v>1420</v>
      </c>
      <c r="H174" s="121">
        <v>33</v>
      </c>
      <c r="I174" s="126">
        <v>3</v>
      </c>
      <c r="J174" s="110">
        <f t="shared" si="23"/>
        <v>9.0909090909090912E-2</v>
      </c>
    </row>
    <row r="175" spans="2:10" ht="17.25" thickTop="1" thickBot="1" x14ac:dyDescent="0.3">
      <c r="B175" s="95" t="s">
        <v>1144</v>
      </c>
      <c r="C175" s="96">
        <f>Hoja1!AD3</f>
        <v>37</v>
      </c>
      <c r="D175" s="96"/>
      <c r="E175" s="97">
        <v>0.15</v>
      </c>
      <c r="F175" s="133"/>
      <c r="G175" s="67" t="s">
        <v>1426</v>
      </c>
      <c r="H175" s="121">
        <v>66</v>
      </c>
      <c r="I175" s="127">
        <v>6</v>
      </c>
      <c r="J175" s="113">
        <f t="shared" si="23"/>
        <v>9.0909090909090912E-2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</v>
      </c>
      <c r="F176" s="134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20</v>
      </c>
      <c r="D178" s="68">
        <f>C178</f>
        <v>20</v>
      </c>
      <c r="E178" s="69">
        <f>D178/C177</f>
        <v>3.8095238095238099E-2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2</v>
      </c>
      <c r="D179" s="68">
        <f>D178-C179</f>
        <v>18</v>
      </c>
      <c r="E179" s="69">
        <f>D179/C177</f>
        <v>3.4285714285714287E-2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17</v>
      </c>
      <c r="E180" s="69">
        <f>D180/C177</f>
        <v>3.2380952380952378E-2</v>
      </c>
      <c r="F180" s="133"/>
      <c r="G180" s="67" t="s">
        <v>1153</v>
      </c>
      <c r="H180" s="121">
        <v>33</v>
      </c>
      <c r="I180" s="125">
        <v>5</v>
      </c>
      <c r="J180" s="115">
        <f t="shared" ref="J180:J182" si="24">I180/H180</f>
        <v>0.15151515151515152</v>
      </c>
    </row>
    <row r="181" spans="2:10" ht="16.5" thickBot="1" x14ac:dyDescent="0.3">
      <c r="B181" s="70" t="s">
        <v>16</v>
      </c>
      <c r="C181" s="71">
        <v>5</v>
      </c>
      <c r="D181" s="72">
        <v>20</v>
      </c>
      <c r="E181" s="92">
        <f>D181/C177</f>
        <v>3.8095238095238099E-2</v>
      </c>
      <c r="F181" s="133"/>
      <c r="G181" s="67" t="s">
        <v>1420</v>
      </c>
      <c r="H181" s="121">
        <v>33</v>
      </c>
      <c r="I181" s="126">
        <v>4</v>
      </c>
      <c r="J181" s="110">
        <f t="shared" si="24"/>
        <v>0.12121212121212122</v>
      </c>
    </row>
    <row r="182" spans="2:10" ht="17.25" thickTop="1" thickBot="1" x14ac:dyDescent="0.3">
      <c r="B182" s="95" t="s">
        <v>1144</v>
      </c>
      <c r="C182" s="96">
        <f>Hoja1!AE3</f>
        <v>8</v>
      </c>
      <c r="D182" s="96"/>
      <c r="E182" s="97">
        <v>0.03</v>
      </c>
      <c r="F182" s="133"/>
      <c r="G182" s="67" t="s">
        <v>1426</v>
      </c>
      <c r="H182" s="121">
        <v>66</v>
      </c>
      <c r="I182" s="127">
        <v>9</v>
      </c>
      <c r="J182" s="113">
        <f t="shared" si="24"/>
        <v>0.13636363636363635</v>
      </c>
    </row>
    <row r="183" spans="2:10" ht="17.25" thickTop="1" thickBot="1" x14ac:dyDescent="0.3">
      <c r="B183" s="95" t="s">
        <v>1145</v>
      </c>
      <c r="C183" s="96">
        <v>12</v>
      </c>
      <c r="D183" s="96"/>
      <c r="E183" s="98">
        <v>0.06</v>
      </c>
      <c r="F183" s="134"/>
      <c r="G183" s="70" t="s">
        <v>1425</v>
      </c>
      <c r="H183" s="122">
        <v>9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19</v>
      </c>
      <c r="D185" s="68">
        <f>C185</f>
        <v>19</v>
      </c>
      <c r="E185" s="69">
        <f>D185/C184</f>
        <v>3.619047619047619E-2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4</v>
      </c>
      <c r="D186" s="68">
        <f>D185-C186</f>
        <v>15</v>
      </c>
      <c r="E186" s="69">
        <f>D186/C184</f>
        <v>2.8571428571428571E-2</v>
      </c>
      <c r="F186" s="133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14</v>
      </c>
      <c r="E187" s="69">
        <f>D187/C184</f>
        <v>2.6666666666666668E-2</v>
      </c>
      <c r="F187" s="133"/>
      <c r="G187" s="67" t="s">
        <v>1153</v>
      </c>
      <c r="H187" s="121">
        <v>33</v>
      </c>
      <c r="I187" s="125">
        <v>5</v>
      </c>
      <c r="J187" s="115">
        <f t="shared" ref="J187:J189" si="25">I187/H187</f>
        <v>0.15151515151515152</v>
      </c>
    </row>
    <row r="188" spans="2:10" ht="16.5" thickBot="1" x14ac:dyDescent="0.3">
      <c r="B188" s="70" t="s">
        <v>16</v>
      </c>
      <c r="C188" s="71">
        <v>1</v>
      </c>
      <c r="D188" s="72">
        <f>D187-C188</f>
        <v>13</v>
      </c>
      <c r="E188" s="92">
        <f>D188/C184</f>
        <v>2.4761904761904763E-2</v>
      </c>
      <c r="F188" s="133"/>
      <c r="G188" s="67" t="s">
        <v>1420</v>
      </c>
      <c r="H188" s="121">
        <v>33</v>
      </c>
      <c r="I188" s="126">
        <v>4</v>
      </c>
      <c r="J188" s="110">
        <f t="shared" si="25"/>
        <v>0.12121212121212122</v>
      </c>
    </row>
    <row r="189" spans="2:10" ht="17.25" thickTop="1" thickBot="1" x14ac:dyDescent="0.3">
      <c r="B189" s="95" t="s">
        <v>1144</v>
      </c>
      <c r="C189" s="96">
        <f>Hoja1!AF3</f>
        <v>8</v>
      </c>
      <c r="D189" s="96"/>
      <c r="E189" s="97">
        <v>0.03</v>
      </c>
      <c r="F189" s="133"/>
      <c r="G189" s="67" t="s">
        <v>1426</v>
      </c>
      <c r="H189" s="121">
        <v>66</v>
      </c>
      <c r="I189" s="127">
        <f t="shared" ref="I189" si="26">SUM(I187:I188)</f>
        <v>9</v>
      </c>
      <c r="J189" s="113">
        <f t="shared" si="25"/>
        <v>0.13636363636363635</v>
      </c>
    </row>
    <row r="190" spans="2:10" ht="17.25" thickTop="1" thickBot="1" x14ac:dyDescent="0.3">
      <c r="B190" s="95" t="s">
        <v>1145</v>
      </c>
      <c r="C190" s="96">
        <f>Hoja1!AF5</f>
        <v>11</v>
      </c>
      <c r="D190" s="96"/>
      <c r="E190" s="98">
        <v>0.05</v>
      </c>
      <c r="F190" s="134"/>
      <c r="G190" s="70" t="s">
        <v>1425</v>
      </c>
      <c r="H190" s="122">
        <v>9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22</v>
      </c>
      <c r="D192" s="68">
        <f>C192</f>
        <v>22</v>
      </c>
      <c r="E192" s="69">
        <f>D192/C191</f>
        <v>4.1904761904761903E-2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22</v>
      </c>
      <c r="E193" s="69">
        <f>D193/C191</f>
        <v>4.1904761904761903E-2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22</v>
      </c>
      <c r="E194" s="69">
        <f>D194/C191</f>
        <v>4.1904761904761903E-2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22</v>
      </c>
      <c r="E195" s="92">
        <f>D195/C191</f>
        <v>4.1904761904761903E-2</v>
      </c>
      <c r="F195" s="133"/>
      <c r="G195" s="67" t="s">
        <v>1420</v>
      </c>
      <c r="H195" s="121">
        <v>0</v>
      </c>
      <c r="I195" s="126">
        <v>0</v>
      </c>
      <c r="J195" s="110" t="e">
        <f t="shared" si="27"/>
        <v>#DIV/0!</v>
      </c>
    </row>
    <row r="196" spans="2:10" ht="17.25" thickTop="1" thickBot="1" x14ac:dyDescent="0.3">
      <c r="B196" s="95" t="s">
        <v>1144</v>
      </c>
      <c r="C196" s="96">
        <f>Hoja1!AG3</f>
        <v>12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7"/>
        <v>#DIV/0!</v>
      </c>
    </row>
    <row r="197" spans="2:10" ht="17.25" thickTop="1" thickBot="1" x14ac:dyDescent="0.3">
      <c r="B197" s="95" t="s">
        <v>1145</v>
      </c>
      <c r="C197" s="96">
        <f>Hoja1!AG5</f>
        <v>11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29">SUM(I201:I202)</f>
        <v>0</v>
      </c>
      <c r="J203" s="113" t="e">
        <f t="shared" si="2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0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1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1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1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525</v>
      </c>
      <c r="G2" s="36">
        <f t="shared" ref="G2" si="1">E2/F2</f>
        <v>5.3333333333333337E-2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525</v>
      </c>
      <c r="G3" s="36">
        <f t="shared" ref="G3" si="3">E3/F3</f>
        <v>5.7142857142857141E-2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525</v>
      </c>
      <c r="G4" s="36">
        <f t="shared" ref="G4:G7" si="5">E4/F4</f>
        <v>4.9523809523809526E-2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525</v>
      </c>
      <c r="G5" s="36">
        <f t="shared" si="5"/>
        <v>3.2380952380952378E-2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525</v>
      </c>
      <c r="G6" s="36">
        <f t="shared" si="5"/>
        <v>0.04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525</v>
      </c>
      <c r="G7" s="36">
        <f t="shared" si="5"/>
        <v>3.619047619047619E-2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525</v>
      </c>
      <c r="G8" s="36">
        <f t="shared" ref="G8:G18" si="7">E8/F8</f>
        <v>3.8095238095238099E-2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525</v>
      </c>
      <c r="G9" s="36">
        <f t="shared" si="7"/>
        <v>0.04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525</v>
      </c>
      <c r="G10" s="36">
        <f t="shared" si="7"/>
        <v>0.04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525</v>
      </c>
      <c r="G11" s="36">
        <f t="shared" si="7"/>
        <v>0.22476190476190477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525</v>
      </c>
      <c r="G12" s="36">
        <f t="shared" si="7"/>
        <v>0.08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525</v>
      </c>
      <c r="G13" s="36">
        <f t="shared" si="7"/>
        <v>8.7619047619047624E-2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525</v>
      </c>
      <c r="G14" s="36">
        <f t="shared" si="7"/>
        <v>5.1428571428571428E-2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525</v>
      </c>
      <c r="G15" s="36">
        <f t="shared" si="7"/>
        <v>5.1428571428571428E-2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525</v>
      </c>
      <c r="G16" s="36">
        <f t="shared" si="7"/>
        <v>5.3333333333333337E-2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525</v>
      </c>
      <c r="G17" s="36">
        <f t="shared" si="7"/>
        <v>5.3333333333333337E-2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525</v>
      </c>
      <c r="G18" s="36">
        <f t="shared" si="7"/>
        <v>5.7142857142857141E-2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525</v>
      </c>
      <c r="G19" s="36">
        <f t="shared" ref="G19:G31" si="9">E19/F19</f>
        <v>5.5238095238095239E-2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525</v>
      </c>
      <c r="G20" s="36">
        <f t="shared" si="9"/>
        <v>3.8095238095238099E-2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525</v>
      </c>
      <c r="G21" s="36">
        <f t="shared" si="9"/>
        <v>3.8095238095238099E-2</v>
      </c>
    </row>
    <row r="22" spans="1:7" x14ac:dyDescent="0.25">
      <c r="A22" s="17">
        <f>'APAGADOS RADIO'!Z3</f>
        <v>45220</v>
      </c>
      <c r="B22">
        <f>'APAGADOS RADIO'!Z2+D22</f>
        <v>4</v>
      </c>
      <c r="C22">
        <f>'APAGADOS FIBRA'!Z2</f>
        <v>30</v>
      </c>
      <c r="D22">
        <f>'APAGADOS ANTENA'!Z2</f>
        <v>2</v>
      </c>
      <c r="E22">
        <f t="shared" si="8"/>
        <v>34</v>
      </c>
      <c r="F22">
        <f>'RESUMEN TOTAL'!B1</f>
        <v>525</v>
      </c>
      <c r="G22" s="36">
        <f t="shared" si="9"/>
        <v>6.4761904761904757E-2</v>
      </c>
    </row>
    <row r="23" spans="1:7" x14ac:dyDescent="0.25">
      <c r="A23" s="17">
        <f>'APAGADOS RADIO'!AA3</f>
        <v>45221</v>
      </c>
      <c r="B23">
        <f>'APAGADOS RADIO'!AA2+D23</f>
        <v>8</v>
      </c>
      <c r="C23">
        <f>'APAGADOS FIBRA'!AA2</f>
        <v>17</v>
      </c>
      <c r="D23">
        <f>'APAGADOS ANTENA'!AA2</f>
        <v>3</v>
      </c>
      <c r="E23">
        <f t="shared" si="8"/>
        <v>25</v>
      </c>
      <c r="F23">
        <f>'RESUMEN TOTAL'!B1</f>
        <v>525</v>
      </c>
      <c r="G23" s="36">
        <f t="shared" si="9"/>
        <v>4.7619047619047616E-2</v>
      </c>
    </row>
    <row r="24" spans="1:7" x14ac:dyDescent="0.25">
      <c r="A24" s="17">
        <f>'APAGADOS RADIO'!AB3</f>
        <v>45222</v>
      </c>
      <c r="B24">
        <f>'APAGADOS RADIO'!AB2+D24</f>
        <v>9</v>
      </c>
      <c r="C24">
        <f>'APAGADOS FIBRA'!AB2</f>
        <v>16</v>
      </c>
      <c r="D24">
        <f>'APAGADOS ANTENA'!AB2</f>
        <v>3</v>
      </c>
      <c r="E24">
        <f t="shared" si="8"/>
        <v>25</v>
      </c>
      <c r="F24">
        <f>'RESUMEN TOTAL'!B1</f>
        <v>525</v>
      </c>
      <c r="G24" s="36">
        <f t="shared" si="9"/>
        <v>4.7619047619047616E-2</v>
      </c>
    </row>
    <row r="25" spans="1:7" x14ac:dyDescent="0.25">
      <c r="A25" s="17">
        <f>'APAGADOS RADIO'!AC3</f>
        <v>45223</v>
      </c>
      <c r="B25">
        <f>'APAGADOS RADIO'!AC2+D25</f>
        <v>15</v>
      </c>
      <c r="C25">
        <f>'APAGADOS FIBRA'!AC2</f>
        <v>42</v>
      </c>
      <c r="D25">
        <f>'APAGADOS ANTENA'!AC2</f>
        <v>10</v>
      </c>
      <c r="E25">
        <f t="shared" si="8"/>
        <v>57</v>
      </c>
      <c r="F25">
        <f>'RESUMEN TOTAL'!B1</f>
        <v>525</v>
      </c>
      <c r="G25" s="36">
        <f t="shared" si="9"/>
        <v>0.10857142857142857</v>
      </c>
    </row>
    <row r="26" spans="1:7" x14ac:dyDescent="0.25">
      <c r="A26" s="17">
        <f>'APAGADOS RADIO'!AD3</f>
        <v>45224</v>
      </c>
      <c r="B26">
        <f>'APAGADOS RADIO'!AD2+D26</f>
        <v>14</v>
      </c>
      <c r="C26">
        <f>'APAGADOS FIBRA'!AD2</f>
        <v>31</v>
      </c>
      <c r="D26">
        <f>'APAGADOS ANTENA'!AD2</f>
        <v>9</v>
      </c>
      <c r="E26">
        <f t="shared" si="8"/>
        <v>45</v>
      </c>
      <c r="F26">
        <f>'RESUMEN TOTAL'!B1</f>
        <v>525</v>
      </c>
      <c r="G26" s="36">
        <f t="shared" si="9"/>
        <v>8.5714285714285715E-2</v>
      </c>
    </row>
    <row r="27" spans="1:7" x14ac:dyDescent="0.25">
      <c r="A27" s="17">
        <f>'APAGADOS RADIO'!AE3</f>
        <v>45225</v>
      </c>
      <c r="B27">
        <f>'APAGADOS RADIO'!AE2+D27</f>
        <v>8</v>
      </c>
      <c r="C27">
        <f>'APAGADOS FIBRA'!AE2</f>
        <v>12</v>
      </c>
      <c r="D27">
        <f>'APAGADOS ANTENA'!AE2</f>
        <v>3</v>
      </c>
      <c r="E27">
        <f t="shared" si="8"/>
        <v>20</v>
      </c>
      <c r="F27">
        <f>'RESUMEN TOTAL'!B1</f>
        <v>525</v>
      </c>
      <c r="G27" s="36">
        <f t="shared" si="9"/>
        <v>3.8095238095238099E-2</v>
      </c>
    </row>
    <row r="28" spans="1:7" x14ac:dyDescent="0.25">
      <c r="A28" s="17">
        <f>'APAGADOS RADIO'!AF3</f>
        <v>45226</v>
      </c>
      <c r="B28">
        <f>'APAGADOS RADIO'!AF2+D28</f>
        <v>5</v>
      </c>
      <c r="C28">
        <f>'APAGADOS FIBRA'!AF2</f>
        <v>14</v>
      </c>
      <c r="D28">
        <f>'APAGADOS ANTENA'!AF2</f>
        <v>4</v>
      </c>
      <c r="E28">
        <f t="shared" si="8"/>
        <v>19</v>
      </c>
      <c r="F28">
        <f>'RESUMEN TOTAL'!B1</f>
        <v>525</v>
      </c>
      <c r="G28" s="36">
        <f t="shared" si="9"/>
        <v>3.619047619047619E-2</v>
      </c>
    </row>
    <row r="29" spans="1:7" x14ac:dyDescent="0.25">
      <c r="A29" s="17">
        <f>'APAGADOS RADIO'!AG3</f>
        <v>45227</v>
      </c>
      <c r="B29">
        <f>'APAGADOS RADIO'!AG2+D29</f>
        <v>7</v>
      </c>
      <c r="C29">
        <f>'APAGADOS FIBRA'!AG2</f>
        <v>15</v>
      </c>
      <c r="D29">
        <f>'APAGADOS ANTENA'!AG2</f>
        <v>4</v>
      </c>
      <c r="E29">
        <f t="shared" si="8"/>
        <v>22</v>
      </c>
      <c r="F29">
        <f>'RESUMEN TOTAL'!B1</f>
        <v>525</v>
      </c>
      <c r="G29" s="36">
        <f t="shared" si="9"/>
        <v>4.1904761904761903E-2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525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525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4</v>
      </c>
      <c r="F55">
        <f>paradas!Z3</f>
        <v>3</v>
      </c>
      <c r="G55" s="107">
        <f>paradas!AB2</f>
        <v>4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4</v>
      </c>
      <c r="F56">
        <f>paradas!AA3</f>
        <v>2</v>
      </c>
      <c r="G56" s="107">
        <f t="shared" si="13"/>
        <v>6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3</v>
      </c>
      <c r="G57" s="107">
        <f t="shared" si="13"/>
        <v>7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3</v>
      </c>
      <c r="F59">
        <f>paradas!AD3</f>
        <v>4</v>
      </c>
      <c r="G59" s="107">
        <f t="shared" si="13"/>
        <v>7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4</v>
      </c>
      <c r="F60">
        <f>paradas!AE3</f>
        <v>0</v>
      </c>
      <c r="G60" s="107">
        <f t="shared" si="13"/>
        <v>4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4</v>
      </c>
      <c r="F61">
        <f>paradas!AF3</f>
        <v>3</v>
      </c>
      <c r="G61" s="107">
        <f t="shared" si="13"/>
        <v>7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4</v>
      </c>
      <c r="F62">
        <f>paradas!AG3</f>
        <v>3</v>
      </c>
      <c r="G62" s="107">
        <f t="shared" si="13"/>
        <v>7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zoomScale="80" zoomScaleNormal="80" workbookViewId="0">
      <selection activeCell="AE5" sqref="AE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TOTAL'!C5:C536,"=BONOMO")</f>
        <v>244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TOTAL'!C5:C537, "=BONOMO",'RESUMEN TOTAL'!M5:M537,"=APAGADO")</f>
        <v>13</v>
      </c>
      <c r="H3" s="53">
        <f>COUNTIFS('RESUMEN TOTAL'!C5:C537, "=BONOMO",'RESUMEN TOTAL'!N5:N537,"=APAGADO")</f>
        <v>14</v>
      </c>
      <c r="I3" s="53">
        <f>COUNTIFS('RESUMEN TOTAL'!C5:C537, "=BONOMO",'RESUMEN TOTAL'!O5:O537,"=APAGADO")</f>
        <v>9</v>
      </c>
      <c r="J3" s="53">
        <f>COUNTIFS('RESUMEN TOTAL'!C5:C537, "=BONOMO",'RESUMEN TOTAL'!P5:P537,"=APAGADO")</f>
        <v>9</v>
      </c>
      <c r="K3" s="53">
        <f>COUNTIFS('RESUMEN TOTAL'!C5:C537, "=BONOMO",'RESUMEN TOTAL'!Q5:Q537,"=APAGADO")</f>
        <v>5</v>
      </c>
      <c r="L3" s="53">
        <f>COUNTIFS('RESUMEN TOTAL'!C5:C537, "=BONOMO",'RESUMEN TOTAL'!R5:R537,"=APAGADO")</f>
        <v>5</v>
      </c>
      <c r="M3" s="53">
        <f>COUNTIFS('RESUMEN TOTAL'!C5:C537, "=BONOMO",'RESUMEN TOTAL'!S5:S537,"=APAGADO")</f>
        <v>4</v>
      </c>
      <c r="N3" s="53">
        <f>COUNTIFS('RESUMEN TOTAL'!C5:C537, "=BONOMO",'RESUMEN TOTAL'!T5:T537,"=APAGADO")</f>
        <v>5</v>
      </c>
      <c r="O3" s="53">
        <f>COUNTIFS('RESUMEN TOTAL'!C5:C537, "=BONOMO",'RESUMEN TOTAL'!U5:U537,"=APAGADO")</f>
        <v>49</v>
      </c>
      <c r="P3" s="54">
        <f>COUNTIFS('RESUMEN TOTAL'!C5:C537, "=BONOMO",'RESUMEN TOTAL'!V5:V537,"=APAGADO")</f>
        <v>14</v>
      </c>
      <c r="Q3" s="54">
        <f>COUNTIFS('RESUMEN TOTAL'!C5:C537, "=BONOMO",'RESUMEN TOTAL'!W5:W537,"=APAGADO")</f>
        <v>13</v>
      </c>
      <c r="R3" s="54">
        <v>0</v>
      </c>
      <c r="S3" s="54">
        <f>COUNTIFS('RESUMEN TOTAL'!C5:C537, "=BONOMO",'RESUMEN TOTAL'!Y5:Y537,"=APAGADO")</f>
        <v>9</v>
      </c>
      <c r="T3" s="54">
        <f>COUNTIFS('RESUMEN TOTAL'!C5:C537, "=BONOMO",'RESUMEN TOTAL'!Z5:Z537,"=APAGADO")</f>
        <v>7</v>
      </c>
      <c r="U3" s="54">
        <f>COUNTIFS('RESUMEN TOTAL'!C5:C537, "=BONOMO",'RESUMEN TOTAL'!AA5:AA537,"=APAGADO")</f>
        <v>7</v>
      </c>
      <c r="V3" s="54">
        <f>COUNTIFS('RESUMEN TOTAL'!C5:C537, "=BONOMO",'RESUMEN TOTAL'!AB5:AB537,"=APAGADO")</f>
        <v>9</v>
      </c>
      <c r="W3" s="54">
        <f>COUNTIFS('RESUMEN TOTAL'!C5:C537, "=BONOMO",'RESUMEN TOTAL'!AC5:AC537,"=APAGADO")</f>
        <v>9</v>
      </c>
      <c r="X3" s="54">
        <f>COUNTIFS('RESUMEN TOTAL'!C5:C537, "=BONOMO",'RESUMEN TOTAL'!AD5:AD537,"=APAGADO")</f>
        <v>7</v>
      </c>
      <c r="Y3" s="54">
        <f>COUNTIFS('RESUMEN TOTAL'!C5:C537, "=BONOMO",'RESUMEN TOTAL'!AE5:AE537,"=APAGADO")</f>
        <v>8</v>
      </c>
      <c r="Z3" s="54">
        <v>0</v>
      </c>
      <c r="AA3" s="54">
        <f>COUNTIFS('RESUMEN TOTAL'!C5:C537, "=BONOMO",'RESUMEN TOTAL'!AG5:AG537,"=APAGADO")</f>
        <v>8</v>
      </c>
      <c r="AB3" s="54">
        <f>COUNTIFS('RESUMEN TOTAL'!C5:C537, "=BONOMO",'RESUMEN TOTAL'!AH5:AH537,"=APAGADO")</f>
        <v>8</v>
      </c>
      <c r="AC3" s="54">
        <f>COUNTIFS('RESUMEN TOTAL'!C5:C537, "=BONOMO",'RESUMEN TOTAL'!AI5:AI537,"=APAGADO")</f>
        <v>40</v>
      </c>
      <c r="AD3" s="54">
        <f>COUNTIFS('RESUMEN TOTAL'!C5:C537, "=BONOMO",'RESUMEN TOTAL'!AJ5:AJ537,"=APAGADO")</f>
        <v>37</v>
      </c>
      <c r="AE3" s="54">
        <f>COUNTIFS('RESUMEN TOTAL'!C5:C537, "=BONOMO",'RESUMEN TOTAL'!AK5:AK537,"=APAGADO")</f>
        <v>8</v>
      </c>
      <c r="AF3" s="54">
        <f>COUNTIFS('RESUMEN TOTAL'!C5:C537, "=BONOMO",'RESUMEN TOTAL'!AL5:AL537,"=APAGADO")</f>
        <v>8</v>
      </c>
      <c r="AG3" s="54">
        <f>COUNTIFS('RESUMEN TOTAL'!C5:C537, "=BONOMO",'RESUMEN TOTAL'!AM5:AM537,"=APAGADO")</f>
        <v>12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5.3278688524590161E-2</v>
      </c>
      <c r="H4" s="60">
        <f t="shared" si="0"/>
        <v>5.737704918032787E-2</v>
      </c>
      <c r="I4" s="60">
        <f t="shared" si="0"/>
        <v>3.6885245901639344E-2</v>
      </c>
      <c r="J4" s="60">
        <f t="shared" si="0"/>
        <v>3.6885245901639344E-2</v>
      </c>
      <c r="K4" s="60">
        <f t="shared" ref="K4" si="1">K3/BONOMOcam</f>
        <v>2.0491803278688523E-2</v>
      </c>
      <c r="L4" s="60">
        <f t="shared" si="0"/>
        <v>2.0491803278688523E-2</v>
      </c>
      <c r="M4" s="60">
        <f t="shared" ref="M4" si="2">M3/BONOMOcam</f>
        <v>1.6393442622950821E-2</v>
      </c>
      <c r="N4" s="60">
        <f t="shared" si="0"/>
        <v>2.0491803278688523E-2</v>
      </c>
      <c r="O4" s="60">
        <f t="shared" si="0"/>
        <v>0.20081967213114754</v>
      </c>
      <c r="P4" s="61">
        <f t="shared" si="0"/>
        <v>5.737704918032787E-2</v>
      </c>
      <c r="Q4" s="61">
        <f t="shared" si="0"/>
        <v>5.3278688524590161E-2</v>
      </c>
      <c r="R4" s="61">
        <f t="shared" si="0"/>
        <v>0</v>
      </c>
      <c r="S4" s="61">
        <f t="shared" si="0"/>
        <v>3.6885245901639344E-2</v>
      </c>
      <c r="T4" s="61">
        <f t="shared" si="0"/>
        <v>2.8688524590163935E-2</v>
      </c>
      <c r="U4" s="61">
        <f t="shared" si="0"/>
        <v>2.8688524590163935E-2</v>
      </c>
      <c r="V4" s="61">
        <f t="shared" si="0"/>
        <v>3.6885245901639344E-2</v>
      </c>
      <c r="W4" s="61">
        <f t="shared" si="0"/>
        <v>3.6885245901639344E-2</v>
      </c>
      <c r="X4" s="61">
        <f t="shared" si="0"/>
        <v>2.8688524590163935E-2</v>
      </c>
      <c r="Y4" s="61">
        <f t="shared" ref="Y4" si="3">Y3/BONOMOcam</f>
        <v>3.2786885245901641E-2</v>
      </c>
      <c r="Z4" s="61">
        <f t="shared" si="0"/>
        <v>0</v>
      </c>
      <c r="AA4" s="61">
        <f t="shared" si="0"/>
        <v>3.2786885245901641E-2</v>
      </c>
      <c r="AB4" s="61">
        <f t="shared" si="0"/>
        <v>3.2786885245901641E-2</v>
      </c>
      <c r="AC4" s="61">
        <f t="shared" si="0"/>
        <v>0.16393442622950818</v>
      </c>
      <c r="AD4" s="61">
        <f t="shared" si="0"/>
        <v>0.15163934426229508</v>
      </c>
      <c r="AE4" s="61">
        <f t="shared" si="0"/>
        <v>3.2786885245901641E-2</v>
      </c>
      <c r="AF4" s="61">
        <f t="shared" si="0"/>
        <v>3.2786885245901641E-2</v>
      </c>
      <c r="AG4" s="61">
        <f t="shared" si="0"/>
        <v>4.9180327868852458E-2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16</v>
      </c>
      <c r="G5" s="56">
        <f>COUNTIFS('RESUMEN TOTAL'!C3:C533, "=COSEIDI",'RESUMEN TOTAL'!M3:M533,"=APAGADO")</f>
        <v>17</v>
      </c>
      <c r="H5" s="56">
        <f>COUNTIFS('RESUMEN TOTAL'!C5:C523, "=COSEIDI",'RESUMEN TOTAL'!N5:N523,"=APAGADO")</f>
        <v>12</v>
      </c>
      <c r="I5" s="56">
        <f>COUNTIFS('RESUMEN TOTAL'!C5:C523, "=COSEIDI",'RESUMEN TOTAL'!O5:O523,"=APAGADO")</f>
        <v>9</v>
      </c>
      <c r="J5" s="56">
        <f>COUNTIFS('RESUMEN TOTAL'!C5:C523, "=COSEIDI",'RESUMEN TOTAL'!P5:P523,"=APAGADO")</f>
        <v>13</v>
      </c>
      <c r="K5" s="56">
        <f>COUNTIFS('RESUMEN TOTAL'!C5:C523, "=COSEIDI",'RESUMEN TOTAL'!Q5:Q523,"=APAGADO")</f>
        <v>14</v>
      </c>
      <c r="L5" s="56">
        <f>COUNTIFS('RESUMEN TOTAL'!C5:C523, "=COSEIDI",'RESUMEN TOTAL'!R5:R523,"=APAGADO")</f>
        <v>15</v>
      </c>
      <c r="M5" s="56">
        <f>COUNTIFS('RESUMEN TOTAL'!C5:C523, "=COSEIDI",'RESUMEN TOTAL'!S5:S523,"=APAGADO")</f>
        <v>17</v>
      </c>
      <c r="N5" s="56">
        <f>COUNTIFS('RESUMEN TOTAL'!C5:C523, "=COSEIDI",'RESUMEN TOTAL'!T5:T523,"=APAGADO")</f>
        <v>16</v>
      </c>
      <c r="O5" s="56">
        <f>COUNTIFS('RESUMEN TOTAL'!C5:C523, "=COSEIDI",'RESUMEN TOTAL'!U5:U523,"=APAGADO")</f>
        <v>71</v>
      </c>
      <c r="P5" s="56">
        <f>COUNTIFS('RESUMEN TOTAL'!C5:C523, "=COSEIDI",'RESUMEN TOTAL'!V5:V523,"=APAGADO")</f>
        <v>28</v>
      </c>
      <c r="Q5" s="56">
        <f>COUNTIFS('RESUMEN TOTAL'!C5:C523, "=COSEIDI",'RESUMEN TOTAL'!W5:W523,"=APAGADO")</f>
        <v>33</v>
      </c>
      <c r="R5" s="56">
        <f>COUNTIFS('RESUMEN TOTAL'!C5:C523, "=COSEIDI",'RESUMEN TOTAL'!X5:X523,"=APAGADO")</f>
        <v>20</v>
      </c>
      <c r="S5" s="56">
        <f>COUNTIFS('RESUMEN TOTAL'!C5:C523, "=COSEIDI",'RESUMEN TOTAL'!Y5:Y523,"=APAGADO")</f>
        <v>18</v>
      </c>
      <c r="T5" s="56">
        <f>COUNTIFS('RESUMEN TOTAL'!C5:C523, "=COSEIDI",'RESUMEN TOTAL'!Z5:Z523,"=APAGADO")</f>
        <v>21</v>
      </c>
      <c r="U5" s="56">
        <f>COUNTIFS('RESUMEN TOTAL'!C5:C523, "=COSEIDI",'RESUMEN TOTAL'!AA5:AA523,"=APAGADO")</f>
        <v>21</v>
      </c>
      <c r="V5" s="56">
        <f>COUNTIFS('RESUMEN TOTAL'!C5:C523, "=COSEIDI",'RESUMEN TOTAL'!AB5:AB523,"=APAGADO")</f>
        <v>22</v>
      </c>
      <c r="W5" s="56">
        <f>COUNTIFS('RESUMEN TOTAL'!C5:C523, "=COSEIDI",'RESUMEN TOTAL'!AC5:AC523,"=APAGADO")</f>
        <v>21</v>
      </c>
      <c r="X5" s="56">
        <f>COUNTIFS('RESUMEN TOTAL'!C5:C523, "=COSEIDI",'RESUMEN TOTAL'!AD5:AD523,"=APAGADO")</f>
        <v>14</v>
      </c>
      <c r="Y5" s="56">
        <f>COUNTIFS('RESUMEN TOTAL'!C5:C523, "=COSEIDI",'RESUMEN TOTAL'!AE5:AE523,"=APAGADO")</f>
        <v>13</v>
      </c>
      <c r="Z5" s="56">
        <f>COUNTIFS('RESUMEN TOTAL'!C5:C523, "=COSEIDI",'RESUMEN TOTAL'!AF5:AF523,"=APAGADO")</f>
        <v>27</v>
      </c>
      <c r="AA5" s="56">
        <f>COUNTIFS('RESUMEN TOTAL'!C5:C523, "=COSEIDI",'RESUMEN TOTAL'!AG5:AG523,"=APAGADO")</f>
        <v>17</v>
      </c>
      <c r="AB5" s="56">
        <f>COUNTIFS('RESUMEN TOTAL'!C5:C523, "=COSEIDI",'RESUMEN TOTAL'!AH5:AH523,"=APAGADO")</f>
        <v>18</v>
      </c>
      <c r="AC5" s="56">
        <f>COUNTIFS('RESUMEN TOTAL'!C5:C523, "=COSEIDI",'RESUMEN TOTAL'!AI5:AI523,"=APAGADO")</f>
        <v>19</v>
      </c>
      <c r="AD5" s="56">
        <f>COUNTIFS('RESUMEN TOTAL'!C5:C523, "=COSEIDI",'RESUMEN TOTAL'!AJ5:AJ523,"=APAGADO")</f>
        <v>10</v>
      </c>
      <c r="AE5" s="56">
        <f>COUNTIFS('RESUMEN TOTAL'!C5:C523, "=COSEIDI",'RESUMEN TOTAL'!AK5:AK523,"=APAGADO")</f>
        <v>12</v>
      </c>
      <c r="AF5" s="56">
        <f>COUNTIFS('RESUMEN TOTAL'!C5:C523, "=COSEIDI",'RESUMEN TOTAL'!AL5:AL523,"=APAGADO")</f>
        <v>11</v>
      </c>
      <c r="AG5" s="56">
        <f>COUNTIFS('RESUMEN TOTAL'!C5:C523, "=COSEIDI",'RESUMEN TOTAL'!AM5:AM523,"=APAGADO")</f>
        <v>11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0.12796208530805686</v>
      </c>
      <c r="AA6" s="60">
        <f t="shared" si="6"/>
        <v>8.0568720379146919E-2</v>
      </c>
      <c r="AB6" s="60">
        <f t="shared" si="6"/>
        <v>8.5308056872037921E-2</v>
      </c>
      <c r="AC6" s="60">
        <f t="shared" si="6"/>
        <v>9.004739336492891E-2</v>
      </c>
      <c r="AD6" s="60">
        <f t="shared" si="6"/>
        <v>4.7393364928909949E-2</v>
      </c>
      <c r="AE6" s="60">
        <f t="shared" si="6"/>
        <v>5.6872037914691941E-2</v>
      </c>
      <c r="AF6" s="42">
        <f t="shared" si="6"/>
        <v>5.2132701421800945E-2</v>
      </c>
      <c r="AG6" s="42">
        <f t="shared" si="6"/>
        <v>5.2132701421800945E-2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4</v>
      </c>
      <c r="AA2" s="18">
        <f>COUNTIFS(AA4:AA600, "=APAGADO",D4:D600,"=GFIJA")</f>
        <v>4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3</v>
      </c>
      <c r="AE2" s="18">
        <f>COUNTIFS(AE4:AE600, "=APAGADO",D4:D600,"=GFIJA")</f>
        <v>4</v>
      </c>
      <c r="AF2" s="18">
        <f>COUNTIFS(AF4:AF600, "=APAGADO",D4:D600,"=GFIJA")</f>
        <v>4</v>
      </c>
      <c r="AG2" s="18">
        <f>COUNTIFS(AG4:AG600, "=APAGADO",D4:D600,"=GFIJA")</f>
        <v>4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3</v>
      </c>
      <c r="AA3" s="18">
        <f>COUNTIFS(AA6:AA602, "=APAGADO",D4:D600,"=INTERCOMUNICADOR")</f>
        <v>2</v>
      </c>
      <c r="AB3" s="18">
        <f>COUNTIFS(AB6:AB602, "=APAGADO",D4:D600,"=INTERCOMUNICADOR")</f>
        <v>3</v>
      </c>
      <c r="AC3" s="18">
        <f>COUNTIFS(AC6:AC602, "=APAGADO",D4:D600,"=INTERCOMUNICADOR")</f>
        <v>3</v>
      </c>
      <c r="AD3" s="18">
        <f>COUNTIFS(AD6:AD602, "=APAGADO",D4:D600,"=INTERCOMUNICADOR")</f>
        <v>4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3</v>
      </c>
      <c r="AG3" s="18">
        <f>COUNTIFS(AG6:AG602, "=APAGADO",D4:D600,"=INTERCOMUNICADOR")</f>
        <v>3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 t="str">
        <f>'RESUMEN TOTAL'!AI6</f>
        <v>APAGADO</v>
      </c>
      <c r="AD6" s="88" t="str">
        <f>'RESUMEN TOTAL'!AJ6</f>
        <v>APAGADO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>
        <f>'RESUMEN TOTAL'!AK7</f>
        <v>0</v>
      </c>
      <c r="AF7" s="88">
        <f>'RESUMEN TOTAL'!AL7</f>
        <v>0</v>
      </c>
      <c r="AG7" s="88" t="str">
        <f>'RESUMEN TOTAL'!AM7</f>
        <v>APAGADO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 t="str">
        <f>'RESUMEN TOTAL'!AI9</f>
        <v>APAGADO</v>
      </c>
      <c r="AD9" s="88" t="str">
        <f>'RESUMEN TOTAL'!AJ9</f>
        <v>APAGADO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>
        <f>'RESUMEN TOTAL'!AK10</f>
        <v>0</v>
      </c>
      <c r="AF10" s="88">
        <f>'RESUMEN TOTAL'!AL10</f>
        <v>0</v>
      </c>
      <c r="AG10" s="88" t="str">
        <f>'RESUMEN TOTAL'!AM10</f>
        <v>APAGADO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>
        <f>'RESUMEN TOTAL'!AK12</f>
        <v>0</v>
      </c>
      <c r="AF12" s="88">
        <f>'RESUMEN TOTAL'!AL12</f>
        <v>0</v>
      </c>
      <c r="AG12" s="88" t="str">
        <f>'RESUMEN TOTAL'!AM12</f>
        <v>APAGADO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>
        <f>'RESUMEN TOTAL'!AK13</f>
        <v>0</v>
      </c>
      <c r="AF13" s="88">
        <f>'RESUMEN TOTAL'!AL13</f>
        <v>0</v>
      </c>
      <c r="AG13" s="88" t="str">
        <f>'RESUMEN TOTAL'!AM13</f>
        <v>APAGADO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 t="str">
        <f>'RESUMEN TOTAL'!AI14</f>
        <v>APAGADO</v>
      </c>
      <c r="AD14" s="88" t="str">
        <f>'RESUMEN TOTAL'!AJ14</f>
        <v>APAGADO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 t="str">
        <f>'RESUMEN TOTAL'!AM15</f>
        <v>APAGADO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 t="str">
        <f>'RESUMEN TOTAL'!AK132</f>
        <v>APAGADO</v>
      </c>
      <c r="AF132" s="88" t="str">
        <f>'RESUMEN TOTAL'!AL132</f>
        <v>APAGADO</v>
      </c>
      <c r="AG132" s="88" t="str">
        <f>'RESUMEN TOTAL'!AM132</f>
        <v>APAGADO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 t="str">
        <f>'RESUMEN TOTAL'!AK133</f>
        <v>APAGADO</v>
      </c>
      <c r="AF133" s="88" t="str">
        <f>'RESUMEN TOTAL'!AL133</f>
        <v>APAGADO</v>
      </c>
      <c r="AG133" s="88" t="str">
        <f>'RESUMEN TOTAL'!AM133</f>
        <v>APAGADO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 t="str">
        <f>'RESUMEN TOTAL'!AM148</f>
        <v>APAGADO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 t="str">
        <f>'RESUMEN TOTAL'!AK151</f>
        <v>APAGADO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 t="str">
        <f>'RESUMEN TOTAL'!AI178</f>
        <v>APAGADO</v>
      </c>
      <c r="AD178" s="88" t="str">
        <f>'RESUMEN TOTAL'!AJ178</f>
        <v>APAGADO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 t="str">
        <f>'RESUMEN TOTAL'!AI179</f>
        <v>APAGADO</v>
      </c>
      <c r="AD179" s="88" t="str">
        <f>'RESUMEN TOTAL'!AJ179</f>
        <v>APAGADO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 t="str">
        <f>'RESUMEN TOTAL'!AI180</f>
        <v>APAGADO</v>
      </c>
      <c r="AD180" s="88" t="str">
        <f>'RESUMEN TOTAL'!AJ180</f>
        <v>APAGADO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 t="str">
        <f>'RESUMEN TOTAL'!AI181</f>
        <v>APAGADO</v>
      </c>
      <c r="AD181" s="88" t="str">
        <f>'RESUMEN TOTAL'!AJ181</f>
        <v>APAGADO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 t="str">
        <f>'RESUMEN TOTAL'!AI182</f>
        <v>APAGADO</v>
      </c>
      <c r="AD182" s="88" t="str">
        <f>'RESUMEN TOTAL'!AJ182</f>
        <v>APAGADO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 t="str">
        <f>'RESUMEN TOTAL'!AJ186</f>
        <v>APAGADO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 t="str">
        <f>'RESUMEN TOTAL'!AJ187</f>
        <v>APAGADO</v>
      </c>
      <c r="AE187" s="88" t="str">
        <f>'RESUMEN TOTAL'!AK187</f>
        <v>APAGADO</v>
      </c>
      <c r="AF187" s="88" t="str">
        <f>'RESUMEN TOTAL'!AL187</f>
        <v>APAGADO</v>
      </c>
      <c r="AG187" s="88" t="str">
        <f>'RESUMEN TOTAL'!AM187</f>
        <v>APAGADO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 t="str">
        <f>'RESUMEN TOTAL'!AI188</f>
        <v>APAGADO</v>
      </c>
      <c r="AD188" s="88" t="str">
        <f>'RESUMEN TOTAL'!AJ188</f>
        <v>APAGADO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 t="str">
        <f>'RESUMEN TOTAL'!AI189</f>
        <v>APAGADO</v>
      </c>
      <c r="AD189" s="88" t="str">
        <f>'RESUMEN TOTAL'!AJ189</f>
        <v>APAGADO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 t="str">
        <f>'RESUMEN TOTAL'!AI190</f>
        <v>APAGADO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 t="str">
        <f>'RESUMEN TOTAL'!AI191</f>
        <v>APAGADO</v>
      </c>
      <c r="AD191" s="88" t="str">
        <f>'RESUMEN TOTAL'!AJ191</f>
        <v>APAGADO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 t="str">
        <f>'RESUMEN TOTAL'!AI192</f>
        <v>APAGADO</v>
      </c>
      <c r="AD192" s="88" t="str">
        <f>'RESUMEN TOTAL'!AJ192</f>
        <v>APAGADO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 t="str">
        <f>'RESUMEN TOTAL'!AM194</f>
        <v>APAGADO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 t="str">
        <f>'RESUMEN TOTAL'!AM196</f>
        <v>APAGADO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 t="str">
        <f>'RESUMEN TOTAL'!AL203</f>
        <v>APAGADO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 t="str">
        <f>'RESUMEN TOTAL'!U205</f>
        <v>APAGADO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 t="str">
        <f>'RESUMEN TOTAL'!AI205</f>
        <v>APAGADO</v>
      </c>
      <c r="AD204" s="88" t="str">
        <f>'RESUMEN TOTAL'!AJ205</f>
        <v>APAGADO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 t="str">
        <f>'RESUMEN TOTAL'!U206</f>
        <v>APAGADO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 t="str">
        <f>'RESUMEN TOTAL'!AJ206</f>
        <v>APAGADO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 t="str">
        <f>'RESUMEN TOTAL'!U207</f>
        <v>APAGADO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 t="str">
        <f>'RESUMEN TOTAL'!AJ207</f>
        <v>APAGADO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 t="str">
        <f>'RESUMEN TOTAL'!U208</f>
        <v>APAGADO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 t="str">
        <f>'RESUMEN TOTAL'!AJ208</f>
        <v>APAGADO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 t="str">
        <f>'RESUMEN TOTAL'!U209</f>
        <v>APAGADO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 t="str">
        <f>'RESUMEN TOTAL'!AJ209</f>
        <v>APAGADO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 t="str">
        <f>'RESUMEN TOTAL'!U210</f>
        <v>APAGADO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 t="str">
        <f>'RESUMEN TOTAL'!AJ210</f>
        <v>APAGADO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 t="str">
        <f>'RESUMEN TOTAL'!U212</f>
        <v>APAGADO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 t="str">
        <f>'RESUMEN TOTAL'!AI212</f>
        <v>APAGADO</v>
      </c>
      <c r="AD211" s="88" t="str">
        <f>'RESUMEN TOTAL'!AJ212</f>
        <v>APAGADO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 t="str">
        <f>'RESUMEN TOTAL'!U217</f>
        <v>APAGADO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 t="str">
        <f>'RESUMEN TOTAL'!U219</f>
        <v>APAGADO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 t="str">
        <f>'RESUMEN TOTAL'!AL219</f>
        <v>APAGADO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 t="str">
        <f>'RESUMEN TOTAL'!AB221</f>
        <v>APAGADO</v>
      </c>
      <c r="W220" s="88" t="str">
        <f>'RESUMEN TOTAL'!AC221</f>
        <v>APAGADO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 t="str">
        <f>'RESUMEN TOTAL'!AH221</f>
        <v>APAGADO</v>
      </c>
      <c r="AC220" s="88" t="str">
        <f>'RESUMEN TOTAL'!AI221</f>
        <v>APAGADO</v>
      </c>
      <c r="AD220" s="88" t="str">
        <f>'RESUMEN TOTAL'!AJ221</f>
        <v>APAGADO</v>
      </c>
      <c r="AE220" s="88" t="str">
        <f>'RESUMEN TOTAL'!AK221</f>
        <v>APAGADO</v>
      </c>
      <c r="AF220" s="88">
        <f>'RESUMEN TOTAL'!AL221</f>
        <v>0</v>
      </c>
      <c r="AG220" s="88" t="str">
        <f>'RESUMEN TOTAL'!AM221</f>
        <v>APAGADO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 t="str">
        <f>'RESUMEN TOTAL'!U222</f>
        <v>APAGADO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 t="str">
        <f>'RESUMEN TOTAL'!U225</f>
        <v>APAGADO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 t="str">
        <f>'RESUMEN TOTAL'!L226</f>
        <v>APAGADO</v>
      </c>
      <c r="G225" s="88" t="str">
        <f>'RESUMEN TOTAL'!M226</f>
        <v>APAGADO</v>
      </c>
      <c r="H225" s="88" t="str">
        <f>'RESUMEN TOTAL'!N226</f>
        <v>APAGADO</v>
      </c>
      <c r="I225" s="88" t="str">
        <f>'RESUMEN TOTAL'!O226</f>
        <v>APAGADO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 t="str">
        <f>'RESUMEN TOTAL'!M231</f>
        <v>APAGADO</v>
      </c>
      <c r="H230" s="88" t="str">
        <f>'RESUMEN TOTAL'!N231</f>
        <v>APAGADO</v>
      </c>
      <c r="I230" s="88" t="str">
        <f>'RESUMEN TOTAL'!O231</f>
        <v>APAGADO</v>
      </c>
      <c r="J230" s="88" t="str">
        <f>'RESUMEN TOTAL'!P231</f>
        <v>APAGADO</v>
      </c>
      <c r="K230" s="88" t="str">
        <f>'RESUMEN TOTAL'!Q231</f>
        <v>APAGADO</v>
      </c>
      <c r="L230" s="88" t="str">
        <f>'RESUMEN TOTAL'!R231</f>
        <v>APAGADO</v>
      </c>
      <c r="M230" s="88" t="str">
        <f>'RESUMEN TOTAL'!S231</f>
        <v>APAGADO</v>
      </c>
      <c r="N230" s="88" t="str">
        <f>'RESUMEN TOTAL'!T231</f>
        <v>APAGADO</v>
      </c>
      <c r="O230" s="88" t="str">
        <f>'RESUMEN TOTAL'!U231</f>
        <v>APAGADO</v>
      </c>
      <c r="P230" s="88" t="str">
        <f>'RESUMEN TOTAL'!V231</f>
        <v>APAGADO</v>
      </c>
      <c r="Q230" s="88" t="str">
        <f>'RESUMEN TOTAL'!W231</f>
        <v>APAGADO</v>
      </c>
      <c r="R230" s="88" t="str">
        <f>'RESUMEN TOTAL'!X231</f>
        <v>APAGADO</v>
      </c>
      <c r="S230" s="88" t="str">
        <f>'RESUMEN TOTAL'!Y231</f>
        <v>APAGADO</v>
      </c>
      <c r="T230" s="88" t="str">
        <f>'RESUMEN TOTAL'!Z231</f>
        <v>APAGADO</v>
      </c>
      <c r="U230" s="88" t="str">
        <f>'RESUMEN TOTAL'!AA231</f>
        <v>APAGADO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 t="str">
        <f>'RESUMEN TOTAL'!AJ231</f>
        <v>APAGADO</v>
      </c>
      <c r="AE230" s="88" t="str">
        <f>'RESUMEN TOTAL'!AK231</f>
        <v>APAGADO</v>
      </c>
      <c r="AF230" s="88" t="str">
        <f>'RESUMEN TOTAL'!AL231</f>
        <v>APAGADO</v>
      </c>
      <c r="AG230" s="88" t="str">
        <f>'RESUMEN TOTAL'!AM231</f>
        <v>APAGADO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 t="str">
        <f>'RESUMEN TOTAL'!AG232</f>
        <v>APAGADO</v>
      </c>
      <c r="AB231" s="88" t="str">
        <f>'RESUMEN TOTAL'!AH232</f>
        <v>APAGADO</v>
      </c>
      <c r="AC231" s="88" t="str">
        <f>'RESUMEN TOTAL'!AI232</f>
        <v>APAGADO</v>
      </c>
      <c r="AD231" s="88" t="str">
        <f>'RESUMEN TOTAL'!AJ232</f>
        <v>APAGADO</v>
      </c>
      <c r="AE231" s="88" t="str">
        <f>'RESUMEN TOTAL'!AK232</f>
        <v>APAGADO</v>
      </c>
      <c r="AF231" s="88" t="str">
        <f>'RESUMEN TOTAL'!AL232</f>
        <v>APAGADO</v>
      </c>
      <c r="AG231" s="88" t="str">
        <f>'RESUMEN TOTAL'!AM232</f>
        <v>APAGADO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 t="str">
        <f>'RESUMEN TOTAL'!AI233</f>
        <v>APAGADO</v>
      </c>
      <c r="AD232" s="88" t="str">
        <f>'RESUMEN TOTAL'!AJ233</f>
        <v>APAGADO</v>
      </c>
      <c r="AE232" s="88" t="str">
        <f>'RESUMEN TOTAL'!AK233</f>
        <v>APAGADO</v>
      </c>
      <c r="AF232" s="88" t="str">
        <f>'RESUMEN TOTAL'!AL233</f>
        <v>APAGADO</v>
      </c>
      <c r="AG232" s="88" t="str">
        <f>'RESUMEN TOTAL'!AM233</f>
        <v>APAGADO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>
        <f>'RESUMEN TOTAL'!L234</f>
        <v>0</v>
      </c>
      <c r="G233" s="88" t="str">
        <f>'RESUMEN TOTAL'!M234</f>
        <v>APAGADO</v>
      </c>
      <c r="H233" s="88" t="str">
        <f>'RESUMEN TOTAL'!N234</f>
        <v>APAGADO</v>
      </c>
      <c r="I233" s="88">
        <f>'RESUMEN TOTAL'!O234</f>
        <v>0</v>
      </c>
      <c r="J233" s="88">
        <f>'RESUMEN TOTAL'!P234</f>
        <v>0</v>
      </c>
      <c r="K233" s="88" t="str">
        <f>'RESUMEN TOTAL'!Q234</f>
        <v>APAGADO</v>
      </c>
      <c r="L233" s="88">
        <f>'RESUMEN TOTAL'!R234</f>
        <v>0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>
        <f>'RESUMEN TOTAL'!V234</f>
        <v>0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>
        <f>'RESUMEN TOTAL'!AB234</f>
        <v>0</v>
      </c>
      <c r="W233" s="88" t="str">
        <f>'RESUMEN TOTAL'!AC234</f>
        <v>APAGADO</v>
      </c>
      <c r="X233" s="88">
        <f>'RESUMEN TOTAL'!AD234</f>
        <v>0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>
        <f>'RESUMEN TOTAL'!AJ234</f>
        <v>0</v>
      </c>
      <c r="AE233" s="88">
        <f>'RESUMEN TOTAL'!AK234</f>
        <v>0</v>
      </c>
      <c r="AF233" s="88" t="str">
        <f>'RESUMEN TOTAL'!AL234</f>
        <v>APAGADO</v>
      </c>
      <c r="AG233" s="88" t="str">
        <f>'RESUMEN TOTAL'!AM234</f>
        <v>APAGADO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 t="str">
        <f>'RESUMEN TOTAL'!N235</f>
        <v>APAGADO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 t="str">
        <f>'RESUMEN TOTAL'!V235</f>
        <v>APAGADO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 t="str">
        <f>'RESUMEN TOTAL'!AF235</f>
        <v>APAGADO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 t="str">
        <f>'RESUMEN TOTAL'!N236</f>
        <v>APAGADO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 t="str">
        <f>'RESUMEN TOTAL'!AF238</f>
        <v>APAGADO</v>
      </c>
      <c r="AA237" s="88">
        <f>'RESUMEN TOTAL'!AG238</f>
        <v>0</v>
      </c>
      <c r="AB237" s="88">
        <f>'RESUMEN TOTAL'!AH238</f>
        <v>0</v>
      </c>
      <c r="AC237" s="88" t="str">
        <f>'RESUMEN TOTAL'!AI238</f>
        <v>APAGADO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 t="str">
        <f>'RESUMEN TOTAL'!AF239</f>
        <v>APAGADO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 t="str">
        <f>'RESUMEN TOTAL'!AC240</f>
        <v>APAGADO</v>
      </c>
      <c r="X239" s="88" t="str">
        <f>'RESUMEN TOTAL'!AD240</f>
        <v>APAGADO</v>
      </c>
      <c r="Y239" s="88" t="str">
        <f>'RESUMEN TOTAL'!AE240</f>
        <v>APAGADO</v>
      </c>
      <c r="Z239" s="88" t="str">
        <f>'RESUMEN TOTAL'!AF240</f>
        <v>APAGADO</v>
      </c>
      <c r="AA239" s="88" t="str">
        <f>'RESUMEN TOTAL'!AG240</f>
        <v>APAGADO</v>
      </c>
      <c r="AB239" s="88" t="str">
        <f>'RESUMEN TOTAL'!AH240</f>
        <v>APAGADO</v>
      </c>
      <c r="AC239" s="88" t="str">
        <f>'RESUMEN TOTAL'!AI240</f>
        <v>APAGADO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 t="str">
        <f>'RESUMEN TOTAL'!AC241</f>
        <v>APAGADO</v>
      </c>
      <c r="X240" s="88" t="str">
        <f>'RESUMEN TOTAL'!AD241</f>
        <v>APAGADO</v>
      </c>
      <c r="Y240" s="88" t="str">
        <f>'RESUMEN TOTAL'!AE241</f>
        <v>APAGADO</v>
      </c>
      <c r="Z240" s="88" t="str">
        <f>'RESUMEN TOTAL'!AF241</f>
        <v>APAGADO</v>
      </c>
      <c r="AA240" s="88" t="str">
        <f>'RESUMEN TOTAL'!AG241</f>
        <v>APAGADO</v>
      </c>
      <c r="AB240" s="88" t="str">
        <f>'RESUMEN TOTAL'!AH241</f>
        <v>APAGADO</v>
      </c>
      <c r="AC240" s="88" t="str">
        <f>'RESUMEN TOTAL'!AI241</f>
        <v>APAGADO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 t="str">
        <f>'RESUMEN TOTAL'!M246</f>
        <v>APAGADO</v>
      </c>
      <c r="H245" s="88" t="str">
        <f>'RESUMEN TOTAL'!N246</f>
        <v>APAGADO</v>
      </c>
      <c r="I245" s="88" t="str">
        <f>'RESUMEN TOTAL'!O246</f>
        <v>APAGADO</v>
      </c>
      <c r="J245" s="88" t="str">
        <f>'RESUMEN TOTAL'!P246</f>
        <v>APAGADO</v>
      </c>
      <c r="K245" s="88" t="str">
        <f>'RESUMEN TOTAL'!Q246</f>
        <v>APAGADO</v>
      </c>
      <c r="L245" s="88" t="str">
        <f>'RESUMEN TOTAL'!R246</f>
        <v>APAGADO</v>
      </c>
      <c r="M245" s="88" t="str">
        <f>'RESUMEN TOTAL'!S246</f>
        <v>APAGADO</v>
      </c>
      <c r="N245" s="88" t="str">
        <f>'RESUMEN TOTAL'!T246</f>
        <v>APAGADO</v>
      </c>
      <c r="O245" s="88" t="str">
        <f>'RESUMEN TOTAL'!U246</f>
        <v>APAGADO</v>
      </c>
      <c r="P245" s="88" t="str">
        <f>'RESUMEN TOTAL'!V246</f>
        <v>APAGADO</v>
      </c>
      <c r="Q245" s="88" t="str">
        <f>'RESUMEN TOTAL'!W246</f>
        <v>APAGADO</v>
      </c>
      <c r="R245" s="88" t="str">
        <f>'RESUMEN TOTAL'!X246</f>
        <v>APAGADO</v>
      </c>
      <c r="S245" s="88" t="str">
        <f>'RESUMEN TOTAL'!Y246</f>
        <v>APAGADO</v>
      </c>
      <c r="T245" s="88" t="str">
        <f>'RESUMEN TOTAL'!Z246</f>
        <v>APAGADO</v>
      </c>
      <c r="U245" s="88" t="str">
        <f>'RESUMEN TOTAL'!AA246</f>
        <v>APAGADO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 t="str">
        <f>'RESUMEN TOTAL'!AJ246</f>
        <v>APAGADO</v>
      </c>
      <c r="AE245" s="88" t="str">
        <f>'RESUMEN TOTAL'!AK246</f>
        <v>APAGADO</v>
      </c>
      <c r="AF245" s="88" t="str">
        <f>'RESUMEN TOTAL'!AL246</f>
        <v>APAGADO</v>
      </c>
      <c r="AG245" s="88" t="str">
        <f>'RESUMEN TOTAL'!AM246</f>
        <v>APAGADO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 t="str">
        <f>'RESUMEN TOTAL'!U250</f>
        <v>APAGADO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 t="str">
        <f>'RESUMEN TOTAL'!U251</f>
        <v>APAGADO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 t="str">
        <f>'RESUMEN TOTAL'!U252</f>
        <v>APAGADO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 t="str">
        <f>'RESUMEN TOTAL'!U253</f>
        <v>APAGADO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 t="str">
        <f>'RESUMEN TOTAL'!U259</f>
        <v>APAGADO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 t="str">
        <f>'RESUMEN TOTAL'!U260</f>
        <v>APAGADO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 t="str">
        <f>'RESUMEN TOTAL'!U261</f>
        <v>APAGADO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 t="str">
        <f>'RESUMEN TOTAL'!U262</f>
        <v>APAGADO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 t="str">
        <f>'RESUMEN TOTAL'!U263</f>
        <v>APAGADO</v>
      </c>
      <c r="P262" s="88">
        <f>'RESUMEN TOTAL'!V263</f>
        <v>0</v>
      </c>
      <c r="Q262" s="88" t="str">
        <f>'RESUMEN TOTAL'!W263</f>
        <v>APAGADO</v>
      </c>
      <c r="R262" s="88" t="str">
        <f>'RESUMEN TOTAL'!X263</f>
        <v>APAGADO</v>
      </c>
      <c r="S262" s="88" t="str">
        <f>'RESUMEN TOTAL'!Y263</f>
        <v>APAGADO</v>
      </c>
      <c r="T262" s="88" t="str">
        <f>'RESUMEN TOTAL'!Z263</f>
        <v>APAGADO</v>
      </c>
      <c r="U262" s="88" t="str">
        <f>'RESUMEN TOTAL'!AA263</f>
        <v>APAGADO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 t="str">
        <f>'RESUMEN TOTAL'!U264</f>
        <v>APAGADO</v>
      </c>
      <c r="P263" s="88">
        <f>'RESUMEN TOTAL'!V264</f>
        <v>0</v>
      </c>
      <c r="Q263" s="88" t="str">
        <f>'RESUMEN TOTAL'!W264</f>
        <v>APAGADO</v>
      </c>
      <c r="R263" s="88" t="str">
        <f>'RESUMEN TOTAL'!X264</f>
        <v>APAGADO</v>
      </c>
      <c r="S263" s="88" t="str">
        <f>'RESUMEN TOTAL'!Y264</f>
        <v>APAGADO</v>
      </c>
      <c r="T263" s="88" t="str">
        <f>'RESUMEN TOTAL'!Z264</f>
        <v>APAGADO</v>
      </c>
      <c r="U263" s="88" t="str">
        <f>'RESUMEN TOTAL'!AA264</f>
        <v>APAGADO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>
        <f>'RESUMEN TOTAL'!AE264</f>
        <v>0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 t="str">
        <f>'RESUMEN TOTAL'!U265</f>
        <v>APAGADO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 t="str">
        <f>'RESUMEN TOTAL'!U266</f>
        <v>APAGADO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 t="str">
        <f>'RESUMEN TOTAL'!U267</f>
        <v>APAGADO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 t="str">
        <f>'RESUMEN TOTAL'!U268</f>
        <v>APAGADO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 t="str">
        <f>'RESUMEN TOTAL'!U269</f>
        <v>APAGADO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 t="str">
        <f>'RESUMEN TOTAL'!M270</f>
        <v>APAGADO</v>
      </c>
      <c r="H269" s="88">
        <f>'RESUMEN TOTAL'!N270</f>
        <v>0</v>
      </c>
      <c r="I269" s="88">
        <f>'RESUMEN TOTAL'!O270</f>
        <v>0</v>
      </c>
      <c r="J269" s="88" t="str">
        <f>'RESUMEN TOTAL'!P270</f>
        <v>APAGADO</v>
      </c>
      <c r="K269" s="88" t="str">
        <f>'RESUMEN TOTAL'!Q270</f>
        <v>APAGADO</v>
      </c>
      <c r="L269" s="88" t="str">
        <f>'RESUMEN TOTAL'!R270</f>
        <v>APAGADO</v>
      </c>
      <c r="M269" s="88" t="str">
        <f>'RESUMEN TOTAL'!S270</f>
        <v>APAGADO</v>
      </c>
      <c r="N269" s="88" t="str">
        <f>'RESUMEN TOTAL'!T270</f>
        <v>APAGADO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 t="str">
        <f>'RESUMEN TOTAL'!X270</f>
        <v>APAGADO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 t="str">
        <f>'RESUMEN TOTAL'!U271</f>
        <v>APAGADO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 t="str">
        <f>'RESUMEN TOTAL'!M273</f>
        <v>APAGADO</v>
      </c>
      <c r="H272" s="88">
        <f>'RESUMEN TOTAL'!N273</f>
        <v>0</v>
      </c>
      <c r="I272" s="88">
        <f>'RESUMEN TOTAL'!O273</f>
        <v>0</v>
      </c>
      <c r="J272" s="88" t="str">
        <f>'RESUMEN TOTAL'!P273</f>
        <v>APAGADO</v>
      </c>
      <c r="K272" s="88" t="str">
        <f>'RESUMEN TOTAL'!Q273</f>
        <v>APAGADO</v>
      </c>
      <c r="L272" s="88" t="str">
        <f>'RESUMEN TOTAL'!R273</f>
        <v>APAGADO</v>
      </c>
      <c r="M272" s="88" t="str">
        <f>'RESUMEN TOTAL'!S273</f>
        <v>APAGADO</v>
      </c>
      <c r="N272" s="88" t="str">
        <f>'RESUMEN TOTAL'!T273</f>
        <v>APAGADO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 t="str">
        <f>'RESUMEN TOTAL'!X273</f>
        <v>APAGADO</v>
      </c>
      <c r="S272" s="88" t="str">
        <f>'RESUMEN TOTAL'!Y273</f>
        <v>APAGADO</v>
      </c>
      <c r="T272" s="88" t="str">
        <f>'RESUMEN TOTAL'!Z273</f>
        <v>APAGADO</v>
      </c>
      <c r="U272" s="88" t="str">
        <f>'RESUMEN TOTAL'!AA273</f>
        <v>APAGADO</v>
      </c>
      <c r="V272" s="88" t="str">
        <f>'RESUMEN TOTAL'!AB273</f>
        <v>APAGADO</v>
      </c>
      <c r="W272" s="88" t="str">
        <f>'RESUMEN TOTAL'!AC273</f>
        <v>APAGADO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>
        <f>'RESUMEN TOTAL'!L274</f>
        <v>0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 t="str">
        <f>'RESUMEN TOTAL'!U274</f>
        <v>APAGADO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 t="str">
        <f>'RESUMEN TOTAL'!U275</f>
        <v>APAGADO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 t="str">
        <f>'RESUMEN TOTAL'!U276</f>
        <v>APAGADO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 t="str">
        <f>'RESUMEN TOTAL'!U277</f>
        <v>APAGADO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 t="str">
        <f>'RESUMEN TOTAL'!U278</f>
        <v>APAGADO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 t="str">
        <f>'RESUMEN TOTAL'!U279</f>
        <v>APAGADO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 t="str">
        <f>'RESUMEN TOTAL'!U280</f>
        <v>APAGADO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 t="str">
        <f>'RESUMEN TOTAL'!AI280</f>
        <v>APAGADO</v>
      </c>
      <c r="AD279" s="88" t="str">
        <f>'RESUMEN TOTAL'!AJ280</f>
        <v>APAGADO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 t="str">
        <f>'RESUMEN TOTAL'!U295</f>
        <v>APAGADO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 t="str">
        <f>'RESUMEN TOTAL'!AI295</f>
        <v>APAGADO</v>
      </c>
      <c r="AD294" s="88" t="str">
        <f>'RESUMEN TOTAL'!AJ295</f>
        <v>APAGADO</v>
      </c>
      <c r="AE294" s="88">
        <f>'RESUMEN TOTAL'!AK295</f>
        <v>0</v>
      </c>
      <c r="AF294" s="88">
        <f>'RESUMEN TOTAL'!AL295</f>
        <v>0</v>
      </c>
      <c r="AG294" s="88" t="str">
        <f>'RESUMEN TOTAL'!AM295</f>
        <v>APAGADO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 t="str">
        <f>'RESUMEN TOTAL'!N301</f>
        <v>APAGADO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 t="str">
        <f>'RESUMEN TOTAL'!AK312</f>
        <v>APAGADO</v>
      </c>
      <c r="AF310" s="88" t="str">
        <f>'RESUMEN TOTAL'!AL312</f>
        <v>APAGADO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 t="str">
        <f>'RESUMEN TOTAL'!V314</f>
        <v>APAGADO</v>
      </c>
      <c r="Q312" s="88">
        <f>'RESUMEN TOTAL'!W314</f>
        <v>0</v>
      </c>
      <c r="R312" s="88">
        <f>'RESUMEN TOTAL'!X314</f>
        <v>0</v>
      </c>
      <c r="S312" s="88" t="str">
        <f>'RESUMEN TOTAL'!Y314</f>
        <v>APAGADO</v>
      </c>
      <c r="T312" s="88">
        <f>'RESUMEN TOTAL'!Z314</f>
        <v>0</v>
      </c>
      <c r="U312" s="88">
        <f>'RESUMEN TOTAL'!AA314</f>
        <v>0</v>
      </c>
      <c r="V312" s="88" t="str">
        <f>'RESUMEN TOTAL'!AB314</f>
        <v>APAGADO</v>
      </c>
      <c r="W312" s="88" t="str">
        <f>'RESUMEN TOTAL'!AC314</f>
        <v>APAGADO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 t="str">
        <f>'RESUMEN TOTAL'!L328</f>
        <v>APAGADO</v>
      </c>
      <c r="G326" s="88" t="str">
        <f>'RESUMEN TOTAL'!M328</f>
        <v>APAGADO</v>
      </c>
      <c r="H326" s="88" t="str">
        <f>'RESUMEN TOTAL'!N328</f>
        <v>APAGADO</v>
      </c>
      <c r="I326" s="88" t="str">
        <f>'RESUMEN TOTAL'!O328</f>
        <v>APAGADO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 t="str">
        <f>'RESUMEN TOTAL'!U331</f>
        <v>APAGADO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>
        <f>'RESUMEN TOTAL'!N332</f>
        <v>0</v>
      </c>
      <c r="I330" s="88">
        <f>'RESUMEN TOTAL'!O332</f>
        <v>0</v>
      </c>
      <c r="J330" s="88">
        <f>'RESUMEN TOTAL'!P332</f>
        <v>0</v>
      </c>
      <c r="K330" s="88">
        <f>'RESUMEN TOTAL'!Q332</f>
        <v>0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 t="str">
        <f>'RESUMEN TOTAL'!U332</f>
        <v>APAGADO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 t="str">
        <f>'RESUMEN TOTAL'!U333</f>
        <v>APAGADO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 t="str">
        <f>'RESUMEN TOTAL'!U334</f>
        <v>APAGADO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 t="str">
        <f>'RESUMEN TOTAL'!Y339</f>
        <v>APAGADO</v>
      </c>
      <c r="T337" s="88" t="str">
        <f>'RESUMEN TOTAL'!Z339</f>
        <v>APAGADO</v>
      </c>
      <c r="U337" s="88" t="str">
        <f>'RESUMEN TOTAL'!AA339</f>
        <v>APAGADO</v>
      </c>
      <c r="V337" s="88" t="str">
        <f>'RESUMEN TOTAL'!AB339</f>
        <v>APAGADO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 t="str">
        <f>'RESUMEN TOTAL'!AG339</f>
        <v>APAGADO</v>
      </c>
      <c r="AB337" s="88" t="str">
        <f>'RESUMEN TOTAL'!AH339</f>
        <v>APAGADO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 t="str">
        <f>'RESUMEN TOTAL'!Y340</f>
        <v>APAGADO</v>
      </c>
      <c r="T338" s="88" t="str">
        <f>'RESUMEN TOTAL'!Z340</f>
        <v>APAGADO</v>
      </c>
      <c r="U338" s="88" t="str">
        <f>'RESUMEN TOTAL'!AA340</f>
        <v>APAGADO</v>
      </c>
      <c r="V338" s="88" t="str">
        <f>'RESUMEN TOTAL'!AB340</f>
        <v>APAGADO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 t="str">
        <f>'RESUMEN TOTAL'!AF340</f>
        <v>APAGADO</v>
      </c>
      <c r="AA338" s="88" t="str">
        <f>'RESUMEN TOTAL'!AG340</f>
        <v>APAGADO</v>
      </c>
      <c r="AB338" s="88" t="str">
        <f>'RESUMEN TOTAL'!AH340</f>
        <v>APAGADO</v>
      </c>
      <c r="AC338" s="88" t="str">
        <f>'RESUMEN TOTAL'!AI340</f>
        <v>APAGADO</v>
      </c>
      <c r="AD338" s="88" t="str">
        <f>'RESUMEN TOTAL'!AJ340</f>
        <v>APAGADO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 t="str">
        <f>'RESUMEN TOTAL'!T342</f>
        <v>APAGADO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 t="str">
        <f>'RESUMEN TOTAL'!AM342</f>
        <v>APAGADO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>
        <f>'RESUMEN TOTAL'!AO347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 t="str">
        <f>'RESUMEN TOTAL'!R348</f>
        <v>APAGADO</v>
      </c>
      <c r="M346" s="88" t="str">
        <f>'RESUMEN TOTAL'!S348</f>
        <v>APAGADO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 t="str">
        <f>'RESUMEN TOTAL'!R349</f>
        <v>APAGADO</v>
      </c>
      <c r="M347" s="88" t="str">
        <f>'RESUMEN TOTAL'!S349</f>
        <v>APAGADO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>
        <f>'RESUMEN TOTAL'!AO349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 t="str">
        <f>'RESUMEN TOTAL'!Y351</f>
        <v>APAGADO</v>
      </c>
      <c r="T349" s="88" t="str">
        <f>'RESUMEN TOTAL'!Z351</f>
        <v>APAGADO</v>
      </c>
      <c r="U349" s="88" t="str">
        <f>'RESUMEN TOTAL'!AA351</f>
        <v>APAGADO</v>
      </c>
      <c r="V349" s="88" t="str">
        <f>'RESUMEN TOTAL'!AB351</f>
        <v>APAGADO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 t="str">
        <f>'RESUMEN TOTAL'!AG351</f>
        <v>APAGADO</v>
      </c>
      <c r="AB349" s="88" t="str">
        <f>'RESUMEN TOTAL'!AH351</f>
        <v>APAGADO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 t="str">
        <f>'RESUMEN TOTAL'!Y352</f>
        <v>APAGADO</v>
      </c>
      <c r="T350" s="88" t="str">
        <f>'RESUMEN TOTAL'!Z352</f>
        <v>APAGADO</v>
      </c>
      <c r="U350" s="88" t="str">
        <f>'RESUMEN TOTAL'!AA352</f>
        <v>APAGADO</v>
      </c>
      <c r="V350" s="88" t="str">
        <f>'RESUMEN TOTAL'!AB352</f>
        <v>APAGADO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 t="str">
        <f>'RESUMEN TOTAL'!AG352</f>
        <v>APAGADO</v>
      </c>
      <c r="AB350" s="88" t="str">
        <f>'RESUMEN TOTAL'!AH352</f>
        <v>APAGADO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 t="str">
        <f>'RESUMEN TOTAL'!W354</f>
        <v>APAGADO</v>
      </c>
      <c r="R352" s="88" t="str">
        <f>'RESUMEN TOTAL'!X354</f>
        <v>APAGADO</v>
      </c>
      <c r="S352" s="88" t="str">
        <f>'RESUMEN TOTAL'!Y354</f>
        <v>APAGADO</v>
      </c>
      <c r="T352" s="88" t="str">
        <f>'RESUMEN TOTAL'!Z354</f>
        <v>APAGADO</v>
      </c>
      <c r="U352" s="88" t="str">
        <f>'RESUMEN TOTAL'!AA354</f>
        <v>APAGADO</v>
      </c>
      <c r="V352" s="88" t="str">
        <f>'RESUMEN TOTAL'!AB354</f>
        <v>APAGADO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 t="str">
        <f>'RESUMEN TOTAL'!W355</f>
        <v>APAGADO</v>
      </c>
      <c r="R353" s="88" t="str">
        <f>'RESUMEN TOTAL'!X355</f>
        <v>APAGADO</v>
      </c>
      <c r="S353" s="88" t="str">
        <f>'RESUMEN TOTAL'!Y355</f>
        <v>APAGADO</v>
      </c>
      <c r="T353" s="88" t="str">
        <f>'RESUMEN TOTAL'!Z355</f>
        <v>APAGADO</v>
      </c>
      <c r="U353" s="88" t="str">
        <f>'RESUMEN TOTAL'!AA355</f>
        <v>APAGADO</v>
      </c>
      <c r="V353" s="88" t="str">
        <f>'RESUMEN TOTAL'!AB355</f>
        <v>APAGADO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>
        <f>'RESUMEN TOTAL'!L360</f>
        <v>0</v>
      </c>
      <c r="G358" s="88">
        <f>'RESUMEN TOTAL'!M360</f>
        <v>0</v>
      </c>
      <c r="H358" s="88">
        <f>'RESUMEN TOTAL'!N360</f>
        <v>0</v>
      </c>
      <c r="I358" s="88">
        <f>'RESUMEN TOTAL'!O360</f>
        <v>0</v>
      </c>
      <c r="J358" s="88">
        <f>'RESUMEN TOTAL'!P360</f>
        <v>0</v>
      </c>
      <c r="K358" s="88">
        <f>'RESUMEN TOTAL'!Q360</f>
        <v>0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 t="str">
        <f>'RESUMEN TOTAL'!U360</f>
        <v>APAGADO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>
        <f>'RESUMEN TOTAL'!L361</f>
        <v>0</v>
      </c>
      <c r="G359" s="88">
        <f>'RESUMEN TOTAL'!M361</f>
        <v>0</v>
      </c>
      <c r="H359" s="88">
        <f>'RESUMEN TOTAL'!N361</f>
        <v>0</v>
      </c>
      <c r="I359" s="88">
        <f>'RESUMEN TOTAL'!O361</f>
        <v>0</v>
      </c>
      <c r="J359" s="88">
        <f>'RESUMEN TOTAL'!P361</f>
        <v>0</v>
      </c>
      <c r="K359" s="88">
        <f>'RESUMEN TOTAL'!Q361</f>
        <v>0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 t="str">
        <f>'RESUMEN TOTAL'!U361</f>
        <v>APAGADO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>
        <f>'RESUMEN TOTAL'!L362</f>
        <v>0</v>
      </c>
      <c r="G360" s="88">
        <f>'RESUMEN TOTAL'!M362</f>
        <v>0</v>
      </c>
      <c r="H360" s="88">
        <f>'RESUMEN TOTAL'!N362</f>
        <v>0</v>
      </c>
      <c r="I360" s="88">
        <f>'RESUMEN TOTAL'!O362</f>
        <v>0</v>
      </c>
      <c r="J360" s="88">
        <f>'RESUMEN TOTAL'!P362</f>
        <v>0</v>
      </c>
      <c r="K360" s="88">
        <f>'RESUMEN TOTAL'!Q362</f>
        <v>0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 t="str">
        <f>'RESUMEN TOTAL'!U362</f>
        <v>APAGADO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 t="str">
        <f>'RESUMEN TOTAL'!U363</f>
        <v>APAGADO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 t="str">
        <f>'RESUMEN TOTAL'!AI363</f>
        <v>APAGADO</v>
      </c>
      <c r="AD361" s="88" t="str">
        <f>'RESUMEN TOTAL'!AJ363</f>
        <v>APAGADO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>
        <f>'RESUMEN TOTAL'!Q364</f>
        <v>0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 t="str">
        <f>'RESUMEN TOTAL'!U364</f>
        <v>APAGADO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 t="str">
        <f>'RESUMEN TOTAL'!AI364</f>
        <v>APAGADO</v>
      </c>
      <c r="AD362" s="88" t="str">
        <f>'RESUMEN TOTAL'!AJ364</f>
        <v>APAGADO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 t="str">
        <f>'RESUMEN TOTAL'!AF367</f>
        <v>APAGADO</v>
      </c>
      <c r="AA365" s="88" t="str">
        <f>'RESUMEN TOTAL'!AG367</f>
        <v>APAGADO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 t="str">
        <f>'RESUMEN TOTAL'!L374</f>
        <v>APAGADO</v>
      </c>
      <c r="G372" s="88" t="str">
        <f>'RESUMEN TOTAL'!M374</f>
        <v>APAGADO</v>
      </c>
      <c r="H372" s="88" t="str">
        <f>'RESUMEN TOTAL'!N374</f>
        <v>APAGADO</v>
      </c>
      <c r="I372" s="88" t="str">
        <f>'RESUMEN TOTAL'!O374</f>
        <v>APAGADO</v>
      </c>
      <c r="J372" s="88" t="str">
        <f>'RESUMEN TOTAL'!P374</f>
        <v>APAGADO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 t="str">
        <f>'RESUMEN TOTAL'!L375</f>
        <v>APAGADO</v>
      </c>
      <c r="G373" s="88" t="str">
        <f>'RESUMEN TOTAL'!M375</f>
        <v>APAGADO</v>
      </c>
      <c r="H373" s="88" t="str">
        <f>'RESUMEN TOTAL'!N375</f>
        <v>APAGADO</v>
      </c>
      <c r="I373" s="88" t="str">
        <f>'RESUMEN TOTAL'!O375</f>
        <v>APAGADO</v>
      </c>
      <c r="J373" s="88" t="str">
        <f>'RESUMEN TOTAL'!P375</f>
        <v>APAGADO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>
        <f>'RESUMEN TOTAL'!N378</f>
        <v>0</v>
      </c>
      <c r="I376" s="88">
        <f>'RESUMEN TOTAL'!O378</f>
        <v>0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 t="str">
        <f>'RESUMEN TOTAL'!AC378</f>
        <v>APAGADO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 t="str">
        <f>'RESUMEN TOTAL'!AK378</f>
        <v>APAGADO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>
        <f>'RESUMEN TOTAL'!N379</f>
        <v>0</v>
      </c>
      <c r="I377" s="88">
        <f>'RESUMEN TOTAL'!O379</f>
        <v>0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 t="str">
        <f>'RESUMEN TOTAL'!AC379</f>
        <v>APAGADO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 t="str">
        <f>'RESUMEN TOTAL'!AK379</f>
        <v>APAGADO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>
        <f>'RESUMEN TOTAL'!L380</f>
        <v>0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 t="str">
        <f>'RESUMEN TOTAL'!AC380</f>
        <v>APAGADO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>
        <f>'RESUMEN TOTAL'!L381</f>
        <v>0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 t="str">
        <f>'RESUMEN TOTAL'!AC381</f>
        <v>APAGADO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 t="str">
        <f>'RESUMEN TOTAL'!M382</f>
        <v>APAGADO</v>
      </c>
      <c r="H380" s="88">
        <f>'RESUMEN TOTAL'!N382</f>
        <v>0</v>
      </c>
      <c r="I380" s="88">
        <f>'RESUMEN TOTAL'!O382</f>
        <v>0</v>
      </c>
      <c r="J380" s="88">
        <f>'RESUMEN TOTAL'!P382</f>
        <v>0</v>
      </c>
      <c r="K380" s="88">
        <f>'RESUMEN TOTAL'!Q382</f>
        <v>0</v>
      </c>
      <c r="L380" s="88">
        <f>'RESUMEN TOTAL'!R382</f>
        <v>0</v>
      </c>
      <c r="M380" s="88" t="str">
        <f>'RESUMEN TOTAL'!S382</f>
        <v>APAGADO</v>
      </c>
      <c r="N380" s="88" t="str">
        <f>'RESUMEN TOTAL'!T382</f>
        <v>APAGADO</v>
      </c>
      <c r="O380" s="88">
        <f>'RESUMEN TOTAL'!U382</f>
        <v>0</v>
      </c>
      <c r="P380" s="88" t="str">
        <f>'RESUMEN TOTAL'!V382</f>
        <v>APAGADO</v>
      </c>
      <c r="Q380" s="88" t="str">
        <f>'RESUMEN TOTAL'!W382</f>
        <v>APAGADO</v>
      </c>
      <c r="R380" s="88" t="str">
        <f>'RESUMEN TOTAL'!X382</f>
        <v>APAGADO</v>
      </c>
      <c r="S380" s="88">
        <f>'RESUMEN TOTAL'!Y382</f>
        <v>0</v>
      </c>
      <c r="T380" s="88" t="str">
        <f>'RESUMEN TOTAL'!Z382</f>
        <v>APAGADO</v>
      </c>
      <c r="U380" s="88" t="str">
        <f>'RESUMEN TOTAL'!AA382</f>
        <v>APAGADO</v>
      </c>
      <c r="V380" s="88" t="str">
        <f>'RESUMEN TOTAL'!AB382</f>
        <v>APAGADO</v>
      </c>
      <c r="W380" s="88" t="str">
        <f>'RESUMEN TOTAL'!AC382</f>
        <v>APAGADO</v>
      </c>
      <c r="X380" s="88" t="str">
        <f>'RESUMEN TOTAL'!AD382</f>
        <v>APAGADO</v>
      </c>
      <c r="Y380" s="88" t="str">
        <f>'RESUMEN TOTAL'!AE382</f>
        <v>APAGADO</v>
      </c>
      <c r="Z380" s="88" t="str">
        <f>'RESUMEN TOTAL'!AF382</f>
        <v>APAGADO</v>
      </c>
      <c r="AA380" s="88" t="str">
        <f>'RESUMEN TOTAL'!AG382</f>
        <v>APAGADO</v>
      </c>
      <c r="AB380" s="88" t="str">
        <f>'RESUMEN TOTAL'!AH382</f>
        <v>APAGADO</v>
      </c>
      <c r="AC380" s="88" t="str">
        <f>'RESUMEN TOTAL'!AI382</f>
        <v>APAGADO</v>
      </c>
      <c r="AD380" s="88" t="str">
        <f>'RESUMEN TOTAL'!AJ382</f>
        <v>APAGADO</v>
      </c>
      <c r="AE380" s="88" t="str">
        <f>'RESUMEN TOTAL'!AK382</f>
        <v>APAGADO</v>
      </c>
      <c r="AF380" s="88" t="str">
        <f>'RESUMEN TOTAL'!AL382</f>
        <v>APAGADO</v>
      </c>
      <c r="AG380" s="88" t="str">
        <f>'RESUMEN TOTAL'!AM382</f>
        <v>APAGADO</v>
      </c>
      <c r="AH380" s="88">
        <f>'RESUMEN TOTAL'!AN382</f>
        <v>0</v>
      </c>
      <c r="AI380" s="88">
        <f>'RESUMEN TOTAL'!AO382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 t="str">
        <f>'RESUMEN TOTAL'!U392</f>
        <v>APAGADO</v>
      </c>
      <c r="P390" s="88" t="str">
        <f>'RESUMEN TOTAL'!V392</f>
        <v>APAGADO</v>
      </c>
      <c r="Q390" s="88" t="str">
        <f>'RESUMEN TOTAL'!W392</f>
        <v>APAGADO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 t="str">
        <f>'RESUMEN TOTAL'!U393</f>
        <v>APAGADO</v>
      </c>
      <c r="P391" s="88" t="str">
        <f>'RESUMEN TOTAL'!V393</f>
        <v>APAGADO</v>
      </c>
      <c r="Q391" s="88" t="str">
        <f>'RESUMEN TOTAL'!W393</f>
        <v>APAGADO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>
        <f>'RESUMEN TOTAL'!L396</f>
        <v>0</v>
      </c>
      <c r="G394" s="88">
        <f>'RESUMEN TOTAL'!M396</f>
        <v>0</v>
      </c>
      <c r="H394" s="88">
        <f>'RESUMEN TOTAL'!N396</f>
        <v>0</v>
      </c>
      <c r="I394" s="88">
        <f>'RESUMEN TOTAL'!O396</f>
        <v>0</v>
      </c>
      <c r="J394" s="88">
        <f>'RESUMEN TOTAL'!P396</f>
        <v>0</v>
      </c>
      <c r="K394" s="88">
        <f>'RESUMEN TOTAL'!Q396</f>
        <v>0</v>
      </c>
      <c r="L394" s="88">
        <f>'RESUMEN TOTAL'!R396</f>
        <v>0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 t="str">
        <f>'RESUMEN TOTAL'!U399</f>
        <v>APAGADO</v>
      </c>
      <c r="P397" s="88" t="str">
        <f>'RESUMEN TOTAL'!V399</f>
        <v>APAGADO</v>
      </c>
      <c r="Q397" s="88" t="str">
        <f>'RESUMEN TOTAL'!W399</f>
        <v>APAGADO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>
        <f>'RESUMEN TOTAL'!N401</f>
        <v>0</v>
      </c>
      <c r="I399" s="88">
        <f>'RESUMEN TOTAL'!O401</f>
        <v>0</v>
      </c>
      <c r="J399" s="88">
        <f>'RESUMEN TOTAL'!P401</f>
        <v>0</v>
      </c>
      <c r="K399" s="88">
        <f>'RESUMEN TOTAL'!Q401</f>
        <v>0</v>
      </c>
      <c r="L399" s="88">
        <f>'RESUMEN TOTAL'!R401</f>
        <v>0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 t="str">
        <f>'RESUMEN TOTAL'!AG401</f>
        <v>APAGADO</v>
      </c>
      <c r="AB399" s="88" t="str">
        <f>'RESUMEN TOTAL'!AH401</f>
        <v>APAGADO</v>
      </c>
      <c r="AC399" s="88" t="str">
        <f>'RESUMEN TOTAL'!AI401</f>
        <v>APAGADO</v>
      </c>
      <c r="AD399" s="88" t="str">
        <f>'RESUMEN TOTAL'!AJ401</f>
        <v>APAGADO</v>
      </c>
      <c r="AE399" s="88" t="str">
        <f>'RESUMEN TOTAL'!AK401</f>
        <v>APAGADO</v>
      </c>
      <c r="AF399" s="88" t="str">
        <f>'RESUMEN TOTAL'!AL401</f>
        <v>APAGADO</v>
      </c>
      <c r="AG399" s="88" t="str">
        <f>'RESUMEN TOTAL'!AM401</f>
        <v>APAGADO</v>
      </c>
      <c r="AH399" s="88">
        <f>'RESUMEN TOTAL'!AN401</f>
        <v>0</v>
      </c>
      <c r="AI399" s="88">
        <f>'RESUMEN TOTAL'!AO401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>
        <f>'RESUMEN TOTAL'!L402</f>
        <v>0</v>
      </c>
      <c r="G400" s="88">
        <f>'RESUMEN TOTAL'!M402</f>
        <v>0</v>
      </c>
      <c r="H400" s="88">
        <f>'RESUMEN TOTAL'!N402</f>
        <v>0</v>
      </c>
      <c r="I400" s="88">
        <f>'RESUMEN TOTAL'!O402</f>
        <v>0</v>
      </c>
      <c r="J400" s="88">
        <f>'RESUMEN TOTAL'!P402</f>
        <v>0</v>
      </c>
      <c r="K400" s="88">
        <f>'RESUMEN TOTAL'!Q402</f>
        <v>0</v>
      </c>
      <c r="L400" s="88">
        <f>'RESUMEN TOTAL'!R402</f>
        <v>0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>
        <f>'RESUMEN TOTAL'!AO402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 t="str">
        <f>'RESUMEN TOTAL'!AK403</f>
        <v>APAGADO</v>
      </c>
      <c r="AF401" s="88" t="str">
        <f>'RESUMEN TOTAL'!AL403</f>
        <v>APAGADO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 t="str">
        <f>'RESUMEN TOTAL'!U404</f>
        <v>APAGADO</v>
      </c>
      <c r="P402" s="88" t="str">
        <f>'RESUMEN TOTAL'!V404</f>
        <v>APAGADO</v>
      </c>
      <c r="Q402" s="88" t="str">
        <f>'RESUMEN TOTAL'!W404</f>
        <v>APAGADO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 t="str">
        <f>'RESUMEN TOTAL'!V407</f>
        <v>APAGADO</v>
      </c>
      <c r="Q405" s="88" t="str">
        <f>'RESUMEN TOTAL'!W407</f>
        <v>APAGADO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 t="str">
        <f>'RESUMEN TOTAL'!U410</f>
        <v>APAGADO</v>
      </c>
      <c r="P408" s="88" t="str">
        <f>'RESUMEN TOTAL'!V410</f>
        <v>APAGADO</v>
      </c>
      <c r="Q408" s="88" t="str">
        <f>'RESUMEN TOTAL'!W410</f>
        <v>APAGADO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 t="str">
        <f>'RESUMEN TOTAL'!U411</f>
        <v>APAGADO</v>
      </c>
      <c r="P409" s="88" t="str">
        <f>'RESUMEN TOTAL'!V411</f>
        <v>APAGADO</v>
      </c>
      <c r="Q409" s="88" t="str">
        <f>'RESUMEN TOTAL'!W411</f>
        <v>APAGADO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>
        <f>'RESUMEN TOTAL'!L412</f>
        <v>0</v>
      </c>
      <c r="G410" s="88">
        <f>'RESUMEN TOTAL'!M412</f>
        <v>0</v>
      </c>
      <c r="H410" s="88">
        <f>'RESUMEN TOTAL'!N412</f>
        <v>0</v>
      </c>
      <c r="I410" s="88">
        <f>'RESUMEN TOTAL'!O412</f>
        <v>0</v>
      </c>
      <c r="J410" s="88">
        <f>'RESUMEN TOTAL'!P412</f>
        <v>0</v>
      </c>
      <c r="K410" s="88">
        <f>'RESUMEN TOTAL'!Q412</f>
        <v>0</v>
      </c>
      <c r="L410" s="88">
        <f>'RESUMEN TOTAL'!R412</f>
        <v>0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>
        <f>'RESUMEN TOTAL'!L413</f>
        <v>0</v>
      </c>
      <c r="G411" s="88">
        <f>'RESUMEN TOTAL'!M413</f>
        <v>0</v>
      </c>
      <c r="H411" s="88">
        <f>'RESUMEN TOTAL'!N413</f>
        <v>0</v>
      </c>
      <c r="I411" s="88">
        <f>'RESUMEN TOTAL'!O413</f>
        <v>0</v>
      </c>
      <c r="J411" s="88">
        <f>'RESUMEN TOTAL'!P413</f>
        <v>0</v>
      </c>
      <c r="K411" s="88">
        <f>'RESUMEN TOTAL'!Q413</f>
        <v>0</v>
      </c>
      <c r="L411" s="88">
        <f>'RESUMEN TOTAL'!R413</f>
        <v>0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 t="str">
        <f>'RESUMEN TOTAL'!U416</f>
        <v>APAGADO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>
        <f>'RESUMEN TOTAL'!L431</f>
        <v>0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 t="str">
        <f>'RESUMEN TOTAL'!U431</f>
        <v>APAGADO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>
        <f>'RESUMEN TOTAL'!L432</f>
        <v>0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 t="str">
        <f>'RESUMEN TOTAL'!U432</f>
        <v>APAGADO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>
        <f>'RESUMEN TOTAL'!L433</f>
        <v>0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 t="str">
        <f>'RESUMEN TOTAL'!U433</f>
        <v>APAGADO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>
        <f>'RESUMEN TOTAL'!L434</f>
        <v>0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 t="str">
        <f>'RESUMEN TOTAL'!U434</f>
        <v>APAGADO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 t="str">
        <f>'RESUMEN TOTAL'!U435</f>
        <v>APAGADO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 t="str">
        <f>'RESUMEN TOTAL'!U436</f>
        <v>APAGADO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 t="str">
        <f>'RESUMEN TOTAL'!U437</f>
        <v>APAGADO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 t="str">
        <f>'RESUMEN TOTAL'!U438</f>
        <v>APAGADO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 t="str">
        <f>'RESUMEN TOTAL'!U439</f>
        <v>APAGADO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>
        <f>'RESUMEN TOTAL'!L449</f>
        <v>0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 t="str">
        <f>'RESUMEN TOTAL'!U449</f>
        <v>APAGADO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 t="str">
        <f>'RESUMEN TOTAL'!U453</f>
        <v>APAGADO</v>
      </c>
      <c r="P450" s="88" t="str">
        <f>'RESUMEN TOTAL'!V453</f>
        <v>APAGADO</v>
      </c>
      <c r="Q450" s="88" t="str">
        <f>'RESUMEN TOTAL'!W453</f>
        <v>APAGADO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 t="str">
        <f>'RESUMEN TOTAL'!AI453</f>
        <v>APAGADO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 t="str">
        <f>'RESUMEN TOTAL'!U454</f>
        <v>APAGADO</v>
      </c>
      <c r="P451" s="88" t="str">
        <f>'RESUMEN TOTAL'!V454</f>
        <v>APAGADO</v>
      </c>
      <c r="Q451" s="88" t="str">
        <f>'RESUMEN TOTAL'!W454</f>
        <v>APAGADO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 t="str">
        <f>'RESUMEN TOTAL'!AI454</f>
        <v>APAGADO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 t="str">
        <f>'RESUMEN TOTAL'!V455</f>
        <v>APAGADO</v>
      </c>
      <c r="Q452" s="88" t="str">
        <f>'RESUMEN TOTAL'!W455</f>
        <v>APAGADO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 t="str">
        <f>'RESUMEN TOTAL'!AI455</f>
        <v>APAGADO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 t="str">
        <f>'RESUMEN TOTAL'!M498</f>
        <v>APAGADO</v>
      </c>
      <c r="H475" s="88" t="str">
        <f>'RESUMEN TOTAL'!N498</f>
        <v>APAGADO</v>
      </c>
      <c r="I475" s="19" t="str">
        <f>'RESUMEN TOTAL'!O498</f>
        <v>APAGADO</v>
      </c>
      <c r="J475" s="19" t="str">
        <f>'RESUMEN TOTAL'!P498</f>
        <v>APAGADO</v>
      </c>
      <c r="K475" s="19" t="str">
        <f>'RESUMEN TOTAL'!Q498</f>
        <v>APAGADO</v>
      </c>
      <c r="L475" s="19" t="str">
        <f>'RESUMEN TOTAL'!R498</f>
        <v>APAGADO</v>
      </c>
      <c r="M475" s="19" t="str">
        <f>'RESUMEN TOTAL'!S498</f>
        <v>APAGADO</v>
      </c>
      <c r="N475" s="19" t="str">
        <f>'RESUMEN TOTAL'!T498</f>
        <v>APAGADO</v>
      </c>
      <c r="O475" s="19" t="str">
        <f>'RESUMEN TOTAL'!U498</f>
        <v>APAGADO</v>
      </c>
      <c r="P475" s="19" t="str">
        <f>'RESUMEN TOTAL'!V498</f>
        <v>APAGADO</v>
      </c>
      <c r="Q475" s="19" t="str">
        <f>'RESUMEN TOTAL'!W498</f>
        <v>APAGADO</v>
      </c>
      <c r="R475" s="19" t="str">
        <f>'RESUMEN TOTAL'!X498</f>
        <v>APAGADO</v>
      </c>
      <c r="S475" s="19" t="str">
        <f>'RESUMEN TOTAL'!Y498</f>
        <v>APAGADO</v>
      </c>
      <c r="T475" s="19" t="str">
        <f>'RESUMEN TOTAL'!Z498</f>
        <v>APAGADO</v>
      </c>
      <c r="U475" s="19" t="str">
        <f>'RESUMEN TOTAL'!AA498</f>
        <v>APAGADO</v>
      </c>
      <c r="V475" s="19" t="str">
        <f>'RESUMEN TOTAL'!AB498</f>
        <v>APAGADO</v>
      </c>
      <c r="W475" s="19" t="str">
        <f>'RESUMEN TOTAL'!AC498</f>
        <v>APAGADO</v>
      </c>
      <c r="X475" s="19" t="str">
        <f>'RESUMEN TOTAL'!AD498</f>
        <v>APAGADO</v>
      </c>
      <c r="Y475" s="19" t="str">
        <f>'RESUMEN TOTAL'!AE498</f>
        <v>APAGADO</v>
      </c>
      <c r="Z475" s="19" t="str">
        <f>'RESUMEN TOTAL'!AF498</f>
        <v>APAGADO</v>
      </c>
      <c r="AA475" s="19" t="str">
        <f>'RESUMEN TOTAL'!AG498</f>
        <v>APAGADO</v>
      </c>
      <c r="AB475" s="19" t="str">
        <f>'RESUMEN TOTAL'!AH498</f>
        <v>APAGADO</v>
      </c>
      <c r="AC475" s="100" t="str">
        <f>'RESUMEN TOTAL'!AI498</f>
        <v>APAGADO</v>
      </c>
      <c r="AD475" s="100" t="str">
        <f>'RESUMEN TOTAL'!AJ498</f>
        <v>APAGADO</v>
      </c>
      <c r="AE475" s="100" t="str">
        <f>'RESUMEN TOTAL'!AK498</f>
        <v>APAGADO</v>
      </c>
      <c r="AF475" s="100" t="str">
        <f>'RESUMEN TOTAL'!AL498</f>
        <v>APAGADO</v>
      </c>
      <c r="AG475" s="100" t="str">
        <f>'RESUMEN TOTAL'!AM498</f>
        <v>APAGADO</v>
      </c>
      <c r="AH475" s="100">
        <f>'RESUMEN TOTAL'!AN498</f>
        <v>0</v>
      </c>
      <c r="AI475" s="100">
        <f>'RESUMEN TOTAL'!AO498</f>
        <v>0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 t="str">
        <f>'RESUMEN TOTAL'!M499</f>
        <v>APAGADO</v>
      </c>
      <c r="H476" s="88" t="str">
        <f>'RESUMEN TOTAL'!N499</f>
        <v>APAGADO</v>
      </c>
      <c r="I476" s="19" t="str">
        <f>'RESUMEN TOTAL'!O499</f>
        <v>APAGADO</v>
      </c>
      <c r="J476" s="19" t="str">
        <f>'RESUMEN TOTAL'!P499</f>
        <v>APAGADO</v>
      </c>
      <c r="K476" s="19" t="str">
        <f>'RESUMEN TOTAL'!Q499</f>
        <v>APAGADO</v>
      </c>
      <c r="L476" s="19" t="str">
        <f>'RESUMEN TOTAL'!R499</f>
        <v>APAGADO</v>
      </c>
      <c r="M476" s="19" t="str">
        <f>'RESUMEN TOTAL'!S499</f>
        <v>APAGADO</v>
      </c>
      <c r="N476" s="19" t="str">
        <f>'RESUMEN TOTAL'!T499</f>
        <v>APAGADO</v>
      </c>
      <c r="O476" s="19" t="str">
        <f>'RESUMEN TOTAL'!U499</f>
        <v>APAGADO</v>
      </c>
      <c r="P476" s="19" t="str">
        <f>'RESUMEN TOTAL'!V499</f>
        <v>APAGADO</v>
      </c>
      <c r="Q476" s="19" t="str">
        <f>'RESUMEN TOTAL'!W499</f>
        <v>APAGADO</v>
      </c>
      <c r="R476" s="19" t="str">
        <f>'RESUMEN TOTAL'!X499</f>
        <v>APAGADO</v>
      </c>
      <c r="S476" s="19" t="str">
        <f>'RESUMEN TOTAL'!Y499</f>
        <v>APAGADO</v>
      </c>
      <c r="T476" s="19" t="str">
        <f>'RESUMEN TOTAL'!Z499</f>
        <v>APAGADO</v>
      </c>
      <c r="U476" s="19" t="str">
        <f>'RESUMEN TOTAL'!AA499</f>
        <v>APAGADO</v>
      </c>
      <c r="V476" s="19" t="str">
        <f>'RESUMEN TOTAL'!AB499</f>
        <v>APAGADO</v>
      </c>
      <c r="W476" s="19" t="str">
        <f>'RESUMEN TOTAL'!AC499</f>
        <v>APAGADO</v>
      </c>
      <c r="X476" s="19" t="str">
        <f>'RESUMEN TOTAL'!AD499</f>
        <v>APAGADO</v>
      </c>
      <c r="Y476" s="19" t="str">
        <f>'RESUMEN TOTAL'!AE499</f>
        <v>APAGADO</v>
      </c>
      <c r="Z476" s="19" t="str">
        <f>'RESUMEN TOTAL'!AF499</f>
        <v>APAGADO</v>
      </c>
      <c r="AA476" s="19" t="str">
        <f>'RESUMEN TOTAL'!AG499</f>
        <v>APAGADO</v>
      </c>
      <c r="AB476" s="19" t="str">
        <f>'RESUMEN TOTAL'!AH499</f>
        <v>APAGADO</v>
      </c>
      <c r="AC476" s="100" t="str">
        <f>'RESUMEN TOTAL'!AI499</f>
        <v>APAGADO</v>
      </c>
      <c r="AD476" s="100" t="str">
        <f>'RESUMEN TOTAL'!AJ499</f>
        <v>APAGADO</v>
      </c>
      <c r="AE476" s="100" t="str">
        <f>'RESUMEN TOTAL'!AK499</f>
        <v>APAGADO</v>
      </c>
      <c r="AF476" s="100" t="str">
        <f>'RESUMEN TOTAL'!AL499</f>
        <v>APAGADO</v>
      </c>
      <c r="AG476" s="100" t="str">
        <f>'RESUMEN TOTAL'!AM499</f>
        <v>APAGADO</v>
      </c>
      <c r="AH476" s="100">
        <f>'RESUMEN TOTAL'!AN499</f>
        <v>0</v>
      </c>
      <c r="AI476" s="100">
        <f>'RESUMEN TOTAL'!AO499</f>
        <v>0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>
        <f>'RESUMEN TOTAL'!L504</f>
        <v>0</v>
      </c>
      <c r="G481" s="19">
        <f>'RESUMEN TOTAL'!M504</f>
        <v>0</v>
      </c>
      <c r="H481" s="88">
        <f>'RESUMEN TOTAL'!N504</f>
        <v>0</v>
      </c>
      <c r="I481" s="19" t="str">
        <f>'RESUMEN TOTAL'!O504</f>
        <v>APAGADO</v>
      </c>
      <c r="J481" s="19" t="str">
        <f>'RESUMEN TOTAL'!P504</f>
        <v>APAGADO</v>
      </c>
      <c r="K481" s="19" t="str">
        <f>'RESUMEN TOTAL'!Q504</f>
        <v>APAGADO</v>
      </c>
      <c r="L481" s="19" t="str">
        <f>'RESUMEN TOTAL'!R504</f>
        <v>APAGADO</v>
      </c>
      <c r="M481" s="19" t="str">
        <f>'RESUMEN TOTAL'!S504</f>
        <v>APAGADO</v>
      </c>
      <c r="N481" s="19" t="str">
        <f>'RESUMEN TOTAL'!T504</f>
        <v>APAGADO</v>
      </c>
      <c r="O481" s="19" t="str">
        <f>'RESUMEN TOTAL'!U504</f>
        <v>APAGADO</v>
      </c>
      <c r="P481" s="19" t="str">
        <f>'RESUMEN TOTAL'!V504</f>
        <v>APAGADO</v>
      </c>
      <c r="Q481" s="19" t="str">
        <f>'RESUMEN TOTAL'!W504</f>
        <v>APAGADO</v>
      </c>
      <c r="R481" s="19" t="str">
        <f>'RESUMEN TOTAL'!X504</f>
        <v>APAGADO</v>
      </c>
      <c r="S481" s="19" t="str">
        <f>'RESUMEN TOTAL'!Y504</f>
        <v>APAGADO</v>
      </c>
      <c r="T481" s="19" t="str">
        <f>'RESUMEN TOTAL'!Z504</f>
        <v>APAGADO</v>
      </c>
      <c r="U481" s="19" t="str">
        <f>'RESUMEN TOTAL'!AA504</f>
        <v>APAGADO</v>
      </c>
      <c r="V481" s="19" t="str">
        <f>'RESUMEN TOTAL'!AB504</f>
        <v>APAGADO</v>
      </c>
      <c r="W481" s="19" t="str">
        <f>'RESUMEN TOTAL'!AC504</f>
        <v>APAGADO</v>
      </c>
      <c r="X481" s="19" t="str">
        <f>'RESUMEN TOTAL'!AD504</f>
        <v>APAGADO</v>
      </c>
      <c r="Y481" s="19" t="str">
        <f>'RESUMEN TOTAL'!AE504</f>
        <v>APAGADO</v>
      </c>
      <c r="Z481" s="19" t="str">
        <f>'RESUMEN TOTAL'!AF504</f>
        <v>APAGADO</v>
      </c>
      <c r="AA481" s="19" t="str">
        <f>'RESUMEN TOTAL'!AG504</f>
        <v>APAGADO</v>
      </c>
      <c r="AB481" s="19" t="str">
        <f>'RESUMEN TOTAL'!AH504</f>
        <v>APAGADO</v>
      </c>
      <c r="AC481" s="19" t="str">
        <f>'RESUMEN TOTAL'!AI504</f>
        <v>APAGADO</v>
      </c>
      <c r="AD481" s="19">
        <f>'RESUMEN TOTAL'!AJ504</f>
        <v>0</v>
      </c>
      <c r="AE481" s="19" t="str">
        <f>'RESUMEN TOTAL'!AK504</f>
        <v>APAGADO</v>
      </c>
      <c r="AF481" s="19" t="str">
        <f>'RESUMEN TOTAL'!AL504</f>
        <v>APAGADO</v>
      </c>
      <c r="AG481" s="19" t="str">
        <f>'RESUMEN TOTAL'!AM504</f>
        <v>APAGADO</v>
      </c>
      <c r="AH481" s="19">
        <f>'RESUMEN TOTAL'!AN504</f>
        <v>0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>
        <f>'RESUMEN TOTAL'!N505</f>
        <v>0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 t="str">
        <f>'RESUMEN TOTAL'!AJ505</f>
        <v>APAGADO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>
        <f>'RESUMEN TOTAL'!AO505</f>
        <v>0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>
        <f>'RESUMEN TOTAL'!L506</f>
        <v>0</v>
      </c>
      <c r="G483" s="19">
        <f>'RESUMEN TOTAL'!M506</f>
        <v>0</v>
      </c>
      <c r="H483" s="88">
        <f>'RESUMEN TOTAL'!N506</f>
        <v>0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 t="str">
        <f>'RESUMEN TOTAL'!AJ506</f>
        <v>APAGADO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>
        <f>'RESUMEN TOTAL'!AO506</f>
        <v>0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 t="str">
        <f>'RESUMEN TOTAL'!O507</f>
        <v>APAGADO</v>
      </c>
      <c r="J484" s="19" t="str">
        <f>'RESUMEN TOTAL'!P507</f>
        <v>APAGADO</v>
      </c>
      <c r="K484" s="19" t="str">
        <f>'RESUMEN TOTAL'!Q507</f>
        <v>APAGADO</v>
      </c>
      <c r="L484" s="19">
        <f>'RESUMEN TOTAL'!R507</f>
        <v>0</v>
      </c>
      <c r="M484" s="19" t="str">
        <f>'RESUMEN TOTAL'!S507</f>
        <v>APAGADO</v>
      </c>
      <c r="N484" s="19" t="str">
        <f>'RESUMEN TOTAL'!T507</f>
        <v>APAGADO</v>
      </c>
      <c r="O484" s="19" t="str">
        <f>'RESUMEN TOTAL'!U507</f>
        <v>APAGADO</v>
      </c>
      <c r="P484" s="19" t="str">
        <f>'RESUMEN TOTAL'!V507</f>
        <v>APAGADO</v>
      </c>
      <c r="Q484" s="19" t="str">
        <f>'RESUMEN TOTAL'!W507</f>
        <v>APAGADO</v>
      </c>
      <c r="R484" s="19" t="str">
        <f>'RESUMEN TOTAL'!X507</f>
        <v>APAGADO</v>
      </c>
      <c r="S484" s="19" t="str">
        <f>'RESUMEN TOTAL'!Y507</f>
        <v>APAGADO</v>
      </c>
      <c r="T484" s="19" t="str">
        <f>'RESUMEN TOTAL'!Z507</f>
        <v>APAGADO</v>
      </c>
      <c r="U484" s="19" t="str">
        <f>'RESUMEN TOTAL'!AA507</f>
        <v>APAGADO</v>
      </c>
      <c r="V484" s="19" t="str">
        <f>'RESUMEN TOTAL'!AB507</f>
        <v>APAGADO</v>
      </c>
      <c r="W484" s="19" t="str">
        <f>'RESUMEN TOTAL'!AC507</f>
        <v>APAGADO</v>
      </c>
      <c r="X484" s="19" t="str">
        <f>'RESUMEN TOTAL'!AD507</f>
        <v>APAGADO</v>
      </c>
      <c r="Y484" s="19" t="str">
        <f>'RESUMEN TOTAL'!AE507</f>
        <v>APAGADO</v>
      </c>
      <c r="Z484" s="19" t="str">
        <f>'RESUMEN TOTAL'!AF507</f>
        <v>APAGADO</v>
      </c>
      <c r="AA484" s="19">
        <f>'RESUMEN TOTAL'!AG507</f>
        <v>0</v>
      </c>
      <c r="AB484" s="19" t="str">
        <f>'RESUMEN TOTAL'!AH507</f>
        <v>APAGADO</v>
      </c>
      <c r="AC484" s="19" t="str">
        <f>'RESUMEN TOTAL'!AI507</f>
        <v>APAGADO</v>
      </c>
      <c r="AD484" s="19">
        <f>'RESUMEN TOTAL'!AJ507</f>
        <v>0</v>
      </c>
      <c r="AE484" s="19" t="str">
        <f>'RESUMEN TOTAL'!AK507</f>
        <v>APAGADO</v>
      </c>
      <c r="AF484" s="19" t="str">
        <f>'RESUMEN TOTAL'!AL507</f>
        <v>APAGADO</v>
      </c>
      <c r="AG484" s="19" t="str">
        <f>'RESUMEN TOTAL'!AM507</f>
        <v>APAGADO</v>
      </c>
      <c r="AH484" s="19">
        <f>'RESUMEN TOTAL'!AN507</f>
        <v>0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 t="str">
        <f>'RESUMEN TOTAL'!L508</f>
        <v>APAGADO</v>
      </c>
      <c r="G485" s="19" t="str">
        <f>'RESUMEN TOTAL'!M508</f>
        <v>APAGADO</v>
      </c>
      <c r="H485" s="88">
        <f>'RESUMEN TOTAL'!N508</f>
        <v>0</v>
      </c>
      <c r="I485" s="19" t="str">
        <f>'RESUMEN TOTAL'!O508</f>
        <v>APAGADO</v>
      </c>
      <c r="J485" s="19" t="str">
        <f>'RESUMEN TOTAL'!P508</f>
        <v>APAGADO</v>
      </c>
      <c r="K485" s="19" t="str">
        <f>'RESUMEN TOTAL'!Q508</f>
        <v>APAGADO</v>
      </c>
      <c r="L485" s="19" t="str">
        <f>'RESUMEN TOTAL'!R508</f>
        <v>APAGADO</v>
      </c>
      <c r="M485" s="19" t="str">
        <f>'RESUMEN TOTAL'!S508</f>
        <v>APAGADO</v>
      </c>
      <c r="N485" s="19" t="str">
        <f>'RESUMEN TOTAL'!T508</f>
        <v>APAGADO</v>
      </c>
      <c r="O485" s="19" t="str">
        <f>'RESUMEN TOTAL'!U508</f>
        <v>APAGADO</v>
      </c>
      <c r="P485" s="19" t="str">
        <f>'RESUMEN TOTAL'!V508</f>
        <v>APAGADO</v>
      </c>
      <c r="Q485" s="19" t="str">
        <f>'RESUMEN TOTAL'!W508</f>
        <v>APAGADO</v>
      </c>
      <c r="R485" s="19" t="str">
        <f>'RESUMEN TOTAL'!X508</f>
        <v>APAGADO</v>
      </c>
      <c r="S485" s="19" t="str">
        <f>'RESUMEN TOTAL'!Y508</f>
        <v>APAGADO</v>
      </c>
      <c r="T485" s="19" t="str">
        <f>'RESUMEN TOTAL'!Z508</f>
        <v>APAGADO</v>
      </c>
      <c r="U485" s="19" t="str">
        <f>'RESUMEN TOTAL'!AA508</f>
        <v>APAGADO</v>
      </c>
      <c r="V485" s="19" t="str">
        <f>'RESUMEN TOTAL'!AB508</f>
        <v>APAGADO</v>
      </c>
      <c r="W485" s="19" t="str">
        <f>'RESUMEN TOTAL'!AC508</f>
        <v>APAGADO</v>
      </c>
      <c r="X485" s="19" t="str">
        <f>'RESUMEN TOTAL'!AD508</f>
        <v>APAGADO</v>
      </c>
      <c r="Y485" s="19" t="str">
        <f>'RESUMEN TOTAL'!AE508</f>
        <v>APAGADO</v>
      </c>
      <c r="Z485" s="19" t="str">
        <f>'RESUMEN TOTAL'!AF508</f>
        <v>APAGADO</v>
      </c>
      <c r="AA485" s="19" t="str">
        <f>'RESUMEN TOTAL'!AG508</f>
        <v>APAGADO</v>
      </c>
      <c r="AB485" s="19" t="str">
        <f>'RESUMEN TOTAL'!AH508</f>
        <v>APAGADO</v>
      </c>
      <c r="AC485" s="19" t="str">
        <f>'RESUMEN TOTAL'!AI508</f>
        <v>APAGADO</v>
      </c>
      <c r="AD485" s="19">
        <f>'RESUMEN TOTAL'!AJ508</f>
        <v>0</v>
      </c>
      <c r="AE485" s="19" t="str">
        <f>'RESUMEN TOTAL'!AK508</f>
        <v>APAGADO</v>
      </c>
      <c r="AF485" s="19" t="str">
        <f>'RESUMEN TOTAL'!AL508</f>
        <v>APAGADO</v>
      </c>
      <c r="AG485" s="19" t="str">
        <f>'RESUMEN TOTAL'!AM508</f>
        <v>APAGADO</v>
      </c>
      <c r="AH485" s="19">
        <f>'RESUMEN TOTAL'!AN508</f>
        <v>0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>
        <f>'RESUMEN TOTAL'!L509</f>
        <v>0</v>
      </c>
      <c r="G486" s="19">
        <f>'RESUMEN TOTAL'!M509</f>
        <v>0</v>
      </c>
      <c r="H486" s="88" t="str">
        <f>'RESUMEN TOTAL'!N509</f>
        <v>APAGADO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 t="str">
        <f>'RESUMEN TOTAL'!AJ509</f>
        <v>APAGADO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>
        <f>'RESUMEN TOTAL'!AO509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 t="str">
        <f>'RESUMEN TOTAL'!O514</f>
        <v>APAGADO</v>
      </c>
      <c r="J493" s="19" t="str">
        <f>'RESUMEN TOTAL'!P514</f>
        <v>APAGADO</v>
      </c>
      <c r="K493" s="19" t="str">
        <f>'RESUMEN TOTAL'!Q514</f>
        <v>APAGADO</v>
      </c>
      <c r="L493" s="19" t="str">
        <f>'RESUMEN TOTAL'!R514</f>
        <v>APAGADO</v>
      </c>
      <c r="M493" s="19" t="str">
        <f>'RESUMEN TOTAL'!S514</f>
        <v>APAGADO</v>
      </c>
      <c r="N493" s="19">
        <f>'RESUMEN TOTAL'!T514</f>
        <v>0</v>
      </c>
      <c r="O493" s="19" t="str">
        <f>'RESUMEN TOTAL'!U514</f>
        <v>APAGADO</v>
      </c>
      <c r="P493" s="19" t="str">
        <f>'RESUMEN TOTAL'!V514</f>
        <v>APAGADO</v>
      </c>
      <c r="Q493" s="19" t="str">
        <f>'RESUMEN TOTAL'!W514</f>
        <v>APAGADO</v>
      </c>
      <c r="R493" s="19" t="str">
        <f>'RESUMEN TOTAL'!X514</f>
        <v>APAGADO</v>
      </c>
      <c r="S493" s="19" t="str">
        <f>'RESUMEN TOTAL'!Y514</f>
        <v>APAGADO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 t="str">
        <f>'RESUMEN TOTAL'!O515</f>
        <v>APAGADO</v>
      </c>
      <c r="J494" s="19" t="str">
        <f>'RESUMEN TOTAL'!P515</f>
        <v>APAGADO</v>
      </c>
      <c r="K494" s="19" t="str">
        <f>'RESUMEN TOTAL'!Q515</f>
        <v>APAGADO</v>
      </c>
      <c r="L494" s="19" t="str">
        <f>'RESUMEN TOTAL'!R515</f>
        <v>APAGADO</v>
      </c>
      <c r="M494" s="19" t="str">
        <f>'RESUMEN TOTAL'!S515</f>
        <v>APAGADO</v>
      </c>
      <c r="N494" s="19" t="str">
        <f>'RESUMEN TOTAL'!T515</f>
        <v>APAGADO</v>
      </c>
      <c r="O494" s="19" t="str">
        <f>'RESUMEN TOTAL'!U515</f>
        <v>APAGADO</v>
      </c>
      <c r="P494" s="19" t="str">
        <f>'RESUMEN TOTAL'!V515</f>
        <v>APAGADO</v>
      </c>
      <c r="Q494" s="19" t="str">
        <f>'RESUMEN TOTAL'!W515</f>
        <v>APAGADO</v>
      </c>
      <c r="R494" s="19" t="str">
        <f>'RESUMEN TOTAL'!X515</f>
        <v>APAGADO</v>
      </c>
      <c r="S494" s="19" t="str">
        <f>'RESUMEN TOTAL'!Y515</f>
        <v>APAGADO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 t="str">
        <f>'RESUMEN TOTAL'!M516</f>
        <v>APAGADO</v>
      </c>
      <c r="H495" s="88" t="str">
        <f>'RESUMEN TOTAL'!N516</f>
        <v>APAGADO</v>
      </c>
      <c r="I495" s="19">
        <f>'RESUMEN TOTAL'!O516</f>
        <v>0</v>
      </c>
      <c r="J495" s="19">
        <f>'RESUMEN TOTAL'!P516</f>
        <v>0</v>
      </c>
      <c r="K495" s="19">
        <f>'RESUMEN TOTAL'!Q516</f>
        <v>0</v>
      </c>
      <c r="L495" s="19">
        <f>'RESUMEN TOTAL'!R516</f>
        <v>0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 t="str">
        <f>'RESUMEN TOTAL'!V516</f>
        <v>APAGADO</v>
      </c>
      <c r="Q495" s="19" t="str">
        <f>'RESUMEN TOTAL'!W516</f>
        <v>APAGADO</v>
      </c>
      <c r="R495" s="19" t="str">
        <f>'RESUMEN TOTAL'!X516</f>
        <v>APAGADO</v>
      </c>
      <c r="S495" s="19" t="str">
        <f>'RESUMEN TOTAL'!Y516</f>
        <v>APAGADO</v>
      </c>
      <c r="T495" s="19" t="str">
        <f>'RESUMEN TOTAL'!Z516</f>
        <v>APAGADO</v>
      </c>
      <c r="U495" s="19" t="str">
        <f>'RESUMEN TOTAL'!AA516</f>
        <v>APAGADO</v>
      </c>
      <c r="V495" s="19" t="str">
        <f>'RESUMEN TOTAL'!AB516</f>
        <v>APAGADO</v>
      </c>
      <c r="W495" s="19" t="str">
        <f>'RESUMEN TOTAL'!AC516</f>
        <v>APAGADO</v>
      </c>
      <c r="X495" s="19" t="str">
        <f>'RESUMEN TOTAL'!AD516</f>
        <v>APAGADO</v>
      </c>
      <c r="Y495" s="19" t="str">
        <f>'RESUMEN TOTAL'!AE516</f>
        <v>APAGADO</v>
      </c>
      <c r="Z495" s="19" t="str">
        <f>'RESUMEN TOTAL'!AF516</f>
        <v>APAGADO</v>
      </c>
      <c r="AA495" s="19" t="str">
        <f>'RESUMEN TOTAL'!AG516</f>
        <v>APAGADO</v>
      </c>
      <c r="AB495" s="19" t="str">
        <f>'RESUMEN TOTAL'!AH516</f>
        <v>APAGADO</v>
      </c>
      <c r="AC495" s="19" t="str">
        <f>'RESUMEN TOTAL'!AI516</f>
        <v>APAGADO</v>
      </c>
      <c r="AD495" s="19" t="str">
        <f>'RESUMEN TOTAL'!AJ516</f>
        <v>APAGADO</v>
      </c>
      <c r="AE495" s="19" t="str">
        <f>'RESUMEN TOTAL'!AK516</f>
        <v>APAGADO</v>
      </c>
      <c r="AF495" s="19" t="str">
        <f>'RESUMEN TOTAL'!AL516</f>
        <v>APAGADO</v>
      </c>
      <c r="AG495" s="19" t="str">
        <f>'RESUMEN TOTAL'!AM516</f>
        <v>APAGADO</v>
      </c>
      <c r="AH495" s="19">
        <f>'RESUMEN TOTAL'!AN516</f>
        <v>0</v>
      </c>
      <c r="AI495" s="19">
        <f>'RESUMEN TOTAL'!AO516</f>
        <v>0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 t="str">
        <f>'RESUMEN TOTAL'!M517</f>
        <v>APAGADO</v>
      </c>
      <c r="H496" s="88" t="str">
        <f>'RESUMEN TOTAL'!N517</f>
        <v>APAGADO</v>
      </c>
      <c r="I496" s="19">
        <f>'RESUMEN TOTAL'!O517</f>
        <v>0</v>
      </c>
      <c r="J496" s="19">
        <f>'RESUMEN TOTAL'!P517</f>
        <v>0</v>
      </c>
      <c r="K496" s="19">
        <f>'RESUMEN TOTAL'!Q517</f>
        <v>0</v>
      </c>
      <c r="L496" s="19">
        <f>'RESUMEN TOTAL'!R517</f>
        <v>0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 t="str">
        <f>'RESUMEN TOTAL'!V517</f>
        <v>APAGADO</v>
      </c>
      <c r="Q496" s="19" t="str">
        <f>'RESUMEN TOTAL'!W517</f>
        <v>APAGADO</v>
      </c>
      <c r="R496" s="19" t="str">
        <f>'RESUMEN TOTAL'!X517</f>
        <v>APAGADO</v>
      </c>
      <c r="S496" s="19" t="str">
        <f>'RESUMEN TOTAL'!Y517</f>
        <v>APAGADO</v>
      </c>
      <c r="T496" s="19" t="str">
        <f>'RESUMEN TOTAL'!Z517</f>
        <v>APAGADO</v>
      </c>
      <c r="U496" s="19" t="str">
        <f>'RESUMEN TOTAL'!AA517</f>
        <v>APAGADO</v>
      </c>
      <c r="V496" s="19" t="str">
        <f>'RESUMEN TOTAL'!AB517</f>
        <v>APAGADO</v>
      </c>
      <c r="W496" s="19" t="str">
        <f>'RESUMEN TOTAL'!AC517</f>
        <v>APAGADO</v>
      </c>
      <c r="X496" s="19" t="str">
        <f>'RESUMEN TOTAL'!AD517</f>
        <v>APAGADO</v>
      </c>
      <c r="Y496" s="19" t="str">
        <f>'RESUMEN TOTAL'!AE517</f>
        <v>APAGADO</v>
      </c>
      <c r="Z496" s="19" t="str">
        <f>'RESUMEN TOTAL'!AF517</f>
        <v>APAGADO</v>
      </c>
      <c r="AA496" s="19" t="str">
        <f>'RESUMEN TOTAL'!AG517</f>
        <v>APAGADO</v>
      </c>
      <c r="AB496" s="19" t="str">
        <f>'RESUMEN TOTAL'!AH517</f>
        <v>APAGADO</v>
      </c>
      <c r="AC496" s="19" t="str">
        <f>'RESUMEN TOTAL'!AI517</f>
        <v>APAGADO</v>
      </c>
      <c r="AD496" s="19" t="str">
        <f>'RESUMEN TOTAL'!AJ517</f>
        <v>APAGADO</v>
      </c>
      <c r="AE496" s="19" t="str">
        <f>'RESUMEN TOTAL'!AK517</f>
        <v>APAGADO</v>
      </c>
      <c r="AF496" s="19" t="str">
        <f>'RESUMEN TOTAL'!AL517</f>
        <v>APAGADO</v>
      </c>
      <c r="AG496" s="19" t="str">
        <f>'RESUMEN TOTAL'!AM517</f>
        <v>APAGADO</v>
      </c>
      <c r="AH496" s="19">
        <f>'RESUMEN TOTAL'!AN517</f>
        <v>0</v>
      </c>
      <c r="AI496" s="19">
        <f>'RESUMEN TOTAL'!AO517</f>
        <v>0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 t="str">
        <f>'RESUMEN TOTAL'!L518</f>
        <v>APAGADO</v>
      </c>
      <c r="G497" s="19" t="str">
        <f>'RESUMEN TOTAL'!M518</f>
        <v>APAGADO</v>
      </c>
      <c r="H497" s="88" t="str">
        <f>'RESUMEN TOTAL'!N518</f>
        <v>APAGADO</v>
      </c>
      <c r="I497" s="19" t="str">
        <f>'RESUMEN TOTAL'!O518</f>
        <v>APAGADO</v>
      </c>
      <c r="J497" s="19" t="str">
        <f>'RESUMEN TOTAL'!P518</f>
        <v>APAGADO</v>
      </c>
      <c r="K497" s="19" t="str">
        <f>'RESUMEN TOTAL'!Q518</f>
        <v>APAGADO</v>
      </c>
      <c r="L497" s="19" t="str">
        <f>'RESUMEN TOTAL'!R518</f>
        <v>APAGADO</v>
      </c>
      <c r="M497" s="19" t="str">
        <f>'RESUMEN TOTAL'!S518</f>
        <v>APAGADO</v>
      </c>
      <c r="N497" s="19" t="str">
        <f>'RESUMEN TOTAL'!T518</f>
        <v>APAGADO</v>
      </c>
      <c r="O497" s="19" t="str">
        <f>'RESUMEN TOTAL'!U518</f>
        <v>APAGADO</v>
      </c>
      <c r="P497" s="19" t="str">
        <f>'RESUMEN TOTAL'!V518</f>
        <v>APAGADO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 t="str">
        <f>'RESUMEN TOTAL'!L519</f>
        <v>APAGADO</v>
      </c>
      <c r="G498" s="19" t="str">
        <f>'RESUMEN TOTAL'!M519</f>
        <v>APAGADO</v>
      </c>
      <c r="H498" s="88" t="str">
        <f>'RESUMEN TOTAL'!N519</f>
        <v>APAGADO</v>
      </c>
      <c r="I498" s="19" t="str">
        <f>'RESUMEN TOTAL'!O519</f>
        <v>APAGADO</v>
      </c>
      <c r="J498" s="19" t="str">
        <f>'RESUMEN TOTAL'!P519</f>
        <v>APAGADO</v>
      </c>
      <c r="K498" s="19" t="str">
        <f>'RESUMEN TOTAL'!Q519</f>
        <v>APAGADO</v>
      </c>
      <c r="L498" s="19" t="str">
        <f>'RESUMEN TOTAL'!R519</f>
        <v>APAGADO</v>
      </c>
      <c r="M498" s="19" t="str">
        <f>'RESUMEN TOTAL'!S519</f>
        <v>APAGADO</v>
      </c>
      <c r="N498" s="19" t="str">
        <f>'RESUMEN TOTAL'!T519</f>
        <v>APAGADO</v>
      </c>
      <c r="O498" s="19" t="str">
        <f>'RESUMEN TOTAL'!U519</f>
        <v>APAGADO</v>
      </c>
      <c r="P498" s="19" t="str">
        <f>'RESUMEN TOTAL'!V519</f>
        <v>APAGADO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 t="str">
        <f>'RESUMEN TOTAL'!L522</f>
        <v>APAGADO</v>
      </c>
      <c r="G501" s="19" t="str">
        <f>'RESUMEN TOTAL'!M522</f>
        <v>APAGADO</v>
      </c>
      <c r="H501" s="88" t="str">
        <f>'RESUMEN TOTAL'!N522</f>
        <v>APAGADO</v>
      </c>
      <c r="I501" s="19" t="str">
        <f>'RESUMEN TOTAL'!O522</f>
        <v>APAGADO</v>
      </c>
      <c r="J501" s="19" t="str">
        <f>'RESUMEN TOTAL'!P522</f>
        <v>APAGADO</v>
      </c>
      <c r="K501" s="19" t="str">
        <f>'RESUMEN TOTAL'!Q522</f>
        <v>APAGADO</v>
      </c>
      <c r="L501" s="19" t="str">
        <f>'RESUMEN TOTAL'!R522</f>
        <v>APAGADO</v>
      </c>
      <c r="M501" s="19" t="str">
        <f>'RESUMEN TOTAL'!S522</f>
        <v>APAGADO</v>
      </c>
      <c r="N501" s="19" t="str">
        <f>'RESUMEN TOTAL'!T522</f>
        <v>APAGADO</v>
      </c>
      <c r="O501" s="19" t="str">
        <f>'RESUMEN TOTAL'!U522</f>
        <v>APAGADO</v>
      </c>
      <c r="P501" s="19" t="str">
        <f>'RESUMEN TOTAL'!V522</f>
        <v>APAGADO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 t="str">
        <f>'RESUMEN TOTAL'!L523</f>
        <v>APAGADO</v>
      </c>
      <c r="G502" s="19" t="str">
        <f>'RESUMEN TOTAL'!M523</f>
        <v>APAGADO</v>
      </c>
      <c r="H502" s="88" t="str">
        <f>'RESUMEN TOTAL'!N523</f>
        <v>APAGADO</v>
      </c>
      <c r="I502" s="19" t="str">
        <f>'RESUMEN TOTAL'!O523</f>
        <v>APAGADO</v>
      </c>
      <c r="J502" s="19" t="str">
        <f>'RESUMEN TOTAL'!P523</f>
        <v>APAGADO</v>
      </c>
      <c r="K502" s="19" t="str">
        <f>'RESUMEN TOTAL'!Q523</f>
        <v>APAGADO</v>
      </c>
      <c r="L502" s="19" t="str">
        <f>'RESUMEN TOTAL'!R523</f>
        <v>APAGADO</v>
      </c>
      <c r="M502" s="19" t="str">
        <f>'RESUMEN TOTAL'!S523</f>
        <v>APAGADO</v>
      </c>
      <c r="N502" s="19" t="str">
        <f>'RESUMEN TOTAL'!T523</f>
        <v>APAGADO</v>
      </c>
      <c r="O502" s="19" t="str">
        <f>'RESUMEN TOTAL'!U523</f>
        <v>APAGADO</v>
      </c>
      <c r="P502" s="19" t="str">
        <f>'RESUMEN TOTAL'!V523</f>
        <v>APAGADO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0" operator="equal">
      <formula>#REF!</formula>
    </cfRule>
    <cfRule type="cellIs" dxfId="191" priority="91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5" operator="containsText" text="fija">
      <formula>NOT(ISERROR(SEARCH("fija",D438)))</formula>
    </cfRule>
    <cfRule type="containsText" dxfId="187" priority="66" operator="containsText" text="domo">
      <formula>NOT(ISERROR(SEARCH("domo",D438)))</formula>
    </cfRule>
    <cfRule type="containsText" dxfId="186" priority="67" operator="containsText" text="Radio">
      <formula>NOT(ISERROR(SEARCH("Radio",D438)))</formula>
    </cfRule>
  </conditionalFormatting>
  <conditionalFormatting sqref="D438:D439">
    <cfRule type="containsText" dxfId="185" priority="62" operator="containsText" text="fija">
      <formula>NOT(ISERROR(SEARCH("fija",D438)))</formula>
    </cfRule>
    <cfRule type="containsText" dxfId="184" priority="63" operator="containsText" text="domo">
      <formula>NOT(ISERROR(SEARCH("domo",D438)))</formula>
    </cfRule>
  </conditionalFormatting>
  <conditionalFormatting sqref="D439">
    <cfRule type="containsText" dxfId="183" priority="60" operator="containsText" text="fija">
      <formula>NOT(ISERROR(SEARCH("fija",D439)))</formula>
    </cfRule>
    <cfRule type="containsText" dxfId="182" priority="61" operator="containsText" text="domo">
      <formula>NOT(ISERROR(SEARCH("domo",D439)))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7" operator="containsText" text="fija">
      <formula>NOT(ISERROR(SEARCH("fija",D442)))</formula>
    </cfRule>
    <cfRule type="containsText" dxfId="179" priority="58" operator="containsText" text="domo">
      <formula>NOT(ISERROR(SEARCH("domo",D442)))</formula>
    </cfRule>
    <cfRule type="containsText" dxfId="178" priority="59" operator="containsText" text="Radio">
      <formula>NOT(ISERROR(SEARCH("Radio",D442)))</formula>
    </cfRule>
  </conditionalFormatting>
  <conditionalFormatting sqref="D442:D443">
    <cfRule type="containsText" dxfId="177" priority="54" operator="containsText" text="fija">
      <formula>NOT(ISERROR(SEARCH("fija",D442)))</formula>
    </cfRule>
    <cfRule type="containsText" dxfId="176" priority="55" operator="containsText" text="domo">
      <formula>NOT(ISERROR(SEARCH("domo",D442)))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1" operator="containsText" text="fija">
      <formula>NOT(ISERROR(SEARCH("fija",D443)))</formula>
    </cfRule>
    <cfRule type="containsText" dxfId="173" priority="52" operator="containsText" text="domo">
      <formula>NOT(ISERROR(SEARCH("domo",D443)))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8" operator="containsText" text="fija">
      <formula>NOT(ISERROR(SEARCH("fija",D444)))</formula>
    </cfRule>
    <cfRule type="containsText" dxfId="170" priority="49" operator="containsText" text="domo">
      <formula>NOT(ISERROR(SEARCH("domo",D444)))</formula>
    </cfRule>
  </conditionalFormatting>
  <conditionalFormatting sqref="D445">
    <cfRule type="containsText" dxfId="169" priority="46" operator="containsText" text="fija">
      <formula>NOT(ISERROR(SEARCH("fija",D445)))</formula>
    </cfRule>
    <cfRule type="containsText" dxfId="168" priority="47" operator="containsText" text="domo">
      <formula>NOT(ISERROR(SEARCH("domo",D445)))</formula>
    </cfRule>
    <cfRule type="containsText" dxfId="167" priority="50" operator="containsText" text="Radio">
      <formula>NOT(ISERROR(SEARCH("Radio",D445)))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8" operator="containsText" text="fija">
      <formula>NOT(ISERROR(SEARCH("fija",D450)))</formula>
    </cfRule>
    <cfRule type="containsText" dxfId="162" priority="69" operator="containsText" text="domo">
      <formula>NOT(ISERROR(SEARCH("domo",D450)))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5" operator="equal">
      <formula>$E$10</formula>
    </cfRule>
    <cfRule type="cellIs" dxfId="158" priority="926" operator="equal">
      <formula>"PTP A FO"</formula>
    </cfRule>
  </conditionalFormatting>
  <conditionalFormatting sqref="E437">
    <cfRule type="containsText" dxfId="157" priority="8" operator="containsText" text="Radio">
      <formula>NOT(ISERROR(SEARCH("Radio",E437)))</formula>
    </cfRule>
    <cfRule type="cellIs" dxfId="156" priority="9" operator="equal">
      <formula>"PTP A FO"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1" operator="lessThan">
      <formula>0.8</formula>
    </cfRule>
    <cfRule type="cellIs" dxfId="149" priority="182" operator="greater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notContainsText" dxfId="146" priority="24" operator="notContains" text="Caida">
      <formula>ISERROR(SEARCH("Caida",H5))</formula>
    </cfRule>
    <cfRule type="containsText" dxfId="145" priority="25" operator="containsText" text="Caida">
      <formula>NOT(ISERROR(SEARCH("Caida",H5)))</formula>
    </cfRule>
    <cfRule type="cellIs" dxfId="144" priority="26" operator="lessThan">
      <formula>0.8</formula>
    </cfRule>
    <cfRule type="cellIs" dxfId="143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notContainsText" dxfId="141" priority="33" operator="notContains" text="Caida">
      <formula>ISERROR(SEARCH("Caida",H9))</formula>
    </cfRule>
    <cfRule type="containsText" dxfId="140" priority="34" operator="containsText" text="Caida">
      <formula>NOT(ISERROR(SEARCH("Caida",H9)))</formula>
    </cfRule>
    <cfRule type="cellIs" dxfId="139" priority="35" operator="lessThan">
      <formula>0.8</formula>
    </cfRule>
    <cfRule type="cellIs" dxfId="138" priority="36" operator="greaterThan">
      <formula>0.8</formula>
    </cfRule>
  </conditionalFormatting>
  <conditionalFormatting sqref="H102:H104">
    <cfRule type="cellIs" dxfId="137" priority="28" operator="equal">
      <formula>"APAGADO"</formula>
    </cfRule>
    <cfRule type="notContainsText" dxfId="136" priority="29" operator="notContains" text="Caida">
      <formula>ISERROR(SEARCH("Caida",H102))</formula>
    </cfRule>
    <cfRule type="containsText" dxfId="135" priority="30" operator="containsText" text="Caida">
      <formula>NOT(ISERROR(SEARCH("Caida",H102)))</formula>
    </cfRule>
    <cfRule type="cellIs" dxfId="134" priority="31" operator="lessThan">
      <formula>0.8</formula>
    </cfRule>
    <cfRule type="cellIs" dxfId="133" priority="32" operator="greater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notContainsText" dxfId="131" priority="37" operator="notContains" text="Caida">
      <formula>ISERROR(SEARCH("Caida",H109))</formula>
    </cfRule>
    <cfRule type="containsText" dxfId="130" priority="38" operator="containsText" text="Caida">
      <formula>NOT(ISERROR(SEARCH("Caida",H109)))</formula>
    </cfRule>
    <cfRule type="cellIs" dxfId="129" priority="39" operator="lessThan">
      <formula>0.8</formula>
    </cfRule>
    <cfRule type="cellIs" dxfId="128" priority="40" operator="greaterThan">
      <formula>0.8</formula>
    </cfRule>
    <cfRule type="cellIs" dxfId="127" priority="42" operator="greaterThan">
      <formula>0.8</formula>
    </cfRule>
  </conditionalFormatting>
  <conditionalFormatting sqref="I326:L328">
    <cfRule type="notContainsText" dxfId="126" priority="177" operator="notContains" text="Caida">
      <formula>ISERROR(SEARCH("Caida",I326))</formula>
    </cfRule>
    <cfRule type="containsText" dxfId="125" priority="178" operator="containsText" text="Caida">
      <formula>NOT(ISERROR(SEARCH("Caida",I326)))</formula>
    </cfRule>
    <cfRule type="cellIs" dxfId="124" priority="179" operator="lessThan">
      <formula>0.8</formula>
    </cfRule>
    <cfRule type="cellIs" dxfId="123" priority="180" operator="greaterThan">
      <formula>0.8</formula>
    </cfRule>
  </conditionalFormatting>
  <conditionalFormatting sqref="I398:L411">
    <cfRule type="cellIs" dxfId="122" priority="175" operator="lessThan">
      <formula>0.8</formula>
    </cfRule>
    <cfRule type="cellIs" dxfId="121" priority="176" operator="greaterThan">
      <formula>0.8</formula>
    </cfRule>
  </conditionalFormatting>
  <conditionalFormatting sqref="I415:L429">
    <cfRule type="cellIs" dxfId="120" priority="165" operator="lessThan">
      <formula>0.8</formula>
    </cfRule>
    <cfRule type="cellIs" dxfId="119" priority="166" operator="greater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8" operator="lessThan">
      <formula>0.8</formula>
    </cfRule>
    <cfRule type="cellIs" dxfId="114" priority="19" operator="greater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notContainsText" dxfId="109" priority="163" operator="notContains" text="Caida">
      <formula>ISERROR(SEARCH("Caida",I415))</formula>
    </cfRule>
    <cfRule type="containsText" dxfId="108" priority="164" operator="containsText" text="Caida">
      <formula>NOT(ISERROR(SEARCH("Caida",I415)))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ontainsText" dxfId="105" priority="12" operator="containsText" text="Caida">
      <formula>NOT(ISERROR(SEARCH("Caida",I5)))</formula>
    </cfRule>
    <cfRule type="cellIs" dxfId="104" priority="13" operator="lessThan">
      <formula>0.8</formula>
    </cfRule>
    <cfRule type="cellIs" dxfId="103" priority="14" operator="greater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ontainsText" dxfId="98" priority="172" operator="containsText" text="Caida">
      <formula>NOT(ISERROR(SEARCH("Caida",R7)))</formula>
    </cfRule>
    <cfRule type="cellIs" dxfId="97" priority="173" operator="lessThan">
      <formula>0.8</formula>
    </cfRule>
    <cfRule type="cellIs" dxfId="96" priority="174" operator="greaterThan">
      <formula>0.8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notContainsText" dxfId="77" priority="150" operator="notContains" text="Caida">
      <formula>ISERROR(SEARCH("Caida",Y134))</formula>
    </cfRule>
    <cfRule type="containsText" dxfId="76" priority="151" operator="containsText" text="Caida">
      <formula>NOT(ISERROR(SEARCH("Caida",Y134)))</formula>
    </cfRule>
    <cfRule type="cellIs" dxfId="75" priority="152" operator="lessThan">
      <formula>0.8</formula>
    </cfRule>
    <cfRule type="cellIs" dxfId="74" priority="153" operator="greaterThan">
      <formula>0.8</formula>
    </cfRule>
  </conditionalFormatting>
  <conditionalFormatting sqref="Y140:Y145">
    <cfRule type="cellIs" dxfId="73" priority="97" operator="equal">
      <formula>"apagado"</formula>
    </cfRule>
    <cfRule type="notContainsText" dxfId="72" priority="146" operator="notContains" text="Caida">
      <formula>ISERROR(SEARCH("Caida",Y140))</formula>
    </cfRule>
    <cfRule type="containsText" dxfId="71" priority="147" operator="containsText" text="Caida">
      <formula>NOT(ISERROR(SEARCH("Caida",Y140)))</formula>
    </cfRule>
    <cfRule type="cellIs" dxfId="70" priority="148" operator="lessThan">
      <formula>0.8</formula>
    </cfRule>
    <cfRule type="cellIs" dxfId="69" priority="149" operator="greaterThan">
      <formula>0.8</formula>
    </cfRule>
  </conditionalFormatting>
  <conditionalFormatting sqref="Y149">
    <cfRule type="cellIs" dxfId="68" priority="100" operator="equal">
      <formula>"apagado"</formula>
    </cfRule>
    <cfRule type="notContainsText" dxfId="67" priority="142" operator="notContains" text="Caida">
      <formula>ISERROR(SEARCH("Caida",Y149))</formula>
    </cfRule>
    <cfRule type="containsText" dxfId="66" priority="143" operator="containsText" text="Caida">
      <formula>NOT(ISERROR(SEARCH("Caida",Y149)))</formula>
    </cfRule>
    <cfRule type="cellIs" dxfId="65" priority="144" operator="lessThan">
      <formula>0.8</formula>
    </cfRule>
    <cfRule type="cellIs" dxfId="64" priority="145" operator="greaterThan">
      <formula>0.8</formula>
    </cfRule>
  </conditionalFormatting>
  <conditionalFormatting sqref="Y151">
    <cfRule type="cellIs" dxfId="63" priority="99" operator="equal">
      <formula>"apagado"</formula>
    </cfRule>
    <cfRule type="notContainsText" dxfId="62" priority="138" operator="notContains" text="Caida">
      <formula>ISERROR(SEARCH("Caida",Y151))</formula>
    </cfRule>
    <cfRule type="containsText" dxfId="61" priority="139" operator="containsText" text="Caida">
      <formula>NOT(ISERROR(SEARCH("Caida",Y151)))</formula>
    </cfRule>
    <cfRule type="cellIs" dxfId="60" priority="140" operator="lessThan">
      <formula>0.8</formula>
    </cfRule>
    <cfRule type="cellIs" dxfId="59" priority="141" operator="greaterThan">
      <formula>0.8</formula>
    </cfRule>
  </conditionalFormatting>
  <conditionalFormatting sqref="Y167:Y171">
    <cfRule type="cellIs" dxfId="58" priority="101" operator="equal">
      <formula>"apagado"</formula>
    </cfRule>
    <cfRule type="notContainsText" dxfId="57" priority="134" operator="notContains" text="Caida">
      <formula>ISERROR(SEARCH("Caida",Y167))</formula>
    </cfRule>
    <cfRule type="containsText" dxfId="56" priority="135" operator="containsText" text="Caida">
      <formula>NOT(ISERROR(SEARCH("Caida",Y167)))</formula>
    </cfRule>
    <cfRule type="cellIs" dxfId="55" priority="136" operator="lessThan">
      <formula>0.8</formula>
    </cfRule>
    <cfRule type="cellIs" dxfId="54" priority="137" operator="greaterThan">
      <formula>0.8</formula>
    </cfRule>
  </conditionalFormatting>
  <conditionalFormatting sqref="Y190:Y192">
    <cfRule type="cellIs" dxfId="53" priority="102" operator="equal">
      <formula>"apagado"</formula>
    </cfRule>
    <cfRule type="notContainsText" dxfId="52" priority="130" operator="notContains" text="Caida">
      <formula>ISERROR(SEARCH("Caida",Y190))</formula>
    </cfRule>
    <cfRule type="containsText" dxfId="51" priority="131" operator="containsText" text="Caida">
      <formula>NOT(ISERROR(SEARCH("Caida",Y190)))</formula>
    </cfRule>
    <cfRule type="cellIs" dxfId="50" priority="132" operator="lessThan">
      <formula>0.8</formula>
    </cfRule>
    <cfRule type="cellIs" dxfId="49" priority="133" operator="greaterThan">
      <formula>0.8</formula>
    </cfRule>
  </conditionalFormatting>
  <conditionalFormatting sqref="Y194">
    <cfRule type="cellIs" dxfId="48" priority="103" operator="equal">
      <formula>"apagado"</formula>
    </cfRule>
    <cfRule type="notContainsText" dxfId="47" priority="126" operator="notContains" text="Caida">
      <formula>ISERROR(SEARCH("Caida",Y194))</formula>
    </cfRule>
    <cfRule type="containsText" dxfId="46" priority="127" operator="containsText" text="Caida">
      <formula>NOT(ISERROR(SEARCH("Caida",Y194)))</formula>
    </cfRule>
    <cfRule type="cellIs" dxfId="45" priority="128" operator="lessThan">
      <formula>0.8</formula>
    </cfRule>
    <cfRule type="cellIs" dxfId="44" priority="129" operator="greaterThan">
      <formula>0.8</formula>
    </cfRule>
  </conditionalFormatting>
  <conditionalFormatting sqref="Y208">
    <cfRule type="cellIs" dxfId="43" priority="104" operator="equal">
      <formula>"apagado"</formula>
    </cfRule>
    <cfRule type="notContainsText" dxfId="42" priority="122" operator="notContains" text="Caida">
      <formula>ISERROR(SEARCH("Caida",Y208))</formula>
    </cfRule>
    <cfRule type="containsText" dxfId="41" priority="123" operator="containsText" text="Caida">
      <formula>NOT(ISERROR(SEARCH("Caida",Y208)))</formula>
    </cfRule>
    <cfRule type="cellIs" dxfId="40" priority="124" operator="lessThan">
      <formula>0.8</formula>
    </cfRule>
    <cfRule type="cellIs" dxfId="39" priority="125" operator="greaterThan">
      <formula>0.8</formula>
    </cfRule>
  </conditionalFormatting>
  <conditionalFormatting sqref="Y221:Y223">
    <cfRule type="cellIs" dxfId="38" priority="105" operator="equal">
      <formula>"apagado"</formula>
    </cfRule>
    <cfRule type="notContainsText" dxfId="37" priority="118" operator="notContains" text="Caida">
      <formula>ISERROR(SEARCH("Caida",Y221))</formula>
    </cfRule>
    <cfRule type="containsText" dxfId="36" priority="119" operator="containsText" text="Caida">
      <formula>NOT(ISERROR(SEARCH("Caida",Y221)))</formula>
    </cfRule>
    <cfRule type="cellIs" dxfId="35" priority="120" operator="lessThan">
      <formula>0.8</formula>
    </cfRule>
    <cfRule type="cellIs" dxfId="34" priority="121" operator="greaterThan">
      <formula>0.8</formula>
    </cfRule>
  </conditionalFormatting>
  <conditionalFormatting sqref="Y229">
    <cfRule type="cellIs" dxfId="33" priority="106" operator="equal">
      <formula>"apagado"</formula>
    </cfRule>
    <cfRule type="notContainsText" dxfId="32" priority="114" operator="notContains" text="Caida">
      <formula>ISERROR(SEARCH("Caida",Y229))</formula>
    </cfRule>
    <cfRule type="containsText" dxfId="31" priority="115" operator="containsText" text="Caida">
      <formula>NOT(ISERROR(SEARCH("Caida",Y229)))</formula>
    </cfRule>
    <cfRule type="cellIs" dxfId="30" priority="116" operator="lessThan">
      <formula>0.8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notContainsText" dxfId="27" priority="110" operator="notContains" text="Caida">
      <formula>ISERROR(SEARCH("Caida",Y246))</formula>
    </cfRule>
    <cfRule type="containsText" dxfId="26" priority="111" operator="containsText" text="Caida">
      <formula>NOT(ISERROR(SEARCH("Caida",Y246)))</formula>
    </cfRule>
    <cfRule type="cellIs" dxfId="25" priority="112" operator="lessThan">
      <formula>0.8</formula>
    </cfRule>
    <cfRule type="cellIs" dxfId="24" priority="113" operator="greaterThan">
      <formula>0.8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notContainsText" dxfId="21" priority="86" operator="notContains" text="Caida">
      <formula>ISERROR(SEARCH("Caida",Z7))</formula>
    </cfRule>
    <cfRule type="containsText" dxfId="20" priority="87" operator="containsText" text="Caida">
      <formula>NOT(ISERROR(SEARCH("Caida",Z7)))</formula>
    </cfRule>
    <cfRule type="cellIs" dxfId="19" priority="88" operator="lessThan">
      <formula>0.8</formula>
    </cfRule>
    <cfRule type="cellIs" dxfId="18" priority="89" operator="greaterThan">
      <formula>0.8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2023-10-30T10:12:12Z</dcterms:modified>
</cp:coreProperties>
</file>