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D77015FD-A5E1-4910-9DE1-C9B35F52AF64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8" i="24" l="1"/>
  <c r="D215" i="24"/>
  <c r="J217" i="24"/>
  <c r="J216" i="24"/>
  <c r="J215" i="24"/>
  <c r="D213" i="24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AP3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D214" i="24" l="1"/>
  <c r="E213" i="24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214" i="24" l="1"/>
  <c r="E5" i="24"/>
  <c r="D6" i="24"/>
  <c r="E6" i="24" s="1"/>
  <c r="D26" i="24"/>
  <c r="D200" i="24"/>
  <c r="D166" i="24"/>
  <c r="D116" i="24"/>
  <c r="D18" i="24"/>
  <c r="D11" i="24"/>
  <c r="K502" i="2"/>
  <c r="K506" i="2"/>
  <c r="K509" i="2"/>
  <c r="K508" i="2"/>
  <c r="K507" i="2"/>
  <c r="K505" i="2"/>
  <c r="K504" i="2"/>
  <c r="K503" i="2"/>
  <c r="D216" i="24" l="1"/>
  <c r="E216" i="24" s="1"/>
  <c r="E215" i="24"/>
  <c r="D12" i="24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<sst xmlns="http://schemas.openxmlformats.org/spreadsheetml/2006/main" count="5476" uniqueCount="1570">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</sst>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2.6666666666666668E-2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2.6666666666666668E-2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8</c:v>
                </c:pt>
                <c:pt idx="26">
                  <c:v>8</c:v>
                </c:pt>
                <c:pt idx="27">
                  <c:v>12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5.3278688524590161E-2</c:v>
                      </c:pt>
                      <c:pt idx="2">
                        <c:v>5.737704918032787E-2</c:v>
                      </c:pt>
                      <c:pt idx="3">
                        <c:v>3.6885245901639344E-2</c:v>
                      </c:pt>
                      <c:pt idx="4">
                        <c:v>3.6885245901639344E-2</c:v>
                      </c:pt>
                      <c:pt idx="5">
                        <c:v>2.0491803278688523E-2</c:v>
                      </c:pt>
                      <c:pt idx="6">
                        <c:v>2.0491803278688523E-2</c:v>
                      </c:pt>
                      <c:pt idx="7">
                        <c:v>1.6393442622950821E-2</c:v>
                      </c:pt>
                      <c:pt idx="8">
                        <c:v>2.0491803278688523E-2</c:v>
                      </c:pt>
                      <c:pt idx="9">
                        <c:v>0.20081967213114754</c:v>
                      </c:pt>
                      <c:pt idx="10">
                        <c:v>5.737704918032787E-2</c:v>
                      </c:pt>
                      <c:pt idx="11">
                        <c:v>5.3278688524590161E-2</c:v>
                      </c:pt>
                      <c:pt idx="12">
                        <c:v>0</c:v>
                      </c:pt>
                      <c:pt idx="13">
                        <c:v>3.6885245901639344E-2</c:v>
                      </c:pt>
                      <c:pt idx="14">
                        <c:v>2.8688524590163935E-2</c:v>
                      </c:pt>
                      <c:pt idx="15">
                        <c:v>2.8688524590163935E-2</c:v>
                      </c:pt>
                      <c:pt idx="16">
                        <c:v>3.6885245901639344E-2</c:v>
                      </c:pt>
                      <c:pt idx="17">
                        <c:v>3.6885245901639344E-2</c:v>
                      </c:pt>
                      <c:pt idx="18">
                        <c:v>2.8688524590163935E-2</c:v>
                      </c:pt>
                      <c:pt idx="19">
                        <c:v>3.2786885245901641E-2</c:v>
                      </c:pt>
                      <c:pt idx="20">
                        <c:v>0</c:v>
                      </c:pt>
                      <c:pt idx="21">
                        <c:v>3.2786885245901641E-2</c:v>
                      </c:pt>
                      <c:pt idx="22">
                        <c:v>3.2786885245901641E-2</c:v>
                      </c:pt>
                      <c:pt idx="23">
                        <c:v>0.16393442622950818</c:v>
                      </c:pt>
                      <c:pt idx="24">
                        <c:v>0.15163934426229508</c:v>
                      </c:pt>
                      <c:pt idx="25">
                        <c:v>3.2786885245901641E-2</c:v>
                      </c:pt>
                      <c:pt idx="26">
                        <c:v>3.2786885245901641E-2</c:v>
                      </c:pt>
                      <c:pt idx="27">
                        <c:v>4.9180327868852458E-2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5.6872037914691941E-2</c:v>
                      </c:pt>
                      <c:pt idx="26" formatCode="0.00%">
                        <c:v>5.2132701421800945E-2</c:v>
                      </c:pt>
                      <c:pt idx="27" formatCode="0.00%">
                        <c:v>5.2132701421800945E-2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5.3278688524590161E-2</c:v>
                </c:pt>
                <c:pt idx="2">
                  <c:v>5.737704918032787E-2</c:v>
                </c:pt>
                <c:pt idx="3">
                  <c:v>3.6885245901639344E-2</c:v>
                </c:pt>
                <c:pt idx="4">
                  <c:v>3.6885245901639344E-2</c:v>
                </c:pt>
                <c:pt idx="5">
                  <c:v>2.0491803278688523E-2</c:v>
                </c:pt>
                <c:pt idx="6">
                  <c:v>2.0491803278688523E-2</c:v>
                </c:pt>
                <c:pt idx="7">
                  <c:v>1.6393442622950821E-2</c:v>
                </c:pt>
                <c:pt idx="8">
                  <c:v>2.0491803278688523E-2</c:v>
                </c:pt>
                <c:pt idx="9">
                  <c:v>0.20081967213114754</c:v>
                </c:pt>
                <c:pt idx="10">
                  <c:v>5.737704918032787E-2</c:v>
                </c:pt>
                <c:pt idx="11">
                  <c:v>5.3278688524590161E-2</c:v>
                </c:pt>
                <c:pt idx="12">
                  <c:v>0</c:v>
                </c:pt>
                <c:pt idx="13">
                  <c:v>3.6885245901639344E-2</c:v>
                </c:pt>
                <c:pt idx="14">
                  <c:v>2.8688524590163935E-2</c:v>
                </c:pt>
                <c:pt idx="15">
                  <c:v>2.8688524590163935E-2</c:v>
                </c:pt>
                <c:pt idx="16">
                  <c:v>3.6885245901639344E-2</c:v>
                </c:pt>
                <c:pt idx="17">
                  <c:v>3.6885245901639344E-2</c:v>
                </c:pt>
                <c:pt idx="18">
                  <c:v>2.8688524590163935E-2</c:v>
                </c:pt>
                <c:pt idx="19">
                  <c:v>3.2786885245901641E-2</c:v>
                </c:pt>
                <c:pt idx="20">
                  <c:v>0</c:v>
                </c:pt>
                <c:pt idx="21">
                  <c:v>3.2786885245901641E-2</c:v>
                </c:pt>
                <c:pt idx="22">
                  <c:v>3.2786885245901641E-2</c:v>
                </c:pt>
                <c:pt idx="23">
                  <c:v>0.16393442622950818</c:v>
                </c:pt>
                <c:pt idx="24">
                  <c:v>0.15163934426229508</c:v>
                </c:pt>
                <c:pt idx="25">
                  <c:v>3.2786885245901641E-2</c:v>
                </c:pt>
                <c:pt idx="26">
                  <c:v>3.2786885245901641E-2</c:v>
                </c:pt>
                <c:pt idx="27">
                  <c:v>4.9180327868852458E-2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5.6872037914691941E-2</c:v>
                </c:pt>
                <c:pt idx="26" formatCode="0.00%">
                  <c:v>5.2132701421800945E-2</c:v>
                </c:pt>
                <c:pt idx="27" formatCode="0.00%">
                  <c:v>5.2132701421800945E-2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12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12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7"/>
  <sheetViews>
    <sheetView zoomScale="55" zoomScaleNormal="55" workbookViewId="0">
      <pane xSplit="11" ySplit="4" topLeftCell="AP5" activePane="bottomRight" state="frozen"/>
      <selection pane="topRight" activeCell="M1" sqref="M1"/>
      <selection pane="bottomLeft" activeCell="A5" sqref="A5"/>
      <selection pane="bottomRight" activeCell="G531" sqref="G53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7.047619047619047E-2</v>
      </c>
      <c r="M1" s="4">
        <f t="shared" si="0"/>
        <v>7.4285714285714288E-2</v>
      </c>
      <c r="N1" s="4">
        <f t="shared" si="0"/>
        <v>6.6666666666666666E-2</v>
      </c>
      <c r="O1" s="4">
        <f t="shared" si="0"/>
        <v>5.5238095238095239E-2</v>
      </c>
      <c r="P1" s="4">
        <f t="shared" si="0"/>
        <v>6.2857142857142861E-2</v>
      </c>
      <c r="Q1" s="4">
        <f t="shared" si="0"/>
        <v>5.7142857142857141E-2</v>
      </c>
      <c r="R1" s="4">
        <f t="shared" si="0"/>
        <v>5.7142857142857141E-2</v>
      </c>
      <c r="S1" s="4">
        <f t="shared" si="0"/>
        <v>6.0952380952380952E-2</v>
      </c>
      <c r="T1" s="4">
        <f t="shared" si="0"/>
        <v>6.2857142857142861E-2</v>
      </c>
      <c r="U1" s="4">
        <f t="shared" si="0"/>
        <v>0.25333333333333335</v>
      </c>
      <c r="V1" s="4">
        <f t="shared" si="0"/>
        <v>0.10857142857142857</v>
      </c>
      <c r="W1" s="4">
        <f t="shared" si="0"/>
        <v>0.10857142857142857</v>
      </c>
      <c r="X1" s="4">
        <f t="shared" si="0"/>
        <v>7.2380952380952379E-2</v>
      </c>
      <c r="Y1" s="4"/>
      <c r="Z1" s="4">
        <f t="shared" si="0"/>
        <v>7.047619047619047E-2</v>
      </c>
      <c r="AA1" s="4">
        <f t="shared" si="0"/>
        <v>7.047619047619047E-2</v>
      </c>
      <c r="AB1" s="4">
        <f t="shared" si="0"/>
        <v>7.6190476190476197E-2</v>
      </c>
      <c r="AC1" s="4">
        <f t="shared" si="0"/>
        <v>7.4285714285714288E-2</v>
      </c>
      <c r="AD1" s="4">
        <f t="shared" si="0"/>
        <v>5.7142857142857141E-2</v>
      </c>
      <c r="AE1" s="4">
        <f t="shared" si="0"/>
        <v>5.7142857142857141E-2</v>
      </c>
      <c r="AF1" s="4">
        <f t="shared" si="0"/>
        <v>8.3809523809523806E-2</v>
      </c>
      <c r="AG1" s="4">
        <f t="shared" si="0"/>
        <v>6.2857142857142861E-2</v>
      </c>
      <c r="AH1" s="4">
        <f t="shared" si="0"/>
        <v>6.6666666666666666E-2</v>
      </c>
      <c r="AI1" s="4">
        <f t="shared" si="0"/>
        <v>0.13142857142857142</v>
      </c>
      <c r="AJ1" s="4">
        <f t="shared" si="0"/>
        <v>0.10857142857142857</v>
      </c>
      <c r="AK1" s="4">
        <f t="shared" si="0"/>
        <v>5.7142857142857141E-2</v>
      </c>
      <c r="AL1" s="4">
        <f t="shared" si="0"/>
        <v>5.5238095238095239E-2</v>
      </c>
      <c r="AM1" s="4">
        <f t="shared" ref="AM1" si="1">(AM3)/(AM2+AM3)</f>
        <v>6.2857142857142861E-2</v>
      </c>
      <c r="AN1" s="4">
        <f t="shared" ref="AN1:AO1" si="2">(AN3)/(AN2+AN3)</f>
        <v>4.9523809523809526E-2</v>
      </c>
      <c r="AO1" s="4">
        <f t="shared" si="2"/>
        <v>5.7142857142857141E-2</v>
      </c>
      <c r="AP1" s="4">
        <f t="shared" ref="AP1" si="3">(AP3)/(AP2+AP3)</f>
        <v>6.2857142857142861E-2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P2" si="4">CANTIDAD_DE_CAMARAS-M3</f>
        <v>486</v>
      </c>
      <c r="N2" s="75">
        <f t="shared" ref="N2" si="5">CANTIDAD_DE_CAMARAS-N3</f>
        <v>490</v>
      </c>
      <c r="O2" s="75">
        <f t="shared" si="4"/>
        <v>496</v>
      </c>
      <c r="P2" s="75">
        <f t="shared" si="4"/>
        <v>492</v>
      </c>
      <c r="Q2" s="75">
        <f t="shared" si="4"/>
        <v>495</v>
      </c>
      <c r="R2" s="75">
        <f t="shared" si="4"/>
        <v>495</v>
      </c>
      <c r="S2" s="75">
        <f t="shared" si="4"/>
        <v>493</v>
      </c>
      <c r="T2" s="75">
        <f t="shared" si="4"/>
        <v>492</v>
      </c>
      <c r="U2" s="75">
        <f t="shared" si="4"/>
        <v>392</v>
      </c>
      <c r="V2" s="75">
        <f t="shared" si="4"/>
        <v>468</v>
      </c>
      <c r="W2" s="75">
        <f t="shared" si="4"/>
        <v>468</v>
      </c>
      <c r="X2" s="75">
        <f t="shared" si="4"/>
        <v>487</v>
      </c>
      <c r="Y2" s="75">
        <f t="shared" si="4"/>
        <v>487</v>
      </c>
      <c r="Z2" s="75">
        <f t="shared" si="4"/>
        <v>488</v>
      </c>
      <c r="AA2" s="75">
        <f t="shared" si="4"/>
        <v>488</v>
      </c>
      <c r="AB2" s="75">
        <f t="shared" si="4"/>
        <v>485</v>
      </c>
      <c r="AC2" s="75">
        <f t="shared" si="4"/>
        <v>486</v>
      </c>
      <c r="AD2" s="75">
        <f t="shared" si="4"/>
        <v>495</v>
      </c>
      <c r="AE2" s="75">
        <f t="shared" si="4"/>
        <v>495</v>
      </c>
      <c r="AF2" s="75">
        <f t="shared" si="4"/>
        <v>481</v>
      </c>
      <c r="AG2" s="75">
        <f t="shared" si="4"/>
        <v>492</v>
      </c>
      <c r="AH2" s="75">
        <f t="shared" si="4"/>
        <v>490</v>
      </c>
      <c r="AI2" s="75">
        <f t="shared" si="4"/>
        <v>456</v>
      </c>
      <c r="AJ2" s="75">
        <f t="shared" si="4"/>
        <v>468</v>
      </c>
      <c r="AK2" s="75">
        <f t="shared" si="4"/>
        <v>495</v>
      </c>
      <c r="AL2" s="75">
        <f t="shared" si="4"/>
        <v>496</v>
      </c>
      <c r="AM2" s="75">
        <f t="shared" si="4"/>
        <v>492</v>
      </c>
      <c r="AN2" s="75">
        <f t="shared" si="4"/>
        <v>499</v>
      </c>
      <c r="AO2" s="75">
        <f t="shared" si="4"/>
        <v>495</v>
      </c>
      <c r="AP2" s="75">
        <f t="shared" si="4"/>
        <v>492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COUNTIF(L4:L619,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COUNTIF(X4:X519, "apagado")</f>
        <v>38</v>
      </c>
      <c r="Y3" s="12">
        <f>COUNTIF(Y4:Y519, "apagado")</f>
        <v>38</v>
      </c>
      <c r="Z3" s="12">
        <f t="shared" ref="Z3:AP3" si="7">COUNTIF(Z4:Z619,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57</v>
      </c>
      <c r="AK3" s="12">
        <f t="shared" si="7"/>
        <v>30</v>
      </c>
      <c r="AL3" s="12">
        <f t="shared" si="7"/>
        <v>29</v>
      </c>
      <c r="AM3" s="12">
        <f t="shared" si="7"/>
        <v>33</v>
      </c>
      <c r="AN3" s="12">
        <f t="shared" si="7"/>
        <v>26</v>
      </c>
      <c r="AO3" s="12">
        <f t="shared" si="7"/>
        <v>30</v>
      </c>
      <c r="AP3" s="12">
        <f t="shared" si="7"/>
        <v>33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24</v>
      </c>
      <c r="J7" s="34">
        <f t="shared" ref="J7:J77" si="9">COUNTIF(L7:AM7,"APAGADO")</f>
        <v>4</v>
      </c>
      <c r="K7" s="35">
        <f t="shared" ref="K7:K77" si="10">(I7)/(J7+I7)</f>
        <v>0.8571428571428571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 t="s">
        <v>1471</v>
      </c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25</v>
      </c>
      <c r="J8" s="34">
        <f t="shared" si="9"/>
        <v>3</v>
      </c>
      <c r="K8" s="35">
        <f t="shared" si="10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24</v>
      </c>
      <c r="J10" s="34">
        <f t="shared" si="9"/>
        <v>4</v>
      </c>
      <c r="K10" s="35">
        <f t="shared" si="10"/>
        <v>0.8571428571428571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 t="s">
        <v>1471</v>
      </c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24</v>
      </c>
      <c r="J12" s="34">
        <f t="shared" si="9"/>
        <v>4</v>
      </c>
      <c r="K12" s="35">
        <f t="shared" si="10"/>
        <v>0.8571428571428571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 t="s">
        <v>1471</v>
      </c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24</v>
      </c>
      <c r="J13" s="34">
        <f t="shared" si="9"/>
        <v>4</v>
      </c>
      <c r="K13" s="35">
        <f t="shared" si="10"/>
        <v>0.8571428571428571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 t="s">
        <v>1471</v>
      </c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24</v>
      </c>
      <c r="J14" s="34">
        <f t="shared" si="9"/>
        <v>4</v>
      </c>
      <c r="K14" s="35">
        <f t="shared" si="10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 t="s">
        <v>1471</v>
      </c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0</v>
      </c>
      <c r="J15" s="34">
        <f t="shared" si="9"/>
        <v>28</v>
      </c>
      <c r="K15" s="35">
        <f t="shared" si="10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 t="s">
        <v>1471</v>
      </c>
      <c r="AO15" s="88" t="s">
        <v>1471</v>
      </c>
      <c r="AP15" s="88" t="s">
        <v>1471</v>
      </c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</v>
      </c>
      <c r="J107" s="34">
        <f t="shared" si="21"/>
        <v>26</v>
      </c>
      <c r="K107" s="35">
        <f t="shared" si="22"/>
        <v>7.1428571428571425E-2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 t="s">
        <v>1471</v>
      </c>
      <c r="AO107" s="88" t="s">
        <v>1471</v>
      </c>
      <c r="AP107" s="88" t="s">
        <v>1471</v>
      </c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0</v>
      </c>
      <c r="J132" s="34">
        <f t="shared" si="17"/>
        <v>28</v>
      </c>
      <c r="K132" s="35">
        <f t="shared" si="18"/>
        <v>0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 t="s">
        <v>1471</v>
      </c>
      <c r="AO132" s="88" t="s">
        <v>1471</v>
      </c>
      <c r="AP132" s="88" t="s">
        <v>1471</v>
      </c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0</v>
      </c>
      <c r="J133" s="34">
        <f t="shared" si="17"/>
        <v>28</v>
      </c>
      <c r="K133" s="35">
        <f t="shared" si="18"/>
        <v>0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 t="s">
        <v>1471</v>
      </c>
      <c r="AO133" s="88" t="s">
        <v>1471</v>
      </c>
      <c r="AP133" s="88" t="s">
        <v>1471</v>
      </c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0</v>
      </c>
      <c r="J148" s="34">
        <f t="shared" ref="J148:J253" si="24">COUNTIF(L148:AM148,"APAGADO")</f>
        <v>28</v>
      </c>
      <c r="K148" s="35">
        <f t="shared" ref="K148:K253" si="25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 t="s">
        <v>1471</v>
      </c>
      <c r="AO148" s="88" t="s">
        <v>1471</v>
      </c>
      <c r="AP148" s="88" t="s">
        <v>1471</v>
      </c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1471</v>
      </c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25</v>
      </c>
      <c r="J178" s="34">
        <f t="shared" si="24"/>
        <v>3</v>
      </c>
      <c r="K178" s="35">
        <f t="shared" si="25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25</v>
      </c>
      <c r="J179" s="34">
        <f t="shared" si="24"/>
        <v>3</v>
      </c>
      <c r="K179" s="35">
        <f t="shared" si="25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25</v>
      </c>
      <c r="J180" s="34">
        <f t="shared" si="24"/>
        <v>3</v>
      </c>
      <c r="K180" s="35">
        <f t="shared" si="25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25</v>
      </c>
      <c r="J181" s="34">
        <f t="shared" si="24"/>
        <v>3</v>
      </c>
      <c r="K181" s="35">
        <f t="shared" si="25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25</v>
      </c>
      <c r="J182" s="34">
        <f t="shared" si="24"/>
        <v>3</v>
      </c>
      <c r="K182" s="35">
        <f t="shared" si="25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26</v>
      </c>
      <c r="J186" s="34">
        <f t="shared" si="24"/>
        <v>2</v>
      </c>
      <c r="K186" s="35">
        <f t="shared" si="25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22</v>
      </c>
      <c r="J187" s="34">
        <f t="shared" si="24"/>
        <v>6</v>
      </c>
      <c r="K187" s="35">
        <f t="shared" si="25"/>
        <v>0.7857142857142857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 t="s">
        <v>1471</v>
      </c>
      <c r="AL187" s="88" t="s">
        <v>1471</v>
      </c>
      <c r="AM187" s="88" t="s">
        <v>1471</v>
      </c>
      <c r="AN187" s="88"/>
      <c r="AO187" s="88" t="s">
        <v>1471</v>
      </c>
      <c r="AP187" s="88" t="s">
        <v>1471</v>
      </c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25</v>
      </c>
      <c r="J188" s="34">
        <f t="shared" si="24"/>
        <v>3</v>
      </c>
      <c r="K188" s="35">
        <f t="shared" si="25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25</v>
      </c>
      <c r="J189" s="34">
        <f t="shared" si="24"/>
        <v>3</v>
      </c>
      <c r="K189" s="35">
        <f t="shared" si="25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25</v>
      </c>
      <c r="J191" s="34">
        <f t="shared" si="24"/>
        <v>3</v>
      </c>
      <c r="K191" s="35">
        <f t="shared" si="25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8">COUNTIF(L192:AM192,"APAGADO")</f>
        <v>3</v>
      </c>
      <c r="K192" s="35">
        <f t="shared" ref="K192" si="29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0</v>
      </c>
      <c r="J194" s="34">
        <f t="shared" si="24"/>
        <v>28</v>
      </c>
      <c r="K194" s="35">
        <f t="shared" si="25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 t="s">
        <v>1471</v>
      </c>
      <c r="AO194" s="88" t="s">
        <v>1471</v>
      </c>
      <c r="AP194" s="88" t="s">
        <v>1471</v>
      </c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 t="s">
        <v>1471</v>
      </c>
      <c r="AO196" s="88" t="s">
        <v>1471</v>
      </c>
      <c r="AP196" s="88" t="s">
        <v>1471</v>
      </c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27</v>
      </c>
      <c r="J203" s="34">
        <f t="shared" si="24"/>
        <v>1</v>
      </c>
      <c r="K203" s="35">
        <f t="shared" si="25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 t="s">
        <v>1471</v>
      </c>
      <c r="AM203" s="88"/>
      <c r="AN203" s="88"/>
      <c r="AO203" s="88"/>
      <c r="AP203" s="88"/>
    </row>
    <row r="204" spans="1:42" ht="15.75" thickBot="1" x14ac:dyDescent="0.3">
      <c r="A204" s="87"/>
      <c r="B204" t="s">
        <v>1569</v>
      </c>
      <c r="C204" t="s">
        <v>1144</v>
      </c>
      <c r="E204"/>
      <c r="F204"/>
      <c r="G204"/>
      <c r="H204" s="33"/>
      <c r="I204" s="34"/>
      <c r="J204" s="34"/>
      <c r="K204" s="35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 t="s">
        <v>1471</v>
      </c>
      <c r="AN204" s="88" t="s">
        <v>1471</v>
      </c>
      <c r="AO204" s="88" t="s">
        <v>1471</v>
      </c>
      <c r="AP204" s="88" t="s">
        <v>1471</v>
      </c>
    </row>
    <row r="205" spans="1:42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3"/>
        <v>25</v>
      </c>
      <c r="J205" s="34">
        <f t="shared" si="24"/>
        <v>3</v>
      </c>
      <c r="K205" s="35">
        <f t="shared" si="25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30">COUNTIF(L206:AM206,"")</f>
        <v>25</v>
      </c>
      <c r="J206" s="34">
        <f t="shared" si="24"/>
        <v>3</v>
      </c>
      <c r="K206" s="35">
        <f t="shared" si="25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30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30"/>
        <v>25</v>
      </c>
      <c r="J208" s="34">
        <f t="shared" si="24"/>
        <v>3</v>
      </c>
      <c r="K208" s="35">
        <f t="shared" si="25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30"/>
        <v>25</v>
      </c>
      <c r="J209" s="34">
        <f>COUNTIF(L209:AM209,"APAGADO")</f>
        <v>3</v>
      </c>
      <c r="K209" s="35">
        <f>(I209)/(J209+I209)</f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30"/>
        <v>25</v>
      </c>
      <c r="J210" s="34">
        <f t="shared" si="24"/>
        <v>3</v>
      </c>
      <c r="K210" s="35">
        <f t="shared" si="25"/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 t="s">
        <v>1471</v>
      </c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 t="s">
        <v>1471</v>
      </c>
      <c r="AJ210" s="88" t="s">
        <v>1471</v>
      </c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1">COUNTIF(L211:AM211,"")</f>
        <v>28</v>
      </c>
      <c r="J211" s="34">
        <f t="shared" ref="J211" si="32">COUNTIF(L211:AM211,"APAGADO")</f>
        <v>0</v>
      </c>
      <c r="K211" s="35">
        <f t="shared" ref="K211" si="33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4">COUNTIF(L212:AM212,"")</f>
        <v>25</v>
      </c>
      <c r="J212" s="34">
        <f t="shared" ref="J212" si="35">COUNTIF(L212:AM212,"APAGADO")</f>
        <v>3</v>
      </c>
      <c r="K212" s="35">
        <f t="shared" ref="K212" si="36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 t="s">
        <v>1471</v>
      </c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 t="s">
        <v>1471</v>
      </c>
      <c r="AJ212" s="88" t="s">
        <v>1471</v>
      </c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30"/>
        <v>27</v>
      </c>
      <c r="J217" s="34">
        <f t="shared" si="24"/>
        <v>1</v>
      </c>
      <c r="K217" s="35">
        <f t="shared" si="25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 t="s">
        <v>1471</v>
      </c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30"/>
        <v>26</v>
      </c>
      <c r="J219" s="34">
        <f t="shared" si="24"/>
        <v>2</v>
      </c>
      <c r="K219" s="35">
        <f t="shared" si="25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 t="s">
        <v>1471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 t="s">
        <v>1471</v>
      </c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30"/>
        <v>21</v>
      </c>
      <c r="J221" s="34">
        <f t="shared" si="24"/>
        <v>7</v>
      </c>
      <c r="K221" s="35">
        <f t="shared" si="25"/>
        <v>0.75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 t="s">
        <v>1471</v>
      </c>
      <c r="AC221" s="88" t="s">
        <v>1471</v>
      </c>
      <c r="AD221" s="88"/>
      <c r="AE221" s="88"/>
      <c r="AF221" s="88"/>
      <c r="AG221" s="88"/>
      <c r="AH221" s="88" t="s">
        <v>1471</v>
      </c>
      <c r="AI221" s="88" t="s">
        <v>1471</v>
      </c>
      <c r="AJ221" s="88" t="s">
        <v>1471</v>
      </c>
      <c r="AK221" s="88" t="s">
        <v>1471</v>
      </c>
      <c r="AL221" s="88"/>
      <c r="AM221" s="88" t="s">
        <v>1471</v>
      </c>
      <c r="AN221" s="88"/>
      <c r="AO221" s="88"/>
      <c r="AP221" s="88"/>
    </row>
    <row r="222" spans="1:42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30"/>
        <v>27</v>
      </c>
      <c r="J222" s="34">
        <f t="shared" si="24"/>
        <v>1</v>
      </c>
      <c r="K222" s="35">
        <f t="shared" si="25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1471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30"/>
        <v>28</v>
      </c>
      <c r="J223" s="34">
        <f t="shared" si="24"/>
        <v>0</v>
      </c>
      <c r="K223" s="35">
        <f t="shared" si="25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30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 t="s">
        <v>1471</v>
      </c>
      <c r="AP224" s="88"/>
    </row>
    <row r="225" spans="1:42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30"/>
        <v>27</v>
      </c>
      <c r="J225" s="34">
        <f t="shared" si="24"/>
        <v>1</v>
      </c>
      <c r="K225" s="35">
        <f t="shared" si="25"/>
        <v>0.9642857142857143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 t="s">
        <v>1471</v>
      </c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30"/>
        <v>24</v>
      </c>
      <c r="J226" s="34">
        <f t="shared" si="24"/>
        <v>4</v>
      </c>
      <c r="K226" s="35">
        <f t="shared" si="25"/>
        <v>0.8571428571428571</v>
      </c>
      <c r="L226" s="88" t="s">
        <v>1471</v>
      </c>
      <c r="M226" s="88" t="s">
        <v>1471</v>
      </c>
      <c r="N226" s="88" t="s">
        <v>1471</v>
      </c>
      <c r="O226" s="88" t="s">
        <v>1471</v>
      </c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 t="s">
        <v>1471</v>
      </c>
      <c r="AO231" s="88" t="s">
        <v>1471</v>
      </c>
      <c r="AP231" s="88" t="s">
        <v>1471</v>
      </c>
    </row>
    <row r="232" spans="1:42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30"/>
        <v>0</v>
      </c>
      <c r="J232" s="34">
        <f t="shared" si="24"/>
        <v>28</v>
      </c>
      <c r="K232" s="35">
        <f t="shared" si="25"/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 t="s">
        <v>1471</v>
      </c>
      <c r="AO232" s="88" t="s">
        <v>1471</v>
      </c>
      <c r="AP232" s="88" t="s">
        <v>1471</v>
      </c>
    </row>
    <row r="233" spans="1:42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0</v>
      </c>
      <c r="J233" s="34">
        <f>COUNTIF(L233:AM233,"APAGADO")</f>
        <v>28</v>
      </c>
      <c r="K233" s="35">
        <f>(I233)/(J233+I233)</f>
        <v>0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 t="s">
        <v>1471</v>
      </c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 t="s">
        <v>1471</v>
      </c>
      <c r="AO233" s="88" t="s">
        <v>1471</v>
      </c>
      <c r="AP233" s="88" t="s">
        <v>1471</v>
      </c>
    </row>
    <row r="234" spans="1:42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30"/>
        <v>9</v>
      </c>
      <c r="J234" s="34">
        <f t="shared" si="24"/>
        <v>19</v>
      </c>
      <c r="K234" s="35">
        <f t="shared" si="25"/>
        <v>0.32142857142857145</v>
      </c>
      <c r="L234" s="88"/>
      <c r="M234" s="88" t="s">
        <v>1471</v>
      </c>
      <c r="N234" s="88" t="s">
        <v>1471</v>
      </c>
      <c r="O234" s="88"/>
      <c r="P234" s="88"/>
      <c r="Q234" s="88" t="s">
        <v>1471</v>
      </c>
      <c r="R234" s="88"/>
      <c r="S234" s="88" t="s">
        <v>1471</v>
      </c>
      <c r="T234" s="88" t="s">
        <v>1471</v>
      </c>
      <c r="U234" s="88" t="s">
        <v>1471</v>
      </c>
      <c r="V234" s="88"/>
      <c r="W234" s="88" t="s">
        <v>1471</v>
      </c>
      <c r="X234" s="88" t="s">
        <v>1471</v>
      </c>
      <c r="Y234" s="88" t="s">
        <v>1471</v>
      </c>
      <c r="Z234" s="88" t="s">
        <v>1471</v>
      </c>
      <c r="AA234" s="88" t="s">
        <v>1471</v>
      </c>
      <c r="AB234" s="88"/>
      <c r="AC234" s="88" t="s">
        <v>1471</v>
      </c>
      <c r="AD234" s="88"/>
      <c r="AE234" s="88" t="s">
        <v>1471</v>
      </c>
      <c r="AF234" s="88" t="s">
        <v>1471</v>
      </c>
      <c r="AG234" s="88" t="s">
        <v>1471</v>
      </c>
      <c r="AH234" s="88" t="s">
        <v>1471</v>
      </c>
      <c r="AI234" s="88" t="s">
        <v>1471</v>
      </c>
      <c r="AJ234" s="88"/>
      <c r="AK234" s="88"/>
      <c r="AL234" s="88" t="s">
        <v>1471</v>
      </c>
      <c r="AM234" s="88" t="s">
        <v>1471</v>
      </c>
      <c r="AN234" s="88" t="s">
        <v>1471</v>
      </c>
      <c r="AO234" s="88" t="s">
        <v>1471</v>
      </c>
      <c r="AP234" s="88"/>
    </row>
    <row r="235" spans="1:42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30"/>
        <v>25</v>
      </c>
      <c r="J235" s="34">
        <f t="shared" si="24"/>
        <v>3</v>
      </c>
      <c r="K235" s="35">
        <f t="shared" si="25"/>
        <v>0.8928571428571429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 t="s">
        <v>1471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26</v>
      </c>
      <c r="J236" s="34">
        <f>COUNTIF(L236:AM236,"APAGADO")</f>
        <v>2</v>
      </c>
      <c r="K236" s="35">
        <f>(I236)/(J236+I236)</f>
        <v>0.9285714285714286</v>
      </c>
      <c r="L236" s="88"/>
      <c r="M236" s="88"/>
      <c r="N236" s="88" t="s">
        <v>1471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30"/>
        <v>26</v>
      </c>
      <c r="J238" s="34">
        <f t="shared" si="24"/>
        <v>2</v>
      </c>
      <c r="K238" s="35">
        <f t="shared" si="25"/>
        <v>0.9285714285714286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 t="s">
        <v>1471</v>
      </c>
      <c r="AJ238" s="88"/>
      <c r="AK238" s="88"/>
      <c r="AL238" s="88"/>
      <c r="AM238" s="88"/>
      <c r="AN238" s="88"/>
      <c r="AO238" s="88"/>
      <c r="AP238" s="88" t="s">
        <v>1471</v>
      </c>
    </row>
    <row r="239" spans="1:42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 t="s">
        <v>1471</v>
      </c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30"/>
        <v>21</v>
      </c>
      <c r="J240" s="34">
        <f t="shared" si="24"/>
        <v>7</v>
      </c>
      <c r="K240" s="35">
        <f t="shared" si="25"/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21</v>
      </c>
      <c r="J242" s="34">
        <f>COUNTIF(L242:AM242,"APAGADO")</f>
        <v>7</v>
      </c>
      <c r="K242" s="35">
        <f>(I242)/(J242+I242)</f>
        <v>0.75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30"/>
        <v>0</v>
      </c>
      <c r="J246" s="34">
        <f t="shared" si="24"/>
        <v>28</v>
      </c>
      <c r="K246" s="35">
        <f t="shared" si="25"/>
        <v>0</v>
      </c>
      <c r="L246" s="88" t="s">
        <v>1471</v>
      </c>
      <c r="M246" s="88" t="s">
        <v>1471</v>
      </c>
      <c r="N246" s="88" t="s">
        <v>1471</v>
      </c>
      <c r="O246" s="88" t="s">
        <v>1471</v>
      </c>
      <c r="P246" s="88" t="s">
        <v>1471</v>
      </c>
      <c r="Q246" s="88" t="s">
        <v>1471</v>
      </c>
      <c r="R246" s="88" t="s">
        <v>1471</v>
      </c>
      <c r="S246" s="88" t="s">
        <v>1471</v>
      </c>
      <c r="T246" s="88" t="s">
        <v>1471</v>
      </c>
      <c r="U246" s="88" t="s">
        <v>1471</v>
      </c>
      <c r="V246" s="88" t="s">
        <v>1471</v>
      </c>
      <c r="W246" s="88" t="s">
        <v>1471</v>
      </c>
      <c r="X246" s="88" t="s">
        <v>1471</v>
      </c>
      <c r="Y246" s="88" t="s">
        <v>1471</v>
      </c>
      <c r="Z246" s="88" t="s">
        <v>1471</v>
      </c>
      <c r="AA246" s="88" t="s">
        <v>1471</v>
      </c>
      <c r="AB246" s="88" t="s">
        <v>1471</v>
      </c>
      <c r="AC246" s="88" t="s">
        <v>1471</v>
      </c>
      <c r="AD246" s="88" t="s">
        <v>1471</v>
      </c>
      <c r="AE246" s="88" t="s">
        <v>1471</v>
      </c>
      <c r="AF246" s="88" t="s">
        <v>1471</v>
      </c>
      <c r="AG246" s="88" t="s">
        <v>1471</v>
      </c>
      <c r="AH246" s="88" t="s">
        <v>1471</v>
      </c>
      <c r="AI246" s="88" t="s">
        <v>1471</v>
      </c>
      <c r="AJ246" s="88" t="s">
        <v>1471</v>
      </c>
      <c r="AK246" s="88" t="s">
        <v>1471</v>
      </c>
      <c r="AL246" s="88" t="s">
        <v>1471</v>
      </c>
      <c r="AM246" s="88" t="s">
        <v>1471</v>
      </c>
      <c r="AN246" s="88" t="s">
        <v>1471</v>
      </c>
      <c r="AO246" s="88" t="s">
        <v>1471</v>
      </c>
      <c r="AP246" s="88" t="s">
        <v>1471</v>
      </c>
    </row>
    <row r="247" spans="1:42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30"/>
        <v>28</v>
      </c>
      <c r="J248" s="34">
        <f t="shared" si="24"/>
        <v>0</v>
      </c>
      <c r="K248" s="35">
        <f t="shared" si="25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30"/>
        <v>27</v>
      </c>
      <c r="J251" s="34">
        <f t="shared" si="24"/>
        <v>1</v>
      </c>
      <c r="K251" s="35">
        <f t="shared" si="25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30"/>
        <v>27</v>
      </c>
      <c r="J253" s="34">
        <f t="shared" si="24"/>
        <v>1</v>
      </c>
      <c r="K253" s="35">
        <f t="shared" si="25"/>
        <v>0.9642857142857143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 t="s">
        <v>1471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30"/>
        <v>28</v>
      </c>
      <c r="J254" s="34">
        <f t="shared" ref="J254:J318" si="37">COUNTIF(L254:AM254,"APAGADO")</f>
        <v>0</v>
      </c>
      <c r="K254" s="35">
        <f t="shared" ref="K254:K318" si="38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30"/>
        <v>28</v>
      </c>
      <c r="J256" s="34">
        <f t="shared" si="37"/>
        <v>0</v>
      </c>
      <c r="K256" s="35">
        <f t="shared" si="38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9">COUNTIF(L257:AM257,"")</f>
        <v>28</v>
      </c>
      <c r="J257" s="34">
        <f t="shared" ref="J257" si="40">COUNTIF(L257:AM257,"APAGADO")</f>
        <v>0</v>
      </c>
      <c r="K257" s="35">
        <f t="shared" ref="K257" si="41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2">COUNTIF(L258:AM258,"")</f>
        <v>28</v>
      </c>
      <c r="J258" s="34">
        <f t="shared" ref="J258" si="43">COUNTIF(L258:AM258,"APAGADO")</f>
        <v>0</v>
      </c>
      <c r="K258" s="35">
        <f t="shared" ref="K258" si="44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30"/>
        <v>19</v>
      </c>
      <c r="J263" s="34">
        <f t="shared" si="37"/>
        <v>9</v>
      </c>
      <c r="K263" s="35">
        <f t="shared" si="38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30"/>
        <v>18</v>
      </c>
      <c r="J264" s="34">
        <f t="shared" si="37"/>
        <v>10</v>
      </c>
      <c r="K264" s="35">
        <f t="shared" si="38"/>
        <v>0.6428571428571429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 t="s">
        <v>1471</v>
      </c>
      <c r="X264" s="88" t="s">
        <v>1471</v>
      </c>
      <c r="Y264" s="88" t="s">
        <v>1471</v>
      </c>
      <c r="Z264" s="88" t="s">
        <v>1471</v>
      </c>
      <c r="AA264" s="88" t="s">
        <v>1471</v>
      </c>
      <c r="AB264" s="88" t="s">
        <v>1471</v>
      </c>
      <c r="AC264" s="88" t="s">
        <v>1471</v>
      </c>
      <c r="AD264" s="88" t="s">
        <v>1471</v>
      </c>
      <c r="AE264" s="88"/>
      <c r="AF264" s="88" t="s">
        <v>1471</v>
      </c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30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30"/>
        <v>26</v>
      </c>
      <c r="J269" s="34">
        <f t="shared" si="37"/>
        <v>2</v>
      </c>
      <c r="K269" s="35">
        <f t="shared" si="38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1471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 t="s">
        <v>1471</v>
      </c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30"/>
        <v>17</v>
      </c>
      <c r="J270" s="34">
        <f t="shared" si="37"/>
        <v>11</v>
      </c>
      <c r="K270" s="35">
        <f t="shared" si="38"/>
        <v>0.6071428571428571</v>
      </c>
      <c r="L270" s="88" t="s">
        <v>1471</v>
      </c>
      <c r="M270" s="88" t="s">
        <v>1471</v>
      </c>
      <c r="N270" s="88"/>
      <c r="O270" s="88"/>
      <c r="P270" s="88" t="s">
        <v>1471</v>
      </c>
      <c r="Q270" s="88" t="s">
        <v>1471</v>
      </c>
      <c r="R270" s="88" t="s">
        <v>1471</v>
      </c>
      <c r="S270" s="88" t="s">
        <v>1471</v>
      </c>
      <c r="T270" s="88" t="s">
        <v>1471</v>
      </c>
      <c r="U270" s="88" t="s">
        <v>1471</v>
      </c>
      <c r="V270" s="88" t="s">
        <v>1471</v>
      </c>
      <c r="W270" s="88" t="s">
        <v>1471</v>
      </c>
      <c r="X270" s="88" t="s">
        <v>1471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5">COUNTIF(L272:AM272,"")</f>
        <v>26</v>
      </c>
      <c r="J272" s="34">
        <f t="shared" si="37"/>
        <v>2</v>
      </c>
      <c r="K272" s="35">
        <f t="shared" si="38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1471</v>
      </c>
      <c r="V272" s="88" t="s">
        <v>1471</v>
      </c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5"/>
        <v>12</v>
      </c>
      <c r="J273" s="34">
        <f t="shared" si="37"/>
        <v>16</v>
      </c>
      <c r="K273" s="35">
        <f t="shared" si="38"/>
        <v>0.42857142857142855</v>
      </c>
      <c r="L273" s="88" t="s">
        <v>1471</v>
      </c>
      <c r="M273" s="88" t="s">
        <v>1471</v>
      </c>
      <c r="N273" s="88"/>
      <c r="O273" s="88"/>
      <c r="P273" s="88" t="s">
        <v>1471</v>
      </c>
      <c r="Q273" s="88" t="s">
        <v>1471</v>
      </c>
      <c r="R273" s="88" t="s">
        <v>1471</v>
      </c>
      <c r="S273" s="88" t="s">
        <v>1471</v>
      </c>
      <c r="T273" s="88" t="s">
        <v>1471</v>
      </c>
      <c r="U273" s="88" t="s">
        <v>1471</v>
      </c>
      <c r="V273" s="88" t="s">
        <v>1471</v>
      </c>
      <c r="W273" s="88" t="s">
        <v>1471</v>
      </c>
      <c r="X273" s="88" t="s">
        <v>1471</v>
      </c>
      <c r="Y273" s="88" t="s">
        <v>1471</v>
      </c>
      <c r="Z273" s="88" t="s">
        <v>1471</v>
      </c>
      <c r="AA273" s="88" t="s">
        <v>1471</v>
      </c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5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6">COUNTIF(L277:AM277,"")</f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5"/>
        <v>27</v>
      </c>
      <c r="J279" s="34">
        <f t="shared" si="37"/>
        <v>1</v>
      </c>
      <c r="K279" s="35">
        <f t="shared" si="38"/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5"/>
        <v>25</v>
      </c>
      <c r="J280" s="34">
        <f>COUNTIF(L280:AM280,"APAGADO")</f>
        <v>3</v>
      </c>
      <c r="K280" s="35">
        <f>(I280)/(J280+I280)</f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 t="s">
        <v>1471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 t="s">
        <v>1471</v>
      </c>
      <c r="AJ280" s="88" t="s">
        <v>1471</v>
      </c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5"/>
        <v>28</v>
      </c>
      <c r="J289" s="34">
        <f t="shared" ref="J289:J290" si="47">COUNTIF(L289:AM289,"APAGADO")</f>
        <v>0</v>
      </c>
      <c r="K289" s="35">
        <f t="shared" ref="K289:K290" si="48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5"/>
        <v>28</v>
      </c>
      <c r="J290" s="34">
        <f t="shared" si="47"/>
        <v>0</v>
      </c>
      <c r="K290" s="35">
        <f t="shared" si="4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 t="s">
        <v>1471</v>
      </c>
    </row>
    <row r="294" spans="1:42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5"/>
        <v>28</v>
      </c>
      <c r="J294" s="34">
        <f t="shared" si="37"/>
        <v>0</v>
      </c>
      <c r="K294" s="35">
        <f t="shared" si="38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5"/>
        <v>24</v>
      </c>
      <c r="J295" s="34">
        <f>COUNTIF(L295:AM295,"APAGADO")</f>
        <v>4</v>
      </c>
      <c r="K295" s="35">
        <f>(I295)/(J295+I295)</f>
        <v>0.8571428571428571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 t="s">
        <v>1471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 t="s">
        <v>1471</v>
      </c>
      <c r="AJ295" s="88" t="s">
        <v>1471</v>
      </c>
      <c r="AK295" s="88"/>
      <c r="AL295" s="88"/>
      <c r="AM295" s="88" t="s">
        <v>1471</v>
      </c>
      <c r="AN295" s="88" t="s">
        <v>1471</v>
      </c>
      <c r="AO295" s="88"/>
      <c r="AP295" s="88"/>
    </row>
    <row r="296" spans="1:42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1566</v>
      </c>
      <c r="C299" t="s">
        <v>1145</v>
      </c>
      <c r="D299" t="s">
        <v>1567</v>
      </c>
      <c r="E299" s="33" t="s">
        <v>15</v>
      </c>
      <c r="F299" s="33" t="s">
        <v>28</v>
      </c>
      <c r="G299" s="33"/>
      <c r="H299" s="33" t="s">
        <v>1568</v>
      </c>
      <c r="I299" s="34">
        <f>COUNTIF(L299:AM299,"")</f>
        <v>21</v>
      </c>
      <c r="J299" s="34">
        <f>COUNTIF(L299:AM299,"APAGADO")</f>
        <v>7</v>
      </c>
      <c r="K299" s="35">
        <f>(I299)/(J299+I299)</f>
        <v>0.75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1471</v>
      </c>
      <c r="AC299" s="88" t="s">
        <v>1471</v>
      </c>
      <c r="AD299" s="88" t="s">
        <v>1471</v>
      </c>
      <c r="AE299" s="88" t="s">
        <v>1471</v>
      </c>
      <c r="AF299" s="88" t="s">
        <v>1471</v>
      </c>
      <c r="AG299" s="88"/>
      <c r="AH299" s="88" t="s">
        <v>1471</v>
      </c>
      <c r="AI299" s="88" t="s">
        <v>1471</v>
      </c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/>
      <c r="N301" s="88" t="s">
        <v>1471</v>
      </c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5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 t="s">
        <v>1471</v>
      </c>
      <c r="AL312" s="88" t="s">
        <v>1471</v>
      </c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5"/>
        <v>24</v>
      </c>
      <c r="J314" s="34">
        <f>COUNTIF(L314:AM314,"APAGADO")</f>
        <v>4</v>
      </c>
      <c r="K314" s="35">
        <f>(I314)/(J314+I314)</f>
        <v>0.8571428571428571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 t="s">
        <v>1471</v>
      </c>
      <c r="W314" s="88"/>
      <c r="X314" s="88"/>
      <c r="Y314" s="88" t="s">
        <v>1471</v>
      </c>
      <c r="Z314" s="88"/>
      <c r="AA314" s="88"/>
      <c r="AB314" s="88" t="s">
        <v>1471</v>
      </c>
      <c r="AC314" s="88" t="s">
        <v>1471</v>
      </c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5"/>
        <v>28</v>
      </c>
      <c r="J319" s="34">
        <f t="shared" ref="J319:J396" si="49">COUNTIF(L319:AM319,"APAGADO")</f>
        <v>0</v>
      </c>
      <c r="K319" s="35">
        <f t="shared" ref="K319:K396" si="50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5"/>
        <v>24</v>
      </c>
      <c r="J328" s="34">
        <f t="shared" si="49"/>
        <v>4</v>
      </c>
      <c r="K328" s="35">
        <f t="shared" si="50"/>
        <v>0.8571428571428571</v>
      </c>
      <c r="L328" s="88" t="s">
        <v>1471</v>
      </c>
      <c r="M328" s="88" t="s">
        <v>1471</v>
      </c>
      <c r="N328" s="88" t="s">
        <v>1471</v>
      </c>
      <c r="O328" s="88" t="s">
        <v>1471</v>
      </c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5"/>
        <v>27</v>
      </c>
      <c r="J334" s="34">
        <f t="shared" si="49"/>
        <v>1</v>
      </c>
      <c r="K334" s="35">
        <f t="shared" si="50"/>
        <v>0.9642857142857143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 t="s">
        <v>1471</v>
      </c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5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22</v>
      </c>
      <c r="J339" s="34">
        <f>COUNTIF(L339:AM339,"APAGADO")</f>
        <v>6</v>
      </c>
      <c r="K339" s="35">
        <f>(I339)/(J339+I339)</f>
        <v>0.7857142857142857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 t="s">
        <v>1471</v>
      </c>
      <c r="AH339" s="88" t="s">
        <v>1471</v>
      </c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 t="s">
        <v>1471</v>
      </c>
      <c r="Z340" s="88" t="s">
        <v>1471</v>
      </c>
      <c r="AA340" s="88" t="s">
        <v>1471</v>
      </c>
      <c r="AB340" s="88" t="s">
        <v>1471</v>
      </c>
      <c r="AC340" s="88"/>
      <c r="AD340" s="88"/>
      <c r="AE340" s="88"/>
      <c r="AF340" s="88" t="s">
        <v>1471</v>
      </c>
      <c r="AG340" s="88" t="s">
        <v>1471</v>
      </c>
      <c r="AH340" s="88" t="s">
        <v>1471</v>
      </c>
      <c r="AI340" s="88" t="s">
        <v>1471</v>
      </c>
      <c r="AJ340" s="88" t="s">
        <v>1471</v>
      </c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5"/>
        <v>26</v>
      </c>
      <c r="J342" s="34">
        <f t="shared" si="49"/>
        <v>2</v>
      </c>
      <c r="K342" s="35">
        <f t="shared" si="50"/>
        <v>0.9285714285714286</v>
      </c>
      <c r="L342" s="88"/>
      <c r="M342" s="88"/>
      <c r="N342" s="88"/>
      <c r="O342" s="88"/>
      <c r="P342" s="88"/>
      <c r="Q342" s="88"/>
      <c r="R342" s="88"/>
      <c r="S342" s="88"/>
      <c r="T342" s="88" t="s">
        <v>1471</v>
      </c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 t="s">
        <v>1471</v>
      </c>
      <c r="AN342" s="88"/>
      <c r="AO342" s="88"/>
      <c r="AP342" s="88"/>
    </row>
    <row r="343" spans="1:42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5"/>
        <v>28</v>
      </c>
      <c r="J346" s="34">
        <f t="shared" si="49"/>
        <v>0</v>
      </c>
      <c r="K346" s="35">
        <f t="shared" si="50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 t="s">
        <v>1471</v>
      </c>
      <c r="AP347" s="88"/>
    </row>
    <row r="348" spans="1:42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1">COUNTIF(L349:AM349,"")</f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 t="s">
        <v>1471</v>
      </c>
      <c r="S349" s="88" t="s">
        <v>1471</v>
      </c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 t="s">
        <v>1471</v>
      </c>
      <c r="AP349" s="88"/>
    </row>
    <row r="350" spans="1:42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1"/>
        <v>22</v>
      </c>
      <c r="J352" s="34">
        <f t="shared" si="49"/>
        <v>6</v>
      </c>
      <c r="K352" s="35">
        <f t="shared" si="50"/>
        <v>0.7857142857142857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 t="s">
        <v>1471</v>
      </c>
      <c r="Z352" s="88" t="s">
        <v>1471</v>
      </c>
      <c r="AA352" s="88" t="s">
        <v>1471</v>
      </c>
      <c r="AB352" s="88" t="s">
        <v>1471</v>
      </c>
      <c r="AC352" s="88"/>
      <c r="AD352" s="88"/>
      <c r="AE352" s="88"/>
      <c r="AF352" s="88"/>
      <c r="AG352" s="88" t="s">
        <v>1471</v>
      </c>
      <c r="AH352" s="88" t="s">
        <v>1471</v>
      </c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 t="s">
        <v>1471</v>
      </c>
      <c r="X355" s="88" t="s">
        <v>1471</v>
      </c>
      <c r="Y355" s="88" t="s">
        <v>1471</v>
      </c>
      <c r="Z355" s="88" t="s">
        <v>1471</v>
      </c>
      <c r="AA355" s="88" t="s">
        <v>1471</v>
      </c>
      <c r="AB355" s="88" t="s">
        <v>1471</v>
      </c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1"/>
        <v>28</v>
      </c>
      <c r="J357" s="34">
        <f t="shared" si="49"/>
        <v>0</v>
      </c>
      <c r="K357" s="35">
        <f t="shared" si="50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2">COUNTIF(L359:AM359,"")</f>
        <v>28</v>
      </c>
      <c r="J359" s="34">
        <f t="shared" ref="J359" si="53">COUNTIF(L359:AM359,"APAGADO")</f>
        <v>0</v>
      </c>
      <c r="K359" s="35">
        <f t="shared" ref="K359" si="54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 t="s">
        <v>1471</v>
      </c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 t="s">
        <v>1471</v>
      </c>
      <c r="AJ364" s="88" t="s">
        <v>1471</v>
      </c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 t="s">
        <v>1471</v>
      </c>
      <c r="AG367" s="88" t="s">
        <v>1471</v>
      </c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1"/>
        <v>23</v>
      </c>
      <c r="J375" s="34">
        <f t="shared" si="49"/>
        <v>5</v>
      </c>
      <c r="K375" s="35">
        <f t="shared" si="50"/>
        <v>0.8214285714285714</v>
      </c>
      <c r="L375" s="88" t="s">
        <v>1471</v>
      </c>
      <c r="M375" s="88" t="s">
        <v>1471</v>
      </c>
      <c r="N375" s="88" t="s">
        <v>1471</v>
      </c>
      <c r="O375" s="88" t="s">
        <v>1471</v>
      </c>
      <c r="P375" s="88" t="s">
        <v>1471</v>
      </c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 t="s">
        <v>1471</v>
      </c>
      <c r="AL378" s="88"/>
      <c r="AM378" s="88"/>
      <c r="AN378" s="88"/>
      <c r="AO378" s="88"/>
      <c r="AP378" s="88" t="s">
        <v>1471</v>
      </c>
    </row>
    <row r="379" spans="1:42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1"/>
        <v>26</v>
      </c>
      <c r="J379" s="34">
        <f t="shared" si="49"/>
        <v>2</v>
      </c>
      <c r="K379" s="35">
        <f t="shared" si="50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 t="s">
        <v>1471</v>
      </c>
      <c r="AL379" s="88"/>
      <c r="AM379" s="88"/>
      <c r="AN379" s="88"/>
      <c r="AO379" s="88"/>
      <c r="AP379" s="88" t="s">
        <v>1471</v>
      </c>
    </row>
    <row r="380" spans="1:42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 t="s">
        <v>1471</v>
      </c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7</v>
      </c>
      <c r="J382" s="34">
        <f t="shared" si="49"/>
        <v>21</v>
      </c>
      <c r="K382" s="35">
        <f t="shared" si="50"/>
        <v>0.25</v>
      </c>
      <c r="L382" s="88" t="s">
        <v>1471</v>
      </c>
      <c r="M382" s="88" t="s">
        <v>1471</v>
      </c>
      <c r="N382" s="88"/>
      <c r="O382" s="88"/>
      <c r="P382" s="88"/>
      <c r="Q382" s="88"/>
      <c r="R382" s="88"/>
      <c r="S382" s="88" t="s">
        <v>1471</v>
      </c>
      <c r="T382" s="88" t="s">
        <v>1471</v>
      </c>
      <c r="U382" s="88"/>
      <c r="V382" s="88" t="s">
        <v>1471</v>
      </c>
      <c r="W382" s="88" t="s">
        <v>1471</v>
      </c>
      <c r="X382" s="88" t="s">
        <v>1471</v>
      </c>
      <c r="Y382" s="88"/>
      <c r="Z382" s="88" t="s">
        <v>1471</v>
      </c>
      <c r="AA382" s="88" t="s">
        <v>1471</v>
      </c>
      <c r="AB382" s="88" t="s">
        <v>1471</v>
      </c>
      <c r="AC382" s="88" t="s">
        <v>1471</v>
      </c>
      <c r="AD382" s="88" t="s">
        <v>1471</v>
      </c>
      <c r="AE382" s="88" t="s">
        <v>1471</v>
      </c>
      <c r="AF382" s="88" t="s">
        <v>1471</v>
      </c>
      <c r="AG382" s="88" t="s">
        <v>1471</v>
      </c>
      <c r="AH382" s="88" t="s">
        <v>1471</v>
      </c>
      <c r="AI382" s="88" t="s">
        <v>1471</v>
      </c>
      <c r="AJ382" s="88" t="s">
        <v>1471</v>
      </c>
      <c r="AK382" s="88" t="s">
        <v>1471</v>
      </c>
      <c r="AL382" s="88" t="s">
        <v>1471</v>
      </c>
      <c r="AM382" s="88" t="s">
        <v>1471</v>
      </c>
      <c r="AN382" s="88" t="s">
        <v>1471</v>
      </c>
      <c r="AO382" s="88" t="s">
        <v>1471</v>
      </c>
      <c r="AP382" s="88" t="s">
        <v>1471</v>
      </c>
    </row>
    <row r="383" spans="1:42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1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1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1"/>
        <v>28</v>
      </c>
      <c r="J389" s="34">
        <f t="shared" ref="J389" si="55">COUNTIF(L389:AM389,"APAGADO")</f>
        <v>0</v>
      </c>
      <c r="K389" s="35">
        <f t="shared" ref="K389" si="56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1"/>
        <v>25</v>
      </c>
      <c r="J393" s="34">
        <f t="shared" si="49"/>
        <v>3</v>
      </c>
      <c r="K393" s="35">
        <f t="shared" si="50"/>
        <v>0.8928571428571429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 t="s">
        <v>1471</v>
      </c>
      <c r="V393" s="88" t="s">
        <v>1471</v>
      </c>
      <c r="W393" s="88" t="s">
        <v>1471</v>
      </c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 t="s">
        <v>1471</v>
      </c>
    </row>
    <row r="397" spans="1:42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1"/>
        <v>28</v>
      </c>
      <c r="J397" s="34">
        <f t="shared" ref="J397:J458" si="57">COUNTIF(L397:AM397,"APAGADO")</f>
        <v>0</v>
      </c>
      <c r="K397" s="35">
        <f t="shared" ref="K397:K458" si="58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1"/>
        <v>25</v>
      </c>
      <c r="J399" s="34">
        <f>COUNTIF(L399:AM399,"APAGADO")</f>
        <v>3</v>
      </c>
      <c r="K399" s="35">
        <f>(I399)/(J399+I399)</f>
        <v>0.8928571428571429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 t="s">
        <v>1471</v>
      </c>
      <c r="V399" s="88" t="s">
        <v>1471</v>
      </c>
      <c r="W399" s="88" t="s">
        <v>1471</v>
      </c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1"/>
        <v>21</v>
      </c>
      <c r="J401" s="34">
        <f t="shared" si="57"/>
        <v>7</v>
      </c>
      <c r="K401" s="35">
        <f t="shared" si="58"/>
        <v>0.75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 t="s">
        <v>1471</v>
      </c>
      <c r="AH401" s="88" t="s">
        <v>1471</v>
      </c>
      <c r="AI401" s="88" t="s">
        <v>1471</v>
      </c>
      <c r="AJ401" s="88" t="s">
        <v>1471</v>
      </c>
      <c r="AK401" s="88" t="s">
        <v>1471</v>
      </c>
      <c r="AL401" s="88" t="s">
        <v>1471</v>
      </c>
      <c r="AM401" s="88" t="s">
        <v>1471</v>
      </c>
      <c r="AN401" s="88" t="s">
        <v>1471</v>
      </c>
      <c r="AO401" s="88" t="s">
        <v>1471</v>
      </c>
      <c r="AP401" s="88" t="s">
        <v>1471</v>
      </c>
    </row>
    <row r="402" spans="1:42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1"/>
        <v>28</v>
      </c>
      <c r="J402" s="34">
        <f t="shared" si="57"/>
        <v>0</v>
      </c>
      <c r="K402" s="35">
        <f t="shared" si="5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 t="s">
        <v>1471</v>
      </c>
      <c r="AP402" s="88" t="s">
        <v>1471</v>
      </c>
    </row>
    <row r="403" spans="1:42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1"/>
        <v>26</v>
      </c>
      <c r="J403" s="34">
        <f>COUNTIF(L403:AM403,"APAGADO")</f>
        <v>2</v>
      </c>
      <c r="K403" s="35">
        <f>(I403)/(J403+I403)</f>
        <v>0.9285714285714286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 t="s">
        <v>1471</v>
      </c>
      <c r="AL403" s="88" t="s">
        <v>1471</v>
      </c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1"/>
        <v>25</v>
      </c>
      <c r="J404" s="34">
        <f>COUNTIF(L404:AM404,"APAGADO")</f>
        <v>3</v>
      </c>
      <c r="K404" s="35">
        <f>(I404)/(J404+I404)</f>
        <v>0.8928571428571429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 t="s">
        <v>1471</v>
      </c>
      <c r="V404" s="88" t="s">
        <v>1471</v>
      </c>
      <c r="W404" s="88" t="s">
        <v>1471</v>
      </c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1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1"/>
        <v>26</v>
      </c>
      <c r="J407" s="34">
        <f t="shared" si="57"/>
        <v>2</v>
      </c>
      <c r="K407" s="35">
        <f t="shared" si="58"/>
        <v>0.9285714285714286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 t="s">
        <v>1471</v>
      </c>
      <c r="W407" s="88" t="s">
        <v>1471</v>
      </c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9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9"/>
        <v>25</v>
      </c>
      <c r="J411" s="34">
        <f>COUNTIF(L411:AM411,"APAGADO")</f>
        <v>3</v>
      </c>
      <c r="K411" s="35">
        <f>(I411)/(J411+I411)</f>
        <v>0.8928571428571429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 t="s">
        <v>1471</v>
      </c>
      <c r="V411" s="88" t="s">
        <v>1471</v>
      </c>
      <c r="W411" s="88" t="s">
        <v>1471</v>
      </c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 t="s">
        <v>1471</v>
      </c>
    </row>
    <row r="413" spans="1:42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 t="s">
        <v>1471</v>
      </c>
    </row>
    <row r="414" spans="1:42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9"/>
        <v>27</v>
      </c>
      <c r="J416" s="34">
        <f>COUNTIF(L416:AM416,"APAGADO")</f>
        <v>1</v>
      </c>
      <c r="K416" s="35">
        <f>(I416)/(J416+I416)</f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 t="s">
        <v>1471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9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1563</v>
      </c>
      <c r="C430" t="s">
        <v>1144</v>
      </c>
      <c r="D430" t="s">
        <v>1564</v>
      </c>
      <c r="E430" s="33"/>
      <c r="F430" s="33"/>
      <c r="G430" s="33"/>
      <c r="H430" s="33"/>
      <c r="I430" s="34">
        <f t="shared" ref="I430" si="60">COUNTIF(L430:AM430,"")</f>
        <v>26</v>
      </c>
      <c r="J430" s="34">
        <f t="shared" ref="J430" si="61">COUNTIF(L430:AM430,"APAGADO")</f>
        <v>2</v>
      </c>
      <c r="K430" s="35">
        <f t="shared" ref="K430" si="62">(I430)/(J430+I430)</f>
        <v>0.9285714285714286</v>
      </c>
      <c r="L430" s="88"/>
      <c r="M430" s="88"/>
      <c r="N430" s="88"/>
      <c r="O430" s="88" t="s">
        <v>1471</v>
      </c>
      <c r="P430" s="88" t="s">
        <v>1471</v>
      </c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 t="s">
        <v>1471</v>
      </c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9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 t="s">
        <v>1471</v>
      </c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 t="s">
        <v>1471</v>
      </c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9"/>
        <v>25</v>
      </c>
      <c r="J455" s="34">
        <f t="shared" ref="J455" si="63">COUNTIF(L455:AM455,"APAGADO")</f>
        <v>3</v>
      </c>
      <c r="K455" s="35">
        <f t="shared" ref="K455" si="64">(I455)/(J455+I455)</f>
        <v>0.8928571428571429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 t="s">
        <v>1471</v>
      </c>
      <c r="W455" s="88" t="s">
        <v>1471</v>
      </c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 t="s">
        <v>1471</v>
      </c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9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11</v>
      </c>
      <c r="C460" t="s">
        <v>1411</v>
      </c>
      <c r="D460" t="s">
        <v>1555</v>
      </c>
      <c r="E460" s="33" t="s">
        <v>1416</v>
      </c>
      <c r="F460" s="33" t="s">
        <v>1394</v>
      </c>
      <c r="G460" s="33"/>
      <c r="I460" s="34">
        <f t="shared" si="59"/>
        <v>28</v>
      </c>
      <c r="J460" s="34">
        <f t="shared" ref="J460:J465" si="65">COUNTIF(L460:AM460,"APAGADO")</f>
        <v>0</v>
      </c>
      <c r="K460" s="35">
        <f t="shared" ref="K460:K465" si="66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1552</v>
      </c>
      <c r="C461" t="s">
        <v>1411</v>
      </c>
      <c r="D461" t="s">
        <v>1555</v>
      </c>
      <c r="E461" s="33" t="s">
        <v>1393</v>
      </c>
      <c r="F461" s="33" t="s">
        <v>1394</v>
      </c>
      <c r="G461" s="33"/>
      <c r="H461" s="33"/>
      <c r="I461" s="34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12</v>
      </c>
      <c r="C462" t="s">
        <v>1411</v>
      </c>
      <c r="D462" t="s">
        <v>1556</v>
      </c>
      <c r="E462" s="33" t="s">
        <v>1416</v>
      </c>
      <c r="F462" s="33" t="s">
        <v>1394</v>
      </c>
      <c r="G462" s="33"/>
      <c r="H462" s="131" t="s">
        <v>1558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1553</v>
      </c>
      <c r="C463" t="s">
        <v>1411</v>
      </c>
      <c r="D463" t="s">
        <v>1556</v>
      </c>
      <c r="E463" s="33" t="s">
        <v>1393</v>
      </c>
      <c r="F463" s="33" t="s">
        <v>1394</v>
      </c>
      <c r="G463" s="33"/>
      <c r="H463" s="91" t="s">
        <v>1559</v>
      </c>
      <c r="I463" s="130">
        <f t="shared" si="59"/>
        <v>28</v>
      </c>
      <c r="J463" s="34">
        <f t="shared" si="65"/>
        <v>0</v>
      </c>
      <c r="K463" s="35">
        <f t="shared" si="66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13</v>
      </c>
      <c r="C464" t="s">
        <v>1411</v>
      </c>
      <c r="D464" t="s">
        <v>1557</v>
      </c>
      <c r="E464" s="33" t="s">
        <v>1416</v>
      </c>
      <c r="F464" s="33" t="s">
        <v>1394</v>
      </c>
      <c r="G464" s="33"/>
      <c r="H464" s="83" t="s">
        <v>1560</v>
      </c>
      <c r="I464" s="34">
        <f t="shared" si="59"/>
        <v>24</v>
      </c>
      <c r="J464" s="34">
        <f t="shared" si="65"/>
        <v>4</v>
      </c>
      <c r="K464" s="35">
        <f t="shared" si="66"/>
        <v>0.8571428571428571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 t="s">
        <v>1471</v>
      </c>
      <c r="AJ464" s="88"/>
      <c r="AK464" s="88" t="s">
        <v>1471</v>
      </c>
      <c r="AL464" s="88" t="s">
        <v>1471</v>
      </c>
      <c r="AM464" s="88" t="s">
        <v>1471</v>
      </c>
      <c r="AN464" s="88" t="s">
        <v>1471</v>
      </c>
      <c r="AO464" s="88"/>
      <c r="AP464" s="88"/>
    </row>
    <row r="465" spans="1:42" ht="15.75" thickBot="1" x14ac:dyDescent="0.3">
      <c r="A465" t="s">
        <v>1395</v>
      </c>
      <c r="B465" t="s">
        <v>1554</v>
      </c>
      <c r="C465" t="s">
        <v>1411</v>
      </c>
      <c r="D465" t="s">
        <v>1557</v>
      </c>
      <c r="E465" s="33" t="s">
        <v>1393</v>
      </c>
      <c r="F465" s="33" t="s">
        <v>1394</v>
      </c>
      <c r="G465" s="33"/>
      <c r="H465" s="33"/>
      <c r="I465" s="34">
        <f t="shared" si="59"/>
        <v>27</v>
      </c>
      <c r="J465" s="34">
        <f t="shared" si="65"/>
        <v>1</v>
      </c>
      <c r="K465" s="35">
        <f t="shared" si="66"/>
        <v>0.9642857142857143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1471</v>
      </c>
      <c r="AK465" s="88"/>
      <c r="AL465" s="88"/>
      <c r="AM465" s="88"/>
      <c r="AN465" s="88"/>
      <c r="AO465" s="88" t="s">
        <v>1471</v>
      </c>
      <c r="AP465" s="88"/>
    </row>
    <row r="466" spans="1:42" ht="15.75" thickBot="1" x14ac:dyDescent="0.3">
      <c r="A466" t="s">
        <v>1395</v>
      </c>
      <c r="B466" s="33">
        <v>14</v>
      </c>
      <c r="C466" t="s">
        <v>1411</v>
      </c>
      <c r="D466" t="s">
        <v>1524</v>
      </c>
      <c r="E466" s="33" t="s">
        <v>1416</v>
      </c>
      <c r="F466" s="33" t="s">
        <v>1394</v>
      </c>
      <c r="G466" s="33"/>
      <c r="H466" s="131" t="s">
        <v>1525</v>
      </c>
      <c r="I466" s="130">
        <f t="shared" si="59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1526</v>
      </c>
      <c r="C467" t="s">
        <v>1411</v>
      </c>
      <c r="D467" t="s">
        <v>1524</v>
      </c>
      <c r="E467" s="33" t="s">
        <v>1393</v>
      </c>
      <c r="F467" s="33" t="s">
        <v>1394</v>
      </c>
      <c r="G467" s="33"/>
      <c r="H467" t="s">
        <v>1527</v>
      </c>
      <c r="I467" s="130">
        <f t="shared" si="59"/>
        <v>28</v>
      </c>
      <c r="J467" s="34">
        <f t="shared" ref="J467:J479" si="67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15</v>
      </c>
      <c r="C468" t="s">
        <v>1411</v>
      </c>
      <c r="D468" t="s">
        <v>1534</v>
      </c>
      <c r="E468" s="33" t="s">
        <v>1416</v>
      </c>
      <c r="F468" s="33" t="s">
        <v>1394</v>
      </c>
      <c r="G468" s="33"/>
      <c r="H468" s="131" t="s">
        <v>1535</v>
      </c>
      <c r="I468" s="130">
        <f t="shared" si="59"/>
        <v>28</v>
      </c>
      <c r="J468" s="34">
        <f t="shared" si="67"/>
        <v>0</v>
      </c>
      <c r="K468" s="35">
        <f t="shared" ref="K468:K479" si="68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1528</v>
      </c>
      <c r="C469" t="s">
        <v>1411</v>
      </c>
      <c r="D469" t="s">
        <v>1534</v>
      </c>
      <c r="E469" s="33" t="s">
        <v>1393</v>
      </c>
      <c r="F469" s="33" t="s">
        <v>1394</v>
      </c>
      <c r="G469" s="33"/>
      <c r="H469" t="s">
        <v>1536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16</v>
      </c>
      <c r="C470" t="s">
        <v>1411</v>
      </c>
      <c r="D470" t="s">
        <v>1537</v>
      </c>
      <c r="E470" s="33" t="s">
        <v>1416</v>
      </c>
      <c r="F470" s="33" t="s">
        <v>1394</v>
      </c>
      <c r="G470" s="33"/>
      <c r="H470" s="131" t="s">
        <v>1538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1529</v>
      </c>
      <c r="C471" t="s">
        <v>1411</v>
      </c>
      <c r="D471" t="s">
        <v>1537</v>
      </c>
      <c r="E471" s="33" t="s">
        <v>1393</v>
      </c>
      <c r="F471" s="33" t="s">
        <v>1394</v>
      </c>
      <c r="G471" s="33"/>
      <c r="H471" t="s">
        <v>1539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17</v>
      </c>
      <c r="C472" t="s">
        <v>1411</v>
      </c>
      <c r="D472" t="s">
        <v>1540</v>
      </c>
      <c r="E472" s="33" t="s">
        <v>1416</v>
      </c>
      <c r="F472" s="33" t="s">
        <v>1394</v>
      </c>
      <c r="G472" s="33"/>
      <c r="H472" s="131" t="s">
        <v>1541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1530</v>
      </c>
      <c r="C473" t="s">
        <v>1411</v>
      </c>
      <c r="D473" t="s">
        <v>1540</v>
      </c>
      <c r="E473" s="33" t="s">
        <v>1393</v>
      </c>
      <c r="F473" s="33" t="s">
        <v>1394</v>
      </c>
      <c r="G473" s="33"/>
      <c r="H473" t="s">
        <v>1542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18</v>
      </c>
      <c r="C474" t="s">
        <v>1411</v>
      </c>
      <c r="D474" t="s">
        <v>1543</v>
      </c>
      <c r="E474" s="33" t="s">
        <v>1416</v>
      </c>
      <c r="F474" s="33" t="s">
        <v>1394</v>
      </c>
      <c r="G474" s="33"/>
      <c r="H474" s="131" t="s">
        <v>1544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1531</v>
      </c>
      <c r="C475" t="s">
        <v>1411</v>
      </c>
      <c r="D475" t="s">
        <v>1543</v>
      </c>
      <c r="E475" s="33" t="s">
        <v>1393</v>
      </c>
      <c r="F475" s="33" t="s">
        <v>1394</v>
      </c>
      <c r="G475" s="33"/>
      <c r="H475" t="s">
        <v>1545</v>
      </c>
      <c r="I475" s="130">
        <f t="shared" si="59"/>
        <v>28</v>
      </c>
      <c r="J475" s="34">
        <f t="shared" si="67"/>
        <v>0</v>
      </c>
      <c r="K475" s="35">
        <f t="shared" si="68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 t="s">
        <v>1471</v>
      </c>
    </row>
    <row r="476" spans="1:42" ht="15.75" thickBot="1" x14ac:dyDescent="0.3">
      <c r="A476" t="s">
        <v>1395</v>
      </c>
      <c r="B476" s="33">
        <v>19</v>
      </c>
      <c r="C476" t="s">
        <v>1411</v>
      </c>
      <c r="D476" t="s">
        <v>1546</v>
      </c>
      <c r="E476" s="33" t="s">
        <v>1416</v>
      </c>
      <c r="F476" s="33" t="s">
        <v>1394</v>
      </c>
      <c r="G476" s="33"/>
      <c r="H476" s="131" t="s">
        <v>1547</v>
      </c>
      <c r="I476" s="130">
        <f t="shared" si="59"/>
        <v>8</v>
      </c>
      <c r="J476" s="34">
        <f t="shared" si="67"/>
        <v>20</v>
      </c>
      <c r="K476" s="35">
        <f t="shared" si="68"/>
        <v>0.2857142857142857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 t="s">
        <v>1471</v>
      </c>
      <c r="AL476" s="88" t="s">
        <v>1471</v>
      </c>
      <c r="AM476" s="88" t="s">
        <v>1471</v>
      </c>
      <c r="AN476" s="88" t="s">
        <v>1471</v>
      </c>
      <c r="AO476" s="88" t="s">
        <v>1471</v>
      </c>
      <c r="AP476" s="88" t="s">
        <v>1471</v>
      </c>
    </row>
    <row r="477" spans="1:42" ht="15.75" thickBot="1" x14ac:dyDescent="0.3">
      <c r="A477" t="s">
        <v>1395</v>
      </c>
      <c r="B477" t="s">
        <v>1532</v>
      </c>
      <c r="C477" t="s">
        <v>1411</v>
      </c>
      <c r="D477" t="s">
        <v>1546</v>
      </c>
      <c r="E477" s="33" t="s">
        <v>1393</v>
      </c>
      <c r="F477" s="33" t="s">
        <v>1394</v>
      </c>
      <c r="G477" s="33"/>
      <c r="H477" t="s">
        <v>1548</v>
      </c>
      <c r="I477" s="130">
        <f t="shared" si="59"/>
        <v>8</v>
      </c>
      <c r="J477" s="34">
        <f t="shared" si="67"/>
        <v>20</v>
      </c>
      <c r="K477" s="35">
        <f t="shared" si="68"/>
        <v>0.2857142857142857</v>
      </c>
      <c r="L477" s="88"/>
      <c r="M477" s="88"/>
      <c r="N477" s="88"/>
      <c r="O477" s="88"/>
      <c r="P477" s="88"/>
      <c r="Q477" s="88"/>
      <c r="R477" s="88"/>
      <c r="S477" s="88"/>
      <c r="T477" s="88" t="s">
        <v>1471</v>
      </c>
      <c r="U477" s="88" t="s">
        <v>1471</v>
      </c>
      <c r="V477" s="88" t="s">
        <v>1471</v>
      </c>
      <c r="W477" s="88" t="s">
        <v>1471</v>
      </c>
      <c r="X477" s="88" t="s">
        <v>1471</v>
      </c>
      <c r="Y477" s="88" t="s">
        <v>1471</v>
      </c>
      <c r="Z477" s="88" t="s">
        <v>1471</v>
      </c>
      <c r="AA477" s="88" t="s">
        <v>1471</v>
      </c>
      <c r="AB477" s="88" t="s">
        <v>1471</v>
      </c>
      <c r="AC477" s="88" t="s">
        <v>1471</v>
      </c>
      <c r="AD477" s="88" t="s">
        <v>1471</v>
      </c>
      <c r="AE477" s="88" t="s">
        <v>1471</v>
      </c>
      <c r="AF477" s="88" t="s">
        <v>1471</v>
      </c>
      <c r="AG477" s="88" t="s">
        <v>1471</v>
      </c>
      <c r="AH477" s="88" t="s">
        <v>1471</v>
      </c>
      <c r="AI477" s="88" t="s">
        <v>1471</v>
      </c>
      <c r="AJ477" s="88" t="s">
        <v>1471</v>
      </c>
      <c r="AK477" s="88" t="s">
        <v>1471</v>
      </c>
      <c r="AL477" s="88" t="s">
        <v>1471</v>
      </c>
      <c r="AM477" s="88" t="s">
        <v>1471</v>
      </c>
      <c r="AN477" s="88" t="s">
        <v>1471</v>
      </c>
      <c r="AO477" s="88" t="s">
        <v>1471</v>
      </c>
      <c r="AP477" s="88"/>
    </row>
    <row r="478" spans="1:42" ht="15.75" thickBot="1" x14ac:dyDescent="0.3">
      <c r="A478" t="s">
        <v>1395</v>
      </c>
      <c r="B478" s="33">
        <v>20</v>
      </c>
      <c r="C478" t="s">
        <v>1411</v>
      </c>
      <c r="D478" t="s">
        <v>1549</v>
      </c>
      <c r="E478" s="33" t="s">
        <v>1416</v>
      </c>
      <c r="F478" s="33" t="s">
        <v>1394</v>
      </c>
      <c r="G478" s="33"/>
      <c r="H478" s="131" t="s">
        <v>1550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1533</v>
      </c>
      <c r="C479" t="s">
        <v>1411</v>
      </c>
      <c r="D479" t="s">
        <v>1549</v>
      </c>
      <c r="E479" s="33" t="s">
        <v>1393</v>
      </c>
      <c r="F479" s="33" t="s">
        <v>1394</v>
      </c>
      <c r="G479" s="33"/>
      <c r="H479" t="s">
        <v>1551</v>
      </c>
      <c r="I479" s="130">
        <f t="shared" si="59"/>
        <v>28</v>
      </c>
      <c r="J479" s="34">
        <f t="shared" si="67"/>
        <v>0</v>
      </c>
      <c r="K479" s="35">
        <f t="shared" si="68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9">COUNTIF(L480:AM480,"")</f>
        <v>28</v>
      </c>
      <c r="J480" s="34">
        <f t="shared" ref="J480:J489" si="70">COUNTIF(L480:AM480,"APAGADO")</f>
        <v>0</v>
      </c>
      <c r="K480" s="35">
        <f t="shared" ref="K480:K489" si="71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9"/>
        <v>28</v>
      </c>
      <c r="J489" s="34">
        <f t="shared" si="70"/>
        <v>0</v>
      </c>
      <c r="K489" s="35">
        <f t="shared" si="71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2">COUNTIF(L490:AM490,"")</f>
        <v>28</v>
      </c>
      <c r="J490" s="34">
        <f t="shared" ref="J490:J509" si="73">COUNTIF(L490:AM490,"APAGADO")</f>
        <v>0</v>
      </c>
      <c r="K490" s="35">
        <f t="shared" ref="K490:K509" si="74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2"/>
        <v>0</v>
      </c>
      <c r="J498" s="34">
        <f t="shared" si="73"/>
        <v>28</v>
      </c>
      <c r="K498" s="35">
        <f t="shared" si="74"/>
        <v>0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 t="s">
        <v>1471</v>
      </c>
      <c r="AL498" s="88" t="s">
        <v>1471</v>
      </c>
      <c r="AM498" s="88" t="s">
        <v>1471</v>
      </c>
      <c r="AN498" s="88" t="s">
        <v>1471</v>
      </c>
      <c r="AO498" s="88" t="s">
        <v>1471</v>
      </c>
      <c r="AP498" s="88" t="s">
        <v>1471</v>
      </c>
    </row>
    <row r="499" spans="1:42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2"/>
        <v>0</v>
      </c>
      <c r="J499" s="34">
        <f t="shared" si="73"/>
        <v>28</v>
      </c>
      <c r="K499" s="35">
        <f t="shared" si="74"/>
        <v>0</v>
      </c>
      <c r="L499" s="88" t="s">
        <v>1471</v>
      </c>
      <c r="M499" s="88" t="s">
        <v>1471</v>
      </c>
      <c r="N499" s="88" t="s">
        <v>1471</v>
      </c>
      <c r="O499" s="88" t="s">
        <v>1471</v>
      </c>
      <c r="P499" s="88" t="s">
        <v>1471</v>
      </c>
      <c r="Q499" s="88" t="s">
        <v>1471</v>
      </c>
      <c r="R499" s="88" t="s">
        <v>1471</v>
      </c>
      <c r="S499" s="88" t="s">
        <v>1471</v>
      </c>
      <c r="T499" s="88" t="s">
        <v>1471</v>
      </c>
      <c r="U499" s="88" t="s">
        <v>1471</v>
      </c>
      <c r="V499" s="88" t="s">
        <v>1471</v>
      </c>
      <c r="W499" s="88" t="s">
        <v>1471</v>
      </c>
      <c r="X499" s="88" t="s">
        <v>1471</v>
      </c>
      <c r="Y499" s="88" t="s">
        <v>1471</v>
      </c>
      <c r="Z499" s="88" t="s">
        <v>1471</v>
      </c>
      <c r="AA499" s="88" t="s">
        <v>1471</v>
      </c>
      <c r="AB499" s="88" t="s">
        <v>1471</v>
      </c>
      <c r="AC499" s="88" t="s">
        <v>1471</v>
      </c>
      <c r="AD499" s="88" t="s">
        <v>1471</v>
      </c>
      <c r="AE499" s="88" t="s">
        <v>1471</v>
      </c>
      <c r="AF499" s="88" t="s">
        <v>1471</v>
      </c>
      <c r="AG499" s="88" t="s">
        <v>1471</v>
      </c>
      <c r="AH499" s="88" t="s">
        <v>1471</v>
      </c>
      <c r="AI499" s="88" t="s">
        <v>1471</v>
      </c>
      <c r="AJ499" s="88" t="s">
        <v>1471</v>
      </c>
      <c r="AK499" s="88" t="s">
        <v>1471</v>
      </c>
      <c r="AL499" s="88" t="s">
        <v>1471</v>
      </c>
      <c r="AM499" s="88" t="s">
        <v>1471</v>
      </c>
      <c r="AN499" s="88" t="s">
        <v>1471</v>
      </c>
      <c r="AO499" s="88" t="s">
        <v>1471</v>
      </c>
      <c r="AP499" s="88" t="s">
        <v>1471</v>
      </c>
    </row>
    <row r="500" spans="1:42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1490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2"/>
        <v>28</v>
      </c>
      <c r="J503" s="34">
        <f t="shared" si="73"/>
        <v>0</v>
      </c>
      <c r="K503" s="35">
        <f t="shared" si="74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1452</v>
      </c>
      <c r="C504" s="33" t="s">
        <v>1411</v>
      </c>
      <c r="D504" t="s">
        <v>1523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2"/>
        <v>4</v>
      </c>
      <c r="J504" s="34">
        <f t="shared" si="73"/>
        <v>24</v>
      </c>
      <c r="K504" s="35">
        <f t="shared" si="74"/>
        <v>0.14285714285714285</v>
      </c>
      <c r="L504" s="88"/>
      <c r="M504" s="88"/>
      <c r="N504" s="88"/>
      <c r="O504" s="88" t="s">
        <v>1471</v>
      </c>
      <c r="P504" s="88" t="s">
        <v>1471</v>
      </c>
      <c r="Q504" s="88" t="s">
        <v>1471</v>
      </c>
      <c r="R504" s="88" t="s">
        <v>1471</v>
      </c>
      <c r="S504" s="88" t="s">
        <v>1471</v>
      </c>
      <c r="T504" s="88" t="s">
        <v>1471</v>
      </c>
      <c r="U504" s="88" t="s">
        <v>1471</v>
      </c>
      <c r="V504" s="88" t="s">
        <v>1471</v>
      </c>
      <c r="W504" s="88" t="s">
        <v>1471</v>
      </c>
      <c r="X504" s="88" t="s">
        <v>1471</v>
      </c>
      <c r="Y504" s="88" t="s">
        <v>1471</v>
      </c>
      <c r="Z504" s="88" t="s">
        <v>1471</v>
      </c>
      <c r="AA504" s="88" t="s">
        <v>1471</v>
      </c>
      <c r="AB504" s="88" t="s">
        <v>1471</v>
      </c>
      <c r="AC504" s="88" t="s">
        <v>1471</v>
      </c>
      <c r="AD504" s="88" t="s">
        <v>1471</v>
      </c>
      <c r="AE504" s="88" t="s">
        <v>1471</v>
      </c>
      <c r="AF504" s="88" t="s">
        <v>1471</v>
      </c>
      <c r="AG504" s="88" t="s">
        <v>1471</v>
      </c>
      <c r="AH504" s="88" t="s">
        <v>1471</v>
      </c>
      <c r="AI504" s="88" t="s">
        <v>1471</v>
      </c>
      <c r="AJ504" s="88"/>
      <c r="AK504" s="88" t="s">
        <v>1471</v>
      </c>
      <c r="AL504" s="88" t="s">
        <v>1471</v>
      </c>
      <c r="AM504" s="88" t="s">
        <v>1471</v>
      </c>
      <c r="AN504" s="88" t="s">
        <v>1471</v>
      </c>
      <c r="AO504" s="88"/>
      <c r="AP504" s="88"/>
    </row>
    <row r="505" spans="1:42" ht="15.75" thickBot="1" x14ac:dyDescent="0.3">
      <c r="A505" t="s">
        <v>1395</v>
      </c>
      <c r="B505" s="33" t="s">
        <v>1453</v>
      </c>
      <c r="C505" s="33" t="s">
        <v>1411</v>
      </c>
      <c r="D505" t="s">
        <v>1523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 t="s">
        <v>1471</v>
      </c>
      <c r="AP505" s="88" t="s">
        <v>1471</v>
      </c>
    </row>
    <row r="506" spans="1:42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2"/>
        <v>27</v>
      </c>
      <c r="J506" s="34">
        <f t="shared" si="73"/>
        <v>1</v>
      </c>
      <c r="K506" s="35">
        <f t="shared" si="74"/>
        <v>0.9642857142857143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 t="s">
        <v>1471</v>
      </c>
      <c r="AK506" s="88"/>
      <c r="AL506" s="88"/>
      <c r="AM506" s="88"/>
      <c r="AN506" s="88"/>
      <c r="AO506" s="88" t="s">
        <v>1471</v>
      </c>
      <c r="AP506" s="88" t="s">
        <v>1471</v>
      </c>
    </row>
    <row r="507" spans="1:42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2"/>
        <v>6</v>
      </c>
      <c r="J507" s="34">
        <f t="shared" si="73"/>
        <v>22</v>
      </c>
      <c r="K507" s="35">
        <f t="shared" si="74"/>
        <v>0.21428571428571427</v>
      </c>
      <c r="L507" s="88"/>
      <c r="M507" s="88"/>
      <c r="N507" s="88"/>
      <c r="O507" s="88" t="s">
        <v>1471</v>
      </c>
      <c r="P507" s="88" t="s">
        <v>1471</v>
      </c>
      <c r="Q507" s="88" t="s">
        <v>1471</v>
      </c>
      <c r="R507" s="88"/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/>
      <c r="AH507" s="88" t="s">
        <v>1471</v>
      </c>
      <c r="AI507" s="88" t="s">
        <v>1471</v>
      </c>
      <c r="AJ507" s="88"/>
      <c r="AK507" s="88" t="s">
        <v>1471</v>
      </c>
      <c r="AL507" s="88" t="s">
        <v>1471</v>
      </c>
      <c r="AM507" s="88" t="s">
        <v>1471</v>
      </c>
      <c r="AN507" s="88" t="s">
        <v>1471</v>
      </c>
      <c r="AO507" s="88"/>
      <c r="AP507" s="88"/>
    </row>
    <row r="508" spans="1:42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2"/>
        <v>2</v>
      </c>
      <c r="J508" s="34">
        <f t="shared" si="73"/>
        <v>26</v>
      </c>
      <c r="K508" s="35">
        <f t="shared" si="74"/>
        <v>7.1428571428571425E-2</v>
      </c>
      <c r="L508" s="88" t="s">
        <v>1471</v>
      </c>
      <c r="M508" s="88" t="s">
        <v>1471</v>
      </c>
      <c r="N508" s="88"/>
      <c r="O508" s="88" t="s">
        <v>1471</v>
      </c>
      <c r="P508" s="88" t="s">
        <v>1471</v>
      </c>
      <c r="Q508" s="88" t="s">
        <v>1471</v>
      </c>
      <c r="R508" s="88" t="s">
        <v>1471</v>
      </c>
      <c r="S508" s="88" t="s">
        <v>1471</v>
      </c>
      <c r="T508" s="88" t="s">
        <v>1471</v>
      </c>
      <c r="U508" s="88" t="s">
        <v>1471</v>
      </c>
      <c r="V508" s="88" t="s">
        <v>1471</v>
      </c>
      <c r="W508" s="88" t="s">
        <v>1471</v>
      </c>
      <c r="X508" s="88" t="s">
        <v>1471</v>
      </c>
      <c r="Y508" s="88" t="s">
        <v>1471</v>
      </c>
      <c r="Z508" s="88" t="s">
        <v>1471</v>
      </c>
      <c r="AA508" s="88" t="s">
        <v>1471</v>
      </c>
      <c r="AB508" s="88" t="s">
        <v>1471</v>
      </c>
      <c r="AC508" s="88" t="s">
        <v>1471</v>
      </c>
      <c r="AD508" s="88" t="s">
        <v>1471</v>
      </c>
      <c r="AE508" s="88" t="s">
        <v>1471</v>
      </c>
      <c r="AF508" s="88" t="s">
        <v>1471</v>
      </c>
      <c r="AG508" s="88" t="s">
        <v>1471</v>
      </c>
      <c r="AH508" s="88" t="s">
        <v>1471</v>
      </c>
      <c r="AI508" s="88" t="s">
        <v>1471</v>
      </c>
      <c r="AJ508" s="88"/>
      <c r="AK508" s="88" t="s">
        <v>1471</v>
      </c>
      <c r="AL508" s="88" t="s">
        <v>1471</v>
      </c>
      <c r="AM508" s="88" t="s">
        <v>1471</v>
      </c>
      <c r="AN508" s="88" t="s">
        <v>1471</v>
      </c>
      <c r="AO508" s="88"/>
      <c r="AP508" s="88" t="s">
        <v>1471</v>
      </c>
    </row>
    <row r="509" spans="1:42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2"/>
        <v>26</v>
      </c>
      <c r="J509" s="34">
        <f t="shared" si="73"/>
        <v>2</v>
      </c>
      <c r="K509" s="35">
        <f t="shared" si="74"/>
        <v>0.9285714285714286</v>
      </c>
      <c r="L509" s="88"/>
      <c r="M509" s="88"/>
      <c r="N509" s="88" t="s">
        <v>1471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 t="s">
        <v>1471</v>
      </c>
      <c r="AK509" s="88"/>
      <c r="AL509" s="88"/>
      <c r="AM509" s="88"/>
      <c r="AN509" s="88"/>
      <c r="AO509" s="88" t="s">
        <v>1471</v>
      </c>
      <c r="AP509" s="88"/>
    </row>
    <row r="510" spans="1:42" ht="15.75" thickBot="1" x14ac:dyDescent="0.3">
      <c r="A510" t="s">
        <v>1395</v>
      </c>
      <c r="B510" s="33" t="s">
        <v>1472</v>
      </c>
      <c r="C510" s="33" t="s">
        <v>1411</v>
      </c>
      <c r="D510" t="s">
        <v>1499</v>
      </c>
      <c r="E510" s="33" t="s">
        <v>1416</v>
      </c>
      <c r="F510" s="33" t="s">
        <v>1394</v>
      </c>
      <c r="G510" s="33"/>
      <c r="H510" s="33" t="s">
        <v>1493</v>
      </c>
      <c r="I510" s="34">
        <f t="shared" ref="I510:I522" si="75">COUNTIF(L510:AM510,"")</f>
        <v>27</v>
      </c>
      <c r="J510" s="34">
        <f t="shared" ref="J510:J522" si="76">COUNTIF(L510:AM510,"APAGADO")</f>
        <v>0</v>
      </c>
      <c r="K510" s="35">
        <f t="shared" ref="K510:K522" si="77">(I510)/(J510+I510)</f>
        <v>1</v>
      </c>
      <c r="L510" s="90"/>
      <c r="M510" s="90"/>
      <c r="N510" s="88" t="s">
        <v>1562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1491</v>
      </c>
      <c r="C511" s="33" t="s">
        <v>1411</v>
      </c>
      <c r="D511" t="s">
        <v>1499</v>
      </c>
      <c r="E511" s="33" t="s">
        <v>1393</v>
      </c>
      <c r="F511" s="33" t="s">
        <v>1394</v>
      </c>
      <c r="G511" s="33"/>
      <c r="H511" s="83" t="s">
        <v>1494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1473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1495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1474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1496</v>
      </c>
      <c r="I513" s="34">
        <f t="shared" si="75"/>
        <v>28</v>
      </c>
      <c r="J513" s="34">
        <f t="shared" si="76"/>
        <v>0</v>
      </c>
      <c r="K513" s="35">
        <f t="shared" si="77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1475</v>
      </c>
      <c r="C514" s="33" t="s">
        <v>1411</v>
      </c>
      <c r="D514" t="s">
        <v>1500</v>
      </c>
      <c r="E514" s="33" t="s">
        <v>1416</v>
      </c>
      <c r="F514" s="33" t="s">
        <v>1394</v>
      </c>
      <c r="G514" s="33"/>
      <c r="H514" s="33" t="s">
        <v>1501</v>
      </c>
      <c r="I514" s="34">
        <f t="shared" si="75"/>
        <v>18</v>
      </c>
      <c r="J514" s="34">
        <f t="shared" si="76"/>
        <v>10</v>
      </c>
      <c r="K514" s="35">
        <f t="shared" si="77"/>
        <v>0.6428571428571429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/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1476</v>
      </c>
      <c r="C515" s="33" t="s">
        <v>1411</v>
      </c>
      <c r="D515" t="s">
        <v>1500</v>
      </c>
      <c r="E515" s="33" t="s">
        <v>1393</v>
      </c>
      <c r="F515" s="33" t="s">
        <v>1394</v>
      </c>
      <c r="G515" s="33"/>
      <c r="H515" s="83" t="s">
        <v>1502</v>
      </c>
      <c r="I515" s="34">
        <f t="shared" si="75"/>
        <v>17</v>
      </c>
      <c r="J515" s="34">
        <f t="shared" si="76"/>
        <v>11</v>
      </c>
      <c r="K515" s="35">
        <f t="shared" si="77"/>
        <v>0.6071428571428571</v>
      </c>
      <c r="L515" s="90"/>
      <c r="M515" s="90"/>
      <c r="N515" s="88"/>
      <c r="O515" s="90" t="s">
        <v>1471</v>
      </c>
      <c r="P515" s="90" t="s">
        <v>1471</v>
      </c>
      <c r="Q515" s="90" t="s">
        <v>1471</v>
      </c>
      <c r="R515" s="90" t="s">
        <v>1471</v>
      </c>
      <c r="S515" s="90" t="s">
        <v>1471</v>
      </c>
      <c r="T515" s="90" t="s">
        <v>1471</v>
      </c>
      <c r="U515" s="90" t="s">
        <v>1471</v>
      </c>
      <c r="V515" s="90" t="s">
        <v>1471</v>
      </c>
      <c r="W515" s="90" t="s">
        <v>1471</v>
      </c>
      <c r="X515" s="90" t="s">
        <v>1471</v>
      </c>
      <c r="Y515" s="90" t="s">
        <v>1471</v>
      </c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1477</v>
      </c>
      <c r="C516" s="33" t="s">
        <v>1411</v>
      </c>
      <c r="D516" t="s">
        <v>1497</v>
      </c>
      <c r="E516" s="33" t="s">
        <v>1416</v>
      </c>
      <c r="F516" s="33" t="s">
        <v>1394</v>
      </c>
      <c r="G516" s="33"/>
      <c r="H516" s="33" t="s">
        <v>1503</v>
      </c>
      <c r="I516" s="34">
        <f t="shared" si="75"/>
        <v>7</v>
      </c>
      <c r="J516" s="34">
        <f t="shared" si="76"/>
        <v>21</v>
      </c>
      <c r="K516" s="35">
        <f t="shared" si="77"/>
        <v>0.25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 t="s">
        <v>1471</v>
      </c>
      <c r="AO516" s="90" t="s">
        <v>1471</v>
      </c>
      <c r="AP516" s="90" t="s">
        <v>1471</v>
      </c>
    </row>
    <row r="517" spans="1:42" ht="15.75" thickBot="1" x14ac:dyDescent="0.3">
      <c r="A517" t="s">
        <v>1395</v>
      </c>
      <c r="B517" s="33" t="s">
        <v>1478</v>
      </c>
      <c r="C517" s="33" t="s">
        <v>1411</v>
      </c>
      <c r="D517" t="s">
        <v>1497</v>
      </c>
      <c r="E517" s="33" t="s">
        <v>1393</v>
      </c>
      <c r="F517" s="33" t="s">
        <v>1394</v>
      </c>
      <c r="G517" s="33"/>
      <c r="H517" s="83" t="s">
        <v>1504</v>
      </c>
      <c r="I517" s="34">
        <f t="shared" si="75"/>
        <v>7</v>
      </c>
      <c r="J517" s="34">
        <f t="shared" si="76"/>
        <v>21</v>
      </c>
      <c r="K517" s="35">
        <f t="shared" si="77"/>
        <v>0.25</v>
      </c>
      <c r="L517" s="90" t="s">
        <v>1471</v>
      </c>
      <c r="M517" s="90" t="s">
        <v>1471</v>
      </c>
      <c r="N517" s="88" t="s">
        <v>1471</v>
      </c>
      <c r="O517" s="90"/>
      <c r="P517" s="90"/>
      <c r="Q517" s="90"/>
      <c r="R517" s="90"/>
      <c r="S517" s="90"/>
      <c r="T517" s="90"/>
      <c r="U517" s="90"/>
      <c r="V517" s="90" t="s">
        <v>1471</v>
      </c>
      <c r="W517" s="90" t="s">
        <v>1471</v>
      </c>
      <c r="X517" s="90" t="s">
        <v>1471</v>
      </c>
      <c r="Y517" s="90" t="s">
        <v>1471</v>
      </c>
      <c r="Z517" s="90" t="s">
        <v>1471</v>
      </c>
      <c r="AA517" s="90" t="s">
        <v>1471</v>
      </c>
      <c r="AB517" s="90" t="s">
        <v>1471</v>
      </c>
      <c r="AC517" s="90" t="s">
        <v>1471</v>
      </c>
      <c r="AD517" s="90" t="s">
        <v>1471</v>
      </c>
      <c r="AE517" s="90" t="s">
        <v>1471</v>
      </c>
      <c r="AF517" s="90" t="s">
        <v>1471</v>
      </c>
      <c r="AG517" s="90" t="s">
        <v>1471</v>
      </c>
      <c r="AH517" s="90" t="s">
        <v>1471</v>
      </c>
      <c r="AI517" s="90" t="s">
        <v>1471</v>
      </c>
      <c r="AJ517" s="90" t="s">
        <v>1471</v>
      </c>
      <c r="AK517" s="90" t="s">
        <v>1471</v>
      </c>
      <c r="AL517" s="90" t="s">
        <v>1471</v>
      </c>
      <c r="AM517" s="90" t="s">
        <v>1471</v>
      </c>
      <c r="AN517" s="90" t="s">
        <v>1471</v>
      </c>
      <c r="AO517" s="90" t="s">
        <v>1471</v>
      </c>
      <c r="AP517" s="90" t="s">
        <v>1471</v>
      </c>
    </row>
    <row r="518" spans="1:42" ht="15.75" thickBot="1" x14ac:dyDescent="0.3">
      <c r="A518" t="s">
        <v>1395</v>
      </c>
      <c r="B518" s="33" t="s">
        <v>1479</v>
      </c>
      <c r="C518" s="33" t="s">
        <v>1411</v>
      </c>
      <c r="D518" t="s">
        <v>1505</v>
      </c>
      <c r="E518" s="33" t="s">
        <v>1416</v>
      </c>
      <c r="F518" s="33" t="s">
        <v>1394</v>
      </c>
      <c r="G518" s="33"/>
      <c r="H518" s="33" t="s">
        <v>1506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1480</v>
      </c>
      <c r="C519" s="33" t="s">
        <v>1411</v>
      </c>
      <c r="D519" t="s">
        <v>1505</v>
      </c>
      <c r="E519" s="33" t="s">
        <v>1393</v>
      </c>
      <c r="F519" s="33" t="s">
        <v>1394</v>
      </c>
      <c r="G519" s="33"/>
      <c r="H519" s="83" t="s">
        <v>1507</v>
      </c>
      <c r="I519" s="34">
        <f t="shared" si="75"/>
        <v>17</v>
      </c>
      <c r="J519" s="34">
        <f t="shared" si="76"/>
        <v>11</v>
      </c>
      <c r="K519" s="35">
        <f t="shared" si="77"/>
        <v>0.6071428571428571</v>
      </c>
      <c r="L519" s="90" t="s">
        <v>1471</v>
      </c>
      <c r="M519" s="90" t="s">
        <v>1471</v>
      </c>
      <c r="N519" s="88" t="s">
        <v>1471</v>
      </c>
      <c r="O519" s="90" t="s">
        <v>1471</v>
      </c>
      <c r="P519" s="90" t="s">
        <v>1471</v>
      </c>
      <c r="Q519" s="90" t="s">
        <v>1471</v>
      </c>
      <c r="R519" s="90" t="s">
        <v>1471</v>
      </c>
      <c r="S519" s="90" t="s">
        <v>1471</v>
      </c>
      <c r="T519" s="90" t="s">
        <v>1471</v>
      </c>
      <c r="U519" s="90" t="s">
        <v>1471</v>
      </c>
      <c r="V519" s="90" t="s">
        <v>1471</v>
      </c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1481</v>
      </c>
      <c r="C520" s="33" t="s">
        <v>1411</v>
      </c>
      <c r="D520" t="s">
        <v>1508</v>
      </c>
      <c r="E520" s="33" t="s">
        <v>1416</v>
      </c>
      <c r="F520" s="33" t="s">
        <v>1394</v>
      </c>
      <c r="G520" s="33"/>
      <c r="H520" s="33" t="s">
        <v>1509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1482</v>
      </c>
      <c r="C521" s="33" t="s">
        <v>1411</v>
      </c>
      <c r="D521" t="s">
        <v>1508</v>
      </c>
      <c r="E521" s="33" t="s">
        <v>1393</v>
      </c>
      <c r="F521" s="33" t="s">
        <v>1394</v>
      </c>
      <c r="G521" s="33"/>
      <c r="H521" s="83" t="s">
        <v>1510</v>
      </c>
      <c r="I521" s="34">
        <f t="shared" si="75"/>
        <v>28</v>
      </c>
      <c r="J521" s="34">
        <f t="shared" si="76"/>
        <v>0</v>
      </c>
      <c r="K521" s="35">
        <f t="shared" si="77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1483</v>
      </c>
      <c r="C522" s="33" t="s">
        <v>1411</v>
      </c>
      <c r="D522" t="s">
        <v>1511</v>
      </c>
      <c r="E522" s="33" t="s">
        <v>1416</v>
      </c>
      <c r="F522" s="33" t="s">
        <v>1394</v>
      </c>
      <c r="G522" s="33"/>
      <c r="H522" s="33" t="s">
        <v>1512</v>
      </c>
      <c r="I522" s="34">
        <f t="shared" si="75"/>
        <v>17</v>
      </c>
      <c r="J522" s="34">
        <f t="shared" si="76"/>
        <v>11</v>
      </c>
      <c r="K522" s="35">
        <f t="shared" si="77"/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1484</v>
      </c>
      <c r="C523" s="33" t="s">
        <v>1411</v>
      </c>
      <c r="D523" t="s">
        <v>1511</v>
      </c>
      <c r="E523" s="33" t="s">
        <v>1393</v>
      </c>
      <c r="F523" s="33" t="s">
        <v>1394</v>
      </c>
      <c r="G523" s="33"/>
      <c r="H523" s="83" t="s">
        <v>1513</v>
      </c>
      <c r="I523" s="34">
        <f t="shared" ref="I523:I529" si="78">COUNTIF(L523:AM523,"")</f>
        <v>17</v>
      </c>
      <c r="J523" s="34">
        <f t="shared" ref="J523:J529" si="79">COUNTIF(L523:AM523,"APAGADO")</f>
        <v>11</v>
      </c>
      <c r="K523" s="35">
        <f t="shared" ref="K523:K529" si="80">(I523)/(J523+I523)</f>
        <v>0.6071428571428571</v>
      </c>
      <c r="L523" s="90" t="s">
        <v>1471</v>
      </c>
      <c r="M523" s="90" t="s">
        <v>1471</v>
      </c>
      <c r="N523" s="88" t="s">
        <v>1471</v>
      </c>
      <c r="O523" s="90" t="s">
        <v>1471</v>
      </c>
      <c r="P523" s="90" t="s">
        <v>1471</v>
      </c>
      <c r="Q523" s="90" t="s">
        <v>1471</v>
      </c>
      <c r="R523" s="90" t="s">
        <v>1471</v>
      </c>
      <c r="S523" s="90" t="s">
        <v>1471</v>
      </c>
      <c r="T523" s="90" t="s">
        <v>1471</v>
      </c>
      <c r="U523" s="90" t="s">
        <v>1471</v>
      </c>
      <c r="V523" s="90" t="s">
        <v>1471</v>
      </c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1485</v>
      </c>
      <c r="C524" s="33" t="s">
        <v>1411</v>
      </c>
      <c r="D524" t="s">
        <v>1514</v>
      </c>
      <c r="E524" s="33" t="s">
        <v>1416</v>
      </c>
      <c r="F524" s="33" t="s">
        <v>1394</v>
      </c>
      <c r="G524" s="33"/>
      <c r="H524" s="33" t="s">
        <v>1515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1486</v>
      </c>
      <c r="C525" s="33" t="s">
        <v>1411</v>
      </c>
      <c r="D525" t="s">
        <v>1514</v>
      </c>
      <c r="E525" s="33" t="s">
        <v>1393</v>
      </c>
      <c r="F525" s="33" t="s">
        <v>1394</v>
      </c>
      <c r="G525" s="33"/>
      <c r="H525" s="83" t="s">
        <v>1516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1487</v>
      </c>
      <c r="C526" s="33" t="s">
        <v>1411</v>
      </c>
      <c r="D526" t="s">
        <v>1517</v>
      </c>
      <c r="E526" s="33" t="s">
        <v>1416</v>
      </c>
      <c r="F526" s="33" t="s">
        <v>1394</v>
      </c>
      <c r="G526" s="33"/>
      <c r="H526" s="33" t="s">
        <v>1518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1488</v>
      </c>
      <c r="C527" s="33" t="s">
        <v>1411</v>
      </c>
      <c r="D527" t="s">
        <v>1517</v>
      </c>
      <c r="E527" s="33" t="s">
        <v>1393</v>
      </c>
      <c r="F527" s="33" t="s">
        <v>1394</v>
      </c>
      <c r="G527" s="33"/>
      <c r="H527" s="83" t="s">
        <v>1519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1489</v>
      </c>
      <c r="C528" s="33" t="s">
        <v>1411</v>
      </c>
      <c r="D528" t="s">
        <v>1520</v>
      </c>
      <c r="E528" s="33" t="s">
        <v>1416</v>
      </c>
      <c r="F528" s="33" t="s">
        <v>1394</v>
      </c>
      <c r="G528" s="33"/>
      <c r="H528" s="33" t="s">
        <v>1521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1:42" ht="15.75" thickBot="1" x14ac:dyDescent="0.3">
      <c r="A529" t="s">
        <v>1395</v>
      </c>
      <c r="B529" s="33" t="s">
        <v>1492</v>
      </c>
      <c r="C529" s="33" t="s">
        <v>1411</v>
      </c>
      <c r="D529" t="s">
        <v>1520</v>
      </c>
      <c r="E529" s="33" t="s">
        <v>1393</v>
      </c>
      <c r="F529" s="33" t="s">
        <v>1394</v>
      </c>
      <c r="G529" s="33"/>
      <c r="H529" s="83" t="s">
        <v>1522</v>
      </c>
      <c r="I529" s="34">
        <f t="shared" si="78"/>
        <v>28</v>
      </c>
      <c r="J529" s="34">
        <f t="shared" si="79"/>
        <v>0</v>
      </c>
      <c r="K529" s="35">
        <f t="shared" si="80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1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1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1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1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1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1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1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1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1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</row>
    <row r="711" spans="5:42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E714" s="33"/>
      <c r="F714" s="33"/>
      <c r="G714" s="33"/>
      <c r="H714" s="33"/>
      <c r="K714" s="15"/>
      <c r="N714" s="88"/>
    </row>
    <row r="715" spans="5:42" x14ac:dyDescent="0.25">
      <c r="K715" s="15"/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P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70" priority="453" operator="equal">
      <formula>$C$214</formula>
    </cfRule>
    <cfRule type="cellIs" dxfId="69" priority="452" operator="equal">
      <formula>$C$226</formula>
    </cfRule>
  </conditionalFormatting>
  <conditionalFormatting sqref="E1:E439 E452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1">
    <cfRule type="containsText" dxfId="65" priority="401" operator="containsText" text="Radio">
      <formula>NOT(ISERROR(SEARCH("Radio",E441)))</formula>
    </cfRule>
    <cfRule type="containsText" dxfId="64" priority="400" operator="containsText" text="domo">
      <formula>NOT(ISERROR(SEARCH("domo",E441)))</formula>
    </cfRule>
    <cfRule type="containsText" dxfId="63" priority="399" operator="containsText" text="fija">
      <formula>NOT(ISERROR(SEARCH("fija",E441)))</formula>
    </cfRule>
  </conditionalFormatting>
  <conditionalFormatting sqref="E441:E442">
    <cfRule type="containsText" dxfId="62" priority="395" operator="containsText" text="domo">
      <formula>NOT(ISERROR(SEARCH("domo",E441)))</formula>
    </cfRule>
    <cfRule type="containsText" dxfId="61" priority="394" operator="containsText" text="fija">
      <formula>NOT(ISERROR(SEARCH("fija",E441)))</formula>
    </cfRule>
  </conditionalFormatting>
  <conditionalFormatting sqref="E442">
    <cfRule type="containsText" dxfId="60" priority="396" operator="containsText" text="Radio">
      <formula>NOT(ISERROR(SEARCH("Radio",E442)))</formula>
    </cfRule>
    <cfRule type="containsText" dxfId="59" priority="393" operator="containsText" text="domo">
      <formula>NOT(ISERROR(SEARCH("domo",E442)))</formula>
    </cfRule>
    <cfRule type="containsText" dxfId="58" priority="392" operator="containsText" text="fija">
      <formula>NOT(ISERROR(SEARCH("fija",E442)))</formula>
    </cfRule>
  </conditionalFormatting>
  <conditionalFormatting sqref="E445">
    <cfRule type="containsText" dxfId="57" priority="391" operator="containsText" text="Radio">
      <formula>NOT(ISERROR(SEARCH("Radio",E445)))</formula>
    </cfRule>
    <cfRule type="containsText" dxfId="56" priority="390" operator="containsText" text="domo">
      <formula>NOT(ISERROR(SEARCH("domo",E445)))</formula>
    </cfRule>
    <cfRule type="containsText" dxfId="55" priority="389" operator="containsText" text="fija">
      <formula>NOT(ISERROR(SEARCH("fija",E445)))</formula>
    </cfRule>
  </conditionalFormatting>
  <conditionalFormatting sqref="E445:E446">
    <cfRule type="containsText" dxfId="54" priority="385" operator="containsText" text="domo">
      <formula>NOT(ISERROR(SEARCH("domo",E445)))</formula>
    </cfRule>
    <cfRule type="containsText" dxfId="53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52" priority="386" operator="containsText" text="Radio">
      <formula>NOT(ISERROR(SEARCH("Radio",E27)))</formula>
    </cfRule>
  </conditionalFormatting>
  <conditionalFormatting sqref="E446:E447">
    <cfRule type="containsText" dxfId="51" priority="379" operator="containsText" text="fija">
      <formula>NOT(ISERROR(SEARCH("fija",E446)))</formula>
    </cfRule>
    <cfRule type="containsText" dxfId="50" priority="380" operator="containsText" text="domo">
      <formula>NOT(ISERROR(SEARCH("domo",E446)))</formula>
    </cfRule>
  </conditionalFormatting>
  <conditionalFormatting sqref="E447">
    <cfRule type="containsText" dxfId="49" priority="381" operator="containsText" text="Radio">
      <formula>NOT(ISERROR(SEARCH("Radio",E447)))</formula>
    </cfRule>
  </conditionalFormatting>
  <conditionalFormatting sqref="E447:E448">
    <cfRule type="containsText" dxfId="48" priority="374" operator="containsText" text="fija">
      <formula>NOT(ISERROR(SEARCH("fija",E447)))</formula>
    </cfRule>
    <cfRule type="containsText" dxfId="47" priority="375" operator="containsText" text="domo">
      <formula>NOT(ISERROR(SEARCH("domo",E447)))</formula>
    </cfRule>
  </conditionalFormatting>
  <conditionalFormatting sqref="E448">
    <cfRule type="containsText" dxfId="46" priority="372" operator="containsText" text="fija">
      <formula>NOT(ISERROR(SEARCH("fija",E448)))</formula>
    </cfRule>
    <cfRule type="containsText" dxfId="45" priority="373" operator="containsText" text="domo">
      <formula>NOT(ISERROR(SEARCH("domo",E448)))</formula>
    </cfRule>
    <cfRule type="containsText" dxfId="44" priority="376" operator="containsText" text="Radio">
      <formula>NOT(ISERROR(SEARCH("Radio",E448)))</formula>
    </cfRule>
  </conditionalFormatting>
  <conditionalFormatting sqref="E450">
    <cfRule type="containsText" dxfId="43" priority="670" operator="containsText" text="fija">
      <formula>NOT(ISERROR(SEARCH("fija",E450)))</formula>
    </cfRule>
    <cfRule type="containsText" dxfId="42" priority="671" operator="containsText" text="domo">
      <formula>NOT(ISERROR(SEARCH("domo",E450)))</formula>
    </cfRule>
  </conditionalFormatting>
  <conditionalFormatting sqref="E453:E455">
    <cfRule type="containsText" dxfId="41" priority="403" operator="containsText" text="domo">
      <formula>NOT(ISERROR(SEARCH("domo",E453)))</formula>
    </cfRule>
    <cfRule type="containsText" dxfId="40" priority="402" operator="containsText" text="fija">
      <formula>NOT(ISERROR(SEARCH("fija",E453)))</formula>
    </cfRule>
  </conditionalFormatting>
  <conditionalFormatting sqref="E460:F479">
    <cfRule type="containsText" dxfId="39" priority="1" operator="containsText" text="Radio">
      <formula>NOT(ISERROR(SEARCH("Radio",E460)))</formula>
    </cfRule>
  </conditionalFormatting>
  <conditionalFormatting sqref="E490:G509">
    <cfRule type="containsText" dxfId="38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37" priority="927" operator="containsText" text="Radio">
      <formula>NOT(ISERROR(SEARCH("Radio",E1)))</formula>
    </cfRule>
  </conditionalFormatting>
  <conditionalFormatting sqref="F440">
    <cfRule type="cellIs" dxfId="36" priority="50" operator="equal">
      <formula>"PTP A FO"</formula>
    </cfRule>
    <cfRule type="containsText" dxfId="35" priority="49" operator="containsText" text="Radio">
      <formula>NOT(ISERROR(SEARCH("Radio",F440)))</formula>
    </cfRule>
  </conditionalFormatting>
  <conditionalFormatting sqref="F1:G439 F450:G450 F452:G490 F491:F496 F497:G1048576">
    <cfRule type="cellIs" dxfId="34" priority="651" operator="equal">
      <formula>"PTP A FO"</formula>
    </cfRule>
  </conditionalFormatting>
  <conditionalFormatting sqref="F1:G490 F491:F496 F497:G1048576">
    <cfRule type="cellIs" dxfId="33" priority="456" operator="equal">
      <formula>"PTP A FO"</formula>
    </cfRule>
  </conditionalFormatting>
  <conditionalFormatting sqref="F1:G490 F497:G1048576 F491:F496">
    <cfRule type="cellIs" dxfId="32" priority="455" operator="equal">
      <formula>$F$10</formula>
    </cfRule>
  </conditionalFormatting>
  <conditionalFormatting sqref="G491:G496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1 H493 H495 H497 H499 H501">
    <cfRule type="containsText" dxfId="28" priority="27" operator="containsText" text="Radio">
      <formula>NOT(ISERROR(SEARCH("Radio",H491)))</formula>
    </cfRule>
  </conditionalFormatting>
  <conditionalFormatting sqref="H503">
    <cfRule type="containsText" dxfId="27" priority="26" operator="containsText" text="Radio">
      <formula>NOT(ISERROR(SEARCH("Radio",H503)))</formula>
    </cfRule>
  </conditionalFormatting>
  <conditionalFormatting sqref="H507 H509">
    <cfRule type="containsText" dxfId="26" priority="25" operator="containsText" text="Radio">
      <formula>NOT(ISERROR(SEARCH("Radio",H507)))</formula>
    </cfRule>
  </conditionalFormatting>
  <conditionalFormatting sqref="K4:K529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10:AN1048576">
    <cfRule type="containsText" dxfId="23" priority="583" operator="containsText" text="Caida">
      <formula>NOT(ISERROR(SEARCH("Caida",L510)))</formula>
    </cfRule>
    <cfRule type="notContainsText" dxfId="22" priority="916" operator="notContains" text="Caida">
      <formula>ISERROR(SEARCH("Caida",L510))</formula>
    </cfRule>
  </conditionalFormatting>
  <conditionalFormatting sqref="L5:AP299 L300:AO509 AP300:AP1048576 AH510:AO1048576">
    <cfRule type="cellIs" dxfId="21" priority="32" operator="equal">
      <formula>"APAGADO"</formula>
    </cfRule>
  </conditionalFormatting>
  <conditionalFormatting sqref="L510:AP624 V510:AG1048576">
    <cfRule type="cellIs" dxfId="20" priority="33" operator="equal">
      <formula>"apagado"</formula>
    </cfRule>
  </conditionalFormatting>
  <conditionalFormatting sqref="N510:N1067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NOT(ISERROR(SEARCH("Caida",N510)))</formula>
    </cfRule>
    <cfRule type="notContainsText" dxfId="16" priority="212" operator="notContains" text="Caida">
      <formula>ISERROR(SEARCH("Caida",N510))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10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10:AP1048576">
    <cfRule type="containsText" dxfId="11" priority="165" operator="containsText" text="Caida">
      <formula>NOT(ISERROR(SEARCH("Caida",AO510)))</formula>
    </cfRule>
    <cfRule type="notContainsText" dxfId="10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1490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27</v>
      </c>
      <c r="AF1" s="18">
        <f t="shared" si="0"/>
        <v>19</v>
      </c>
      <c r="AG1" s="18">
        <f t="shared" si="0"/>
        <v>22</v>
      </c>
      <c r="AH1" s="18">
        <f t="shared" ref="AH1:AI1" si="1">COUNTIF(AH3:AH403, "APAGADO")</f>
        <v>15</v>
      </c>
      <c r="AI1" s="18">
        <f t="shared" si="1"/>
        <v>19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 t="str">
        <f>ESTADISTICA!AG4</f>
        <v>APAGADO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 t="str">
        <f>ESTADISTICA!AG7</f>
        <v>APAGADO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 t="str">
        <f>ESTADISTICA!AG9</f>
        <v>APAGADO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 t="str">
        <f>ESTADISTICA!AG10</f>
        <v>APAGADO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>
        <f>ESTADISTICA!AH184</f>
        <v>0</v>
      </c>
      <c r="AI185" t="str">
        <f>ESTADISTICA!AI184</f>
        <v>APAGADO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 t="str">
        <f>ESTADISTICA!AF200</f>
        <v>APAGADO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 t="str">
        <f>ESTADISTICA!AF215</f>
        <v>APAGADO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 t="str">
        <f>ESTADISTICA!AG217</f>
        <v>APAGADO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 t="str">
        <f>ESTADISTICA!AI220</f>
        <v>APAGADO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 t="str">
        <f>ESTADISTICA!AG291</f>
        <v>APAGADO</v>
      </c>
      <c r="AH291" t="str">
        <f>ESTADISTICA!AH291</f>
        <v>APAGADO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 t="str">
        <f>ESTADISTICA!AE307</f>
        <v>APAGADO</v>
      </c>
      <c r="AF307" t="str">
        <f>ESTADISTICA!AF307</f>
        <v>APAGADO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 t="str">
        <f>ESTADISTICA!AG337</f>
        <v>APAGADO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 t="str">
        <f>ESTADISTICA!AI342</f>
        <v>APAGADO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 t="str">
        <f>ESTADISTICA!AI344</f>
        <v>APAGADO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 t="str">
        <f>ESTADISTICA!AE373</f>
        <v>APAGADO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 t="str">
        <f>ESTADISTICA!AH396</f>
        <v>APAGADO</v>
      </c>
      <c r="AI396" t="str">
        <f>ESTADISTICA!AI396</f>
        <v>APAGADO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 t="str">
        <f>ESTADISTICA!AI397</f>
        <v>APAGADO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 t="str">
        <f>ESTADISTICA!AE398</f>
        <v>APAGADO</v>
      </c>
      <c r="AF398" t="str">
        <f>ESTADISTICA!AF398</f>
        <v>APAGADO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 t="str">
        <f>ESTADISTICA!AI479</f>
        <v>APAGADO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 t="str">
        <f>ESTADISTICA!AI480</f>
        <v>APAGADO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 t="str">
        <f>ESTADISTICA!AI483</f>
        <v>APAGADO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12</v>
      </c>
      <c r="AF2" s="18">
        <f>COUNTIFS(AF4:AF501, "=APAGADO",E4:E501,"=Fibra Optica")</f>
        <v>14</v>
      </c>
      <c r="AG2" s="18">
        <f>COUNTIFS(AG4:AG501, "=APAGADO",E4:E501,"=Fibra Optica")</f>
        <v>15</v>
      </c>
      <c r="AH2" s="18">
        <f>COUNTIFS(AH4:AH501, "=APAGADO",E4:E501,"=Fibra Optica")</f>
        <v>11</v>
      </c>
      <c r="AI2" s="18">
        <f>COUNTIFS(AI4:AI401, "=APAGADO",E4:E401,"=Fibra Optica")</f>
        <v>12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3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3</v>
      </c>
      <c r="AI2" s="18">
        <f>COUNTIFS(AI5:AI502, "=APAGADO",E5:E502,"=PTO A FO")</f>
        <v>3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 t="str">
        <f>'RESUMEN TOTAL'!AM10</f>
        <v>APAGADO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 t="str">
        <f>'RESUMEN TOTAL'!AM12</f>
        <v>APAGADO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 t="str">
        <f>'RESUMEN TOTAL'!AN132</f>
        <v>APAGADO</v>
      </c>
      <c r="AI130" t="str">
        <f>'RESUMEN TOTAL'!AO132</f>
        <v>APAGADO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 t="str">
        <f>'RESUMEN TOTAL'!AN133</f>
        <v>APAGADO</v>
      </c>
      <c r="AI131" t="str">
        <f>'RESUMEN TOTAL'!AO133</f>
        <v>APAGADO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 t="str">
        <f>'RESUMEN TOTAL'!AO148</f>
        <v>APAGADO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 t="str">
        <f>'RESUMEN TOTAL'!AK187</f>
        <v>APAGADO</v>
      </c>
      <c r="AF185" t="str">
        <f>'RESUMEN TOTAL'!AL187</f>
        <v>APAGADO</v>
      </c>
      <c r="AG185" t="str">
        <f>'RESUMEN TOTAL'!AM187</f>
        <v>APAGADO</v>
      </c>
      <c r="AH185">
        <f>'RESUMEN TOTAL'!AN187</f>
        <v>0</v>
      </c>
      <c r="AI185" t="str">
        <f>'RESUMEN TOTAL'!AO187</f>
        <v>APAGADO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 t="str">
        <f>'RESUMEN TOTAL'!AO194</f>
        <v>APAGADO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 t="str">
        <f>'RESUMEN TOTAL'!AO196</f>
        <v>APAGADO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 t="str">
        <f>'RESUMEN TOTAL'!AL203</f>
        <v>APAGADO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 t="str">
        <f>'RESUMEN TOTAL'!U210</f>
        <v>APAGADO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 t="str">
        <f>'RESUMEN TOTAL'!AI210</f>
        <v>APAGADO</v>
      </c>
      <c r="AD207" t="str">
        <f>'RESUMEN TOTAL'!AJ210</f>
        <v>APAGADO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 t="str">
        <f>'RESUMEN TOTAL'!U212</f>
        <v>APAGADO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 t="str">
        <f>'RESUMEN TOTAL'!AI212</f>
        <v>APAGADO</v>
      </c>
      <c r="AD209" t="str">
        <f>'RESUMEN TOTAL'!AJ212</f>
        <v>APAGADO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 t="str">
        <f>'RESUMEN TOTAL'!U217</f>
        <v>APAGADO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 t="str">
        <f>'RESUMEN TOTAL'!AL219</f>
        <v>APAGADO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 t="str">
        <f>'RESUMEN TOTAL'!AO224</f>
        <v>APAGADO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 t="str">
        <f>'RESUMEN TOTAL'!U225</f>
        <v>APAGADO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 t="str">
        <f>'RESUMEN TOTAL'!L226</f>
        <v>APAGADO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 t="str">
        <f>'RESUMEN TOTAL'!AO233</f>
        <v>APAGADO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 t="str">
        <f>'RESUMEN TOTAL'!Q234</f>
        <v>APAGADO</v>
      </c>
      <c r="L231">
        <f>'RESUMEN TOTAL'!R234</f>
        <v>0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 t="str">
        <f>'RESUMEN TOTAL'!AC234</f>
        <v>APAGADO</v>
      </c>
      <c r="X231">
        <f>'RESUMEN TOTAL'!AD234</f>
        <v>0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 t="str">
        <f>'RESUMEN TOTAL'!AH234</f>
        <v>APAGADO</v>
      </c>
      <c r="AC231" t="str">
        <f>'RESUMEN TOTAL'!AI234</f>
        <v>APAGADO</v>
      </c>
      <c r="AD231">
        <f>'RESUMEN TOTAL'!AJ234</f>
        <v>0</v>
      </c>
      <c r="AE231">
        <f>'RESUMEN TOTAL'!AK234</f>
        <v>0</v>
      </c>
      <c r="AF231" t="str">
        <f>'RESUMEN TOTAL'!AL234</f>
        <v>APAGADO</v>
      </c>
      <c r="AG231" t="str">
        <f>'RESUMEN TOTAL'!AM234</f>
        <v>APAGADO</v>
      </c>
      <c r="AH231" t="str">
        <f>'RESUMEN TOTAL'!AN234</f>
        <v>APAGADO</v>
      </c>
      <c r="AI231" t="str">
        <f>'RESUMEN TOTAL'!AO234</f>
        <v>APAGADO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 t="str">
        <f>'RESUMEN TOTAL'!AI238</f>
        <v>APAGADO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 t="str">
        <f>'RESUMEN TOTAL'!AM246</f>
        <v>APAGADO</v>
      </c>
      <c r="AH243" t="str">
        <f>'RESUMEN TOTAL'!AN246</f>
        <v>APAGADO</v>
      </c>
      <c r="AI243" t="str">
        <f>'RESUMEN TOTAL'!AO246</f>
        <v>APAGADO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 t="str">
        <f>'RESUMEN TOTAL'!W264</f>
        <v>APAGADO</v>
      </c>
      <c r="R261" t="str">
        <f>'RESUMEN TOTAL'!X264</f>
        <v>APAGADO</v>
      </c>
      <c r="S261" t="str">
        <f>'RESUMEN TOTAL'!Y264</f>
        <v>APAGADO</v>
      </c>
      <c r="T261" t="str">
        <f>'RESUMEN TOTAL'!Z264</f>
        <v>APAGADO</v>
      </c>
      <c r="U261" t="str">
        <f>'RESUMEN TOTAL'!AA264</f>
        <v>APAGADO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 t="str">
        <f>'RESUMEN TOTAL'!M270</f>
        <v>APAGADO</v>
      </c>
      <c r="H267">
        <f>'RESUMEN TOTAL'!N270</f>
        <v>0</v>
      </c>
      <c r="I267">
        <f>'RESUMEN TOTAL'!O270</f>
        <v>0</v>
      </c>
      <c r="J267" t="str">
        <f>'RESUMEN TOTAL'!P270</f>
        <v>APAGADO</v>
      </c>
      <c r="K267" t="str">
        <f>'RESUMEN TOTAL'!Q270</f>
        <v>APAGADO</v>
      </c>
      <c r="L267" t="str">
        <f>'RESUMEN TOTAL'!R270</f>
        <v>APAGADO</v>
      </c>
      <c r="M267" t="str">
        <f>'RESUMEN TOTAL'!S270</f>
        <v>APAGADO</v>
      </c>
      <c r="N267" t="str">
        <f>'RESUMEN TOTAL'!T270</f>
        <v>APAGADO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 t="str">
        <f>'RESUMEN TOTAL'!M273</f>
        <v>APAGADO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 t="str">
        <f>'RESUMEN TOTAL'!U280</f>
        <v>APAGADO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 t="str">
        <f>'RESUMEN TOTAL'!AI280</f>
        <v>APAGADO</v>
      </c>
      <c r="AD277" t="str">
        <f>'RESUMEN TOTAL'!AJ280</f>
        <v>APAGADO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 t="str">
        <f>'RESUMEN TOTAL'!AI295</f>
        <v>APAGADO</v>
      </c>
      <c r="AD292" t="str">
        <f>'RESUMEN TOTAL'!AJ295</f>
        <v>APAGADO</v>
      </c>
      <c r="AE292">
        <f>'RESUMEN TOTAL'!AK295</f>
        <v>0</v>
      </c>
      <c r="AF292">
        <f>'RESUMEN TOTAL'!AL295</f>
        <v>0</v>
      </c>
      <c r="AG292" t="str">
        <f>'RESUMEN TOTAL'!AM295</f>
        <v>APAGADO</v>
      </c>
      <c r="AH292" t="str">
        <f>'RESUMEN TOTAL'!AN295</f>
        <v>APAGADO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 t="str">
        <f>'RESUMEN TOTAL'!N301</f>
        <v>APAGADO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 t="str">
        <f>'RESUMEN TOTAL'!AK312</f>
        <v>APAGADO</v>
      </c>
      <c r="AF308" t="str">
        <f>'RESUMEN TOTAL'!AL312</f>
        <v>APAGADO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 t="str">
        <f>'RESUMEN TOTAL'!V314</f>
        <v>APAGADO</v>
      </c>
      <c r="Q310">
        <f>'RESUMEN TOTAL'!W314</f>
        <v>0</v>
      </c>
      <c r="R310">
        <f>'RESUMEN TOTAL'!X314</f>
        <v>0</v>
      </c>
      <c r="S310" t="str">
        <f>'RESUMEN TOTAL'!Y314</f>
        <v>APAGADO</v>
      </c>
      <c r="T310">
        <f>'RESUMEN TOTAL'!Z314</f>
        <v>0</v>
      </c>
      <c r="U310">
        <f>'RESUMEN TOTAL'!AA314</f>
        <v>0</v>
      </c>
      <c r="V310" t="str">
        <f>'RESUMEN TOTAL'!AB314</f>
        <v>APAGADO</v>
      </c>
      <c r="W310" t="str">
        <f>'RESUMEN TOTAL'!AC314</f>
        <v>APAGADO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 t="str">
        <f>'RESUMEN TOTAL'!L328</f>
        <v>APAGADO</v>
      </c>
      <c r="G324" t="str">
        <f>'RESUMEN TOTAL'!M328</f>
        <v>APAGADO</v>
      </c>
      <c r="H324" t="str">
        <f>'RESUMEN TOTAL'!N328</f>
        <v>APAGADO</v>
      </c>
      <c r="I324" t="str">
        <f>'RESUMEN TOTAL'!O328</f>
        <v>APAGADO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 t="str">
        <f>'RESUMEN TOTAL'!U334</f>
        <v>APAGADO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 t="str">
        <f>'RESUMEN TOTAL'!Y340</f>
        <v>APAGADO</v>
      </c>
      <c r="T336" t="str">
        <f>'RESUMEN TOTAL'!Z340</f>
        <v>APAGADO</v>
      </c>
      <c r="U336" t="str">
        <f>'RESUMEN TOTAL'!AA340</f>
        <v>APAGADO</v>
      </c>
      <c r="V336" t="str">
        <f>'RESUMEN TOTAL'!AB340</f>
        <v>APAGADO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 t="str">
        <f>'RESUMEN TOTAL'!AF340</f>
        <v>APAGADO</v>
      </c>
      <c r="AA336" t="str">
        <f>'RESUMEN TOTAL'!AG340</f>
        <v>APAGADO</v>
      </c>
      <c r="AB336" t="str">
        <f>'RESUMEN TOTAL'!AH340</f>
        <v>APAGADO</v>
      </c>
      <c r="AC336" t="str">
        <f>'RESUMEN TOTAL'!AI340</f>
        <v>APAGADO</v>
      </c>
      <c r="AD336" t="str">
        <f>'RESUMEN TOTAL'!AJ340</f>
        <v>APAGADO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 t="str">
        <f>'RESUMEN TOTAL'!T342</f>
        <v>APAGADO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 t="str">
        <f>'RESUMEN TOTAL'!AM342</f>
        <v>APAGADO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 t="str">
        <f>'RESUMEN TOTAL'!AO347</f>
        <v>APAGADO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 t="str">
        <f>'RESUMEN TOTAL'!R349</f>
        <v>APAGADO</v>
      </c>
      <c r="M345" t="str">
        <f>'RESUMEN TOTAL'!S349</f>
        <v>APAGADO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 t="str">
        <f>'RESUMEN TOTAL'!AO349</f>
        <v>APAGADO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 t="str">
        <f>'RESUMEN TOTAL'!Y352</f>
        <v>APAGADO</v>
      </c>
      <c r="T348" t="str">
        <f>'RESUMEN TOTAL'!Z352</f>
        <v>APAGADO</v>
      </c>
      <c r="U348" t="str">
        <f>'RESUMEN TOTAL'!AA352</f>
        <v>APAGADO</v>
      </c>
      <c r="V348" t="str">
        <f>'RESUMEN TOTAL'!AB352</f>
        <v>APAGADO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 t="str">
        <f>'RESUMEN TOTAL'!AG352</f>
        <v>APAGADO</v>
      </c>
      <c r="AB348" t="str">
        <f>'RESUMEN TOTAL'!AH352</f>
        <v>APAGADO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 t="str">
        <f>'RESUMEN TOTAL'!W355</f>
        <v>APAGADO</v>
      </c>
      <c r="R351" t="str">
        <f>'RESUMEN TOTAL'!X355</f>
        <v>APAGADO</v>
      </c>
      <c r="S351" t="str">
        <f>'RESUMEN TOTAL'!Y355</f>
        <v>APAGADO</v>
      </c>
      <c r="T351" t="str">
        <f>'RESUMEN TOTAL'!Z355</f>
        <v>APAGADO</v>
      </c>
      <c r="U351" t="str">
        <f>'RESUMEN TOTAL'!AA355</f>
        <v>APAGADO</v>
      </c>
      <c r="V351" t="str">
        <f>'RESUMEN TOTAL'!AB355</f>
        <v>APAGADO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 t="str">
        <f>'RESUMEN TOTAL'!U364</f>
        <v>APAGADO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 t="str">
        <f>'RESUMEN TOTAL'!AI364</f>
        <v>APAGADO</v>
      </c>
      <c r="AD360" t="str">
        <f>'RESUMEN TOTAL'!AJ364</f>
        <v>APAGADO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 t="str">
        <f>'RESUMEN TOTAL'!AF367</f>
        <v>APAGADO</v>
      </c>
      <c r="AA363" t="str">
        <f>'RESUMEN TOTAL'!AG367</f>
        <v>APAGADO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 t="str">
        <f>'RESUMEN TOTAL'!L375</f>
        <v>APAGADO</v>
      </c>
      <c r="G371" t="str">
        <f>'RESUMEN TOTAL'!M375</f>
        <v>APAGADO</v>
      </c>
      <c r="H371" t="str">
        <f>'RESUMEN TOTAL'!N375</f>
        <v>APAGADO</v>
      </c>
      <c r="I371" t="str">
        <f>'RESUMEN TOTAL'!O375</f>
        <v>APAGADO</v>
      </c>
      <c r="J371" t="str">
        <f>'RESUMEN TOTAL'!P375</f>
        <v>APAGADO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 t="str">
        <f>'RESUMEN TOTAL'!AK379</f>
        <v>APAGADO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 t="str">
        <f>'RESUMEN TOTAL'!S382</f>
        <v>APAGADO</v>
      </c>
      <c r="N378" t="str">
        <f>'RESUMEN TOTAL'!T382</f>
        <v>APAGADO</v>
      </c>
      <c r="O378">
        <f>'RESUMEN TOTAL'!U382</f>
        <v>0</v>
      </c>
      <c r="P378" t="str">
        <f>'RESUMEN TOTAL'!V382</f>
        <v>APAGADO</v>
      </c>
      <c r="Q378" t="str">
        <f>'RESUMEN TOTAL'!W382</f>
        <v>APAGADO</v>
      </c>
      <c r="R378" t="str">
        <f>'RESUMEN TOTAL'!X382</f>
        <v>APAGADO</v>
      </c>
      <c r="S378">
        <f>'RESUMEN TOTAL'!Y382</f>
        <v>0</v>
      </c>
      <c r="T378" t="str">
        <f>'RESUMEN TOTAL'!Z382</f>
        <v>APAGADO</v>
      </c>
      <c r="U378" t="str">
        <f>'RESUMEN TOTAL'!AA382</f>
        <v>APAGADO</v>
      </c>
      <c r="V378" t="str">
        <f>'RESUMEN TOTAL'!AB382</f>
        <v>APAGADO</v>
      </c>
      <c r="W378" t="str">
        <f>'RESUMEN TOTAL'!AC382</f>
        <v>APAGADO</v>
      </c>
      <c r="X378" t="str">
        <f>'RESUMEN TOTAL'!AD382</f>
        <v>APAGADO</v>
      </c>
      <c r="Y378" t="str">
        <f>'RESUMEN TOTAL'!AE382</f>
        <v>APAGADO</v>
      </c>
      <c r="Z378" t="str">
        <f>'RESUMEN TOTAL'!AF382</f>
        <v>APAGADO</v>
      </c>
      <c r="AA378" t="str">
        <f>'RESUMEN TOTAL'!AG382</f>
        <v>APAGADO</v>
      </c>
      <c r="AB378" t="str">
        <f>'RESUMEN TOTAL'!AH382</f>
        <v>APAGADO</v>
      </c>
      <c r="AC378" t="str">
        <f>'RESUMEN TOTAL'!AI382</f>
        <v>APAGADO</v>
      </c>
      <c r="AD378" t="str">
        <f>'RESUMEN TOTAL'!AJ382</f>
        <v>APAGADO</v>
      </c>
      <c r="AE378" t="str">
        <f>'RESUMEN TOTAL'!AK382</f>
        <v>APAGADO</v>
      </c>
      <c r="AF378" t="str">
        <f>'RESUMEN TOTAL'!AL382</f>
        <v>APAGADO</v>
      </c>
      <c r="AG378" t="str">
        <f>'RESUMEN TOTAL'!AM382</f>
        <v>APAGADO</v>
      </c>
      <c r="AH378" t="str">
        <f>'RESUMEN TOTAL'!AN382</f>
        <v>APAGADO</v>
      </c>
      <c r="AI378" t="str">
        <f>'RESUMEN TOTAL'!AO382</f>
        <v>APAGADO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 t="str">
        <f>'RESUMEN TOTAL'!U393</f>
        <v>APAGADO</v>
      </c>
      <c r="P389" t="str">
        <f>'RESUMEN TOTAL'!V393</f>
        <v>APAGADO</v>
      </c>
      <c r="Q389" t="str">
        <f>'RESUMEN TOTAL'!W393</f>
        <v>APAGADO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 t="str">
        <f>'RESUMEN TOTAL'!U399</f>
        <v>APAGADO</v>
      </c>
      <c r="P395" t="str">
        <f>'RESUMEN TOTAL'!V399</f>
        <v>APAGADO</v>
      </c>
      <c r="Q395" t="str">
        <f>'RESUMEN TOTAL'!W399</f>
        <v>APAGADO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 t="str">
        <f>'RESUMEN TOTAL'!AG401</f>
        <v>APAGADO</v>
      </c>
      <c r="AB397" t="str">
        <f>'RESUMEN TOTAL'!AH401</f>
        <v>APAGADO</v>
      </c>
      <c r="AC397" t="str">
        <f>'RESUMEN TOTAL'!AI401</f>
        <v>APAGADO</v>
      </c>
      <c r="AD397" t="str">
        <f>'RESUMEN TOTAL'!AJ401</f>
        <v>APAGADO</v>
      </c>
      <c r="AE397" t="str">
        <f>'RESUMEN TOTAL'!AK401</f>
        <v>APAGADO</v>
      </c>
      <c r="AF397" t="str">
        <f>'RESUMEN TOTAL'!AL401</f>
        <v>APAGADO</v>
      </c>
      <c r="AG397" t="str">
        <f>'RESUMEN TOTAL'!AM401</f>
        <v>APAGADO</v>
      </c>
      <c r="AH397" t="str">
        <f>'RESUMEN TOTAL'!AN401</f>
        <v>APAGADO</v>
      </c>
      <c r="AI397" t="str">
        <f>'RESUMEN TOTAL'!AO401</f>
        <v>APAGADO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 t="str">
        <f>'RESUMEN TOTAL'!AO402</f>
        <v>APAGADO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 t="str">
        <f>'RESUMEN TOTAL'!AK403</f>
        <v>APAGADO</v>
      </c>
      <c r="AF399" t="str">
        <f>'RESUMEN TOTAL'!AL403</f>
        <v>APAGADO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 t="str">
        <f>'RESUMEN TOTAL'!U404</f>
        <v>APAGADO</v>
      </c>
      <c r="P400" t="str">
        <f>'RESUMEN TOTAL'!V404</f>
        <v>APAGADO</v>
      </c>
      <c r="Q400" t="str">
        <f>'RESUMEN TOTAL'!W404</f>
        <v>APAGADO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 t="str">
        <f>'RESUMEN TOTAL'!V407</f>
        <v>APAGADO</v>
      </c>
      <c r="Q403" t="str">
        <f>'RESUMEN TOTAL'!W407</f>
        <v>APAGADO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 t="str">
        <f>'RESUMEN TOTAL'!U411</f>
        <v>APAGADO</v>
      </c>
      <c r="P407" t="str">
        <f>'RESUMEN TOTAL'!V411</f>
        <v>APAGADO</v>
      </c>
      <c r="Q407" t="str">
        <f>'RESUMEN TOTAL'!W411</f>
        <v>APAGADO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 t="str">
        <f>'RESUMEN TOTAL'!U416</f>
        <v>APAGADO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 t="str">
        <f>'RESUMEN TOTAL'!U439</f>
        <v>APAGADO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 t="str">
        <f>'RESUMEN TOTAL'!U449</f>
        <v>APAGADO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 t="str">
        <f>'RESUMEN TOTAL'!U454</f>
        <v>APAGADO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 t="str">
        <f>'RESUMEN TOTAL'!W455</f>
        <v>APAGADO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 t="str">
        <f>'RESUMEN TOTAL'!AI455</f>
        <v>APAGADO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 t="str">
        <f>'RESUMEN TOTAL'!AM498</f>
        <v>APAGADO</v>
      </c>
      <c r="AH473" t="str">
        <f>'RESUMEN TOTAL'!AN498</f>
        <v>APAGADO</v>
      </c>
      <c r="AI473" t="str">
        <f>'RESUMEN TOTAL'!AO498</f>
        <v>APAGADO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 t="str">
        <f>'RESUMEN TOTAL'!V499</f>
        <v>APAGADO</v>
      </c>
      <c r="Q474" t="str">
        <f>'RESUMEN TOTAL'!W499</f>
        <v>APAGADO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 t="str">
        <f>'RESUMEN TOTAL'!AA499</f>
        <v>APAGADO</v>
      </c>
      <c r="V474" t="str">
        <f>'RESUMEN TOTAL'!AB499</f>
        <v>APAGADO</v>
      </c>
      <c r="W474" t="str">
        <f>'RESUMEN TOTAL'!AC499</f>
        <v>APAGADO</v>
      </c>
      <c r="X474" t="str">
        <f>'RESUMEN TOTAL'!AD499</f>
        <v>APAGADO</v>
      </c>
      <c r="Y474" t="str">
        <f>'RESUMEN TOTAL'!AE499</f>
        <v>APAGADO</v>
      </c>
      <c r="Z474" t="str">
        <f>'RESUMEN TOTAL'!AF499</f>
        <v>APAGADO</v>
      </c>
      <c r="AA474" t="str">
        <f>'RESUMEN TOTAL'!AG499</f>
        <v>APAGADO</v>
      </c>
      <c r="AB474" t="str">
        <f>'RESUMEN TOTAL'!AH499</f>
        <v>APAGADO</v>
      </c>
      <c r="AC474" t="str">
        <f>'RESUMEN TOTAL'!AI499</f>
        <v>APAGADO</v>
      </c>
      <c r="AD474" t="str">
        <f>'RESUMEN TOTAL'!AJ499</f>
        <v>APAGADO</v>
      </c>
      <c r="AE474" t="str">
        <f>'RESUMEN TOTAL'!AK499</f>
        <v>APAGADO</v>
      </c>
      <c r="AF474" t="str">
        <f>'RESUMEN TOTAL'!AL499</f>
        <v>APAGADO</v>
      </c>
      <c r="AG474" t="str">
        <f>'RESUMEN TOTAL'!AM499</f>
        <v>APAGADO</v>
      </c>
      <c r="AH474" t="str">
        <f>'RESUMEN TOTAL'!AN499</f>
        <v>APAGADO</v>
      </c>
      <c r="AI474" t="str">
        <f>'RESUMEN TOTAL'!AO499</f>
        <v>APAGADO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 t="str">
        <f>'RESUMEN TOTAL'!Q504</f>
        <v>APAGADO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 t="str">
        <f>'RESUMEN TOTAL'!V504</f>
        <v>APAGADO</v>
      </c>
      <c r="Q479" t="str">
        <f>'RESUMEN TOTAL'!W504</f>
        <v>APAGADO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 t="str">
        <f>'RESUMEN TOTAL'!AA504</f>
        <v>APAGADO</v>
      </c>
      <c r="V479" t="str">
        <f>'RESUMEN TOTAL'!AB504</f>
        <v>APAGADO</v>
      </c>
      <c r="W479" t="str">
        <f>'RESUMEN TOTAL'!AC504</f>
        <v>APAGADO</v>
      </c>
      <c r="X479" t="str">
        <f>'RESUMEN TOTAL'!AD504</f>
        <v>APAGADO</v>
      </c>
      <c r="Y479" t="str">
        <f>'RESUMEN TOTAL'!AE504</f>
        <v>APAGADO</v>
      </c>
      <c r="Z479" t="str">
        <f>'RESUMEN TOTAL'!AF504</f>
        <v>APAGADO</v>
      </c>
      <c r="AA479" t="str">
        <f>'RESUMEN TOTAL'!AG504</f>
        <v>APAGADO</v>
      </c>
      <c r="AB479" t="str">
        <f>'RESUMEN TOTAL'!AH504</f>
        <v>APAGADO</v>
      </c>
      <c r="AC479" t="str">
        <f>'RESUMEN TOTAL'!AI504</f>
        <v>APAGADO</v>
      </c>
      <c r="AD479">
        <f>'RESUMEN TOTAL'!AJ504</f>
        <v>0</v>
      </c>
      <c r="AE479" t="str">
        <f>'RESUMEN TOTAL'!AK504</f>
        <v>APAGADO</v>
      </c>
      <c r="AF479" t="str">
        <f>'RESUMEN TOTAL'!AL504</f>
        <v>APAGADO</v>
      </c>
      <c r="AG479" t="str">
        <f>'RESUMEN TOTAL'!AM504</f>
        <v>APAGADO</v>
      </c>
      <c r="AH479" t="str">
        <f>'RESUMEN TOTAL'!AN504</f>
        <v>APAGADO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 t="str">
        <f>'RESUMEN TOTAL'!AO505</f>
        <v>APAGADO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 t="str">
        <f>'RESUMEN TOTAL'!AJ506</f>
        <v>APAGADO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 t="str">
        <f>'RESUMEN TOTAL'!AO506</f>
        <v>APAGADO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>
        <f>'RESUMEN TOTAL'!R507</f>
        <v>0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 t="str">
        <f>'RESUMEN TOTAL'!AM507</f>
        <v>APAGADO</v>
      </c>
      <c r="AH482" t="str">
        <f>'RESUMEN TOTAL'!AN507</f>
        <v>APAGADO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 t="str">
        <f>'RESUMEN TOTAL'!L508</f>
        <v>APAGADO</v>
      </c>
      <c r="G483" t="str">
        <f>'RESUMEN TOTAL'!M508</f>
        <v>APAGADO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 t="str">
        <f>'RESUMEN TOTAL'!V508</f>
        <v>APAGADO</v>
      </c>
      <c r="Q483" t="str">
        <f>'RESUMEN TOTAL'!W508</f>
        <v>APAGADO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 t="str">
        <f>'RESUMEN TOTAL'!AA508</f>
        <v>APAGADO</v>
      </c>
      <c r="V483" t="str">
        <f>'RESUMEN TOTAL'!AB508</f>
        <v>APAGADO</v>
      </c>
      <c r="W483" t="str">
        <f>'RESUMEN TOTAL'!AC508</f>
        <v>APAGADO</v>
      </c>
      <c r="X483" t="str">
        <f>'RESUMEN TOTAL'!AD508</f>
        <v>APAGADO</v>
      </c>
      <c r="Y483" t="str">
        <f>'RESUMEN TOTAL'!AE508</f>
        <v>APAGADO</v>
      </c>
      <c r="Z483" t="str">
        <f>'RESUMEN TOTAL'!AF508</f>
        <v>APAGADO</v>
      </c>
      <c r="AA483" t="str">
        <f>'RESUMEN TOTAL'!AG508</f>
        <v>APAGADO</v>
      </c>
      <c r="AB483" t="str">
        <f>'RESUMEN TOTAL'!AH508</f>
        <v>APAGADO</v>
      </c>
      <c r="AC483" t="str">
        <f>'RESUMEN TOTAL'!AI508</f>
        <v>APAGADO</v>
      </c>
      <c r="AD483">
        <f>'RESUMEN TOTAL'!AJ508</f>
        <v>0</v>
      </c>
      <c r="AE483" t="str">
        <f>'RESUMEN TOTAL'!AK508</f>
        <v>APAGADO</v>
      </c>
      <c r="AF483" t="str">
        <f>'RESUMEN TOTAL'!AL508</f>
        <v>APAGADO</v>
      </c>
      <c r="AG483" t="str">
        <f>'RESUMEN TOTAL'!AM508</f>
        <v>APAGADO</v>
      </c>
      <c r="AH483" t="str">
        <f>'RESUMEN TOTAL'!AN508</f>
        <v>APAGADO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>
        <f>'RESUMEN TOTAL'!L509</f>
        <v>0</v>
      </c>
      <c r="G484">
        <f>'RESUMEN TOTAL'!M509</f>
        <v>0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 t="str">
        <f>'RESUMEN TOTAL'!AJ509</f>
        <v>APAGADO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 t="str">
        <f>'RESUMEN TOTAL'!AO509</f>
        <v>APAGADO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>
        <f>'RESUMEN TOTAL'!T514</f>
        <v>0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 t="str">
        <f>'RESUMEN TOTAL'!O515</f>
        <v>APAGADO</v>
      </c>
      <c r="J492" t="str">
        <f>'RESUMEN TOTAL'!P515</f>
        <v>APAGADO</v>
      </c>
      <c r="K492" t="str">
        <f>'RESUMEN TOTAL'!Q515</f>
        <v>APAGADO</v>
      </c>
      <c r="L492" t="str">
        <f>'RESUMEN TOTAL'!R515</f>
        <v>APAGADO</v>
      </c>
      <c r="M492" t="str">
        <f>'RESUMEN TOTAL'!S515</f>
        <v>APAGADO</v>
      </c>
      <c r="N492" t="str">
        <f>'RESUMEN TOTAL'!T515</f>
        <v>APAGADO</v>
      </c>
      <c r="O492" t="str">
        <f>'RESUMEN TOTAL'!U515</f>
        <v>APAGADO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 t="str">
        <f>'RESUMEN TOTAL'!AM516</f>
        <v>APAGADO</v>
      </c>
      <c r="AH493" t="str">
        <f>'RESUMEN TOTAL'!AN516</f>
        <v>APAGADO</v>
      </c>
      <c r="AI493" t="str">
        <f>'RESUMEN TOTAL'!AO516</f>
        <v>APAGADO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 t="str">
        <f>'RESUMEN TOTAL'!V517</f>
        <v>APAGADO</v>
      </c>
      <c r="Q494" t="str">
        <f>'RESUMEN TOTAL'!W517</f>
        <v>APAGADO</v>
      </c>
      <c r="R494" t="str">
        <f>'RESUMEN TOTAL'!X517</f>
        <v>APAGADO</v>
      </c>
      <c r="S494" t="str">
        <f>'RESUMEN TOTAL'!Y517</f>
        <v>APAGADO</v>
      </c>
      <c r="T494" t="str">
        <f>'RESUMEN TOTAL'!Z517</f>
        <v>APAGADO</v>
      </c>
      <c r="U494" t="str">
        <f>'RESUMEN TOTAL'!AA517</f>
        <v>APAGADO</v>
      </c>
      <c r="V494" t="str">
        <f>'RESUMEN TOTAL'!AB517</f>
        <v>APAGADO</v>
      </c>
      <c r="W494" t="str">
        <f>'RESUMEN TOTAL'!AC517</f>
        <v>APAGADO</v>
      </c>
      <c r="X494" t="str">
        <f>'RESUMEN TOTAL'!AD517</f>
        <v>APAGADO</v>
      </c>
      <c r="Y494" t="str">
        <f>'RESUMEN TOTAL'!AE517</f>
        <v>APAGADO</v>
      </c>
      <c r="Z494" t="str">
        <f>'RESUMEN TOTAL'!AF517</f>
        <v>APAGADO</v>
      </c>
      <c r="AA494" t="str">
        <f>'RESUMEN TOTAL'!AG517</f>
        <v>APAGADO</v>
      </c>
      <c r="AB494" t="str">
        <f>'RESUMEN TOTAL'!AH517</f>
        <v>APAGADO</v>
      </c>
      <c r="AC494" t="str">
        <f>'RESUMEN TOTAL'!AI517</f>
        <v>APAGADO</v>
      </c>
      <c r="AD494" t="str">
        <f>'RESUMEN TOTAL'!AJ517</f>
        <v>APAGADO</v>
      </c>
      <c r="AE494" t="str">
        <f>'RESUMEN TOTAL'!AK517</f>
        <v>APAGADO</v>
      </c>
      <c r="AF494" t="str">
        <f>'RESUMEN TOTAL'!AL517</f>
        <v>APAGADO</v>
      </c>
      <c r="AG494" t="str">
        <f>'RESUMEN TOTAL'!AM517</f>
        <v>APAGADO</v>
      </c>
      <c r="AH494" t="str">
        <f>'RESUMEN TOTAL'!AN517</f>
        <v>APAGADO</v>
      </c>
      <c r="AI494" t="str">
        <f>'RESUMEN TOTAL'!AO517</f>
        <v>APAGADO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 t="str">
        <f>'RESUMEN TOTAL'!L519</f>
        <v>APAGADO</v>
      </c>
      <c r="G496" t="str">
        <f>'RESUMEN TOTAL'!M519</f>
        <v>APAGADO</v>
      </c>
      <c r="H496" t="str">
        <f>'RESUMEN TOTAL'!N519</f>
        <v>APAGADO</v>
      </c>
      <c r="I496" t="str">
        <f>'RESUMEN TOTAL'!O519</f>
        <v>APAGADO</v>
      </c>
      <c r="J496" t="str">
        <f>'RESUMEN TOTAL'!P519</f>
        <v>APAGADO</v>
      </c>
      <c r="K496" t="str">
        <f>'RESUMEN TOTAL'!Q519</f>
        <v>APAGADO</v>
      </c>
      <c r="L496" t="str">
        <f>'RESUMEN TOTAL'!R519</f>
        <v>APAGADO</v>
      </c>
      <c r="M496" t="str">
        <f>'RESUMEN TOTAL'!S519</f>
        <v>APAGADO</v>
      </c>
      <c r="N496" t="str">
        <f>'RESUMEN TOTAL'!T519</f>
        <v>APAGADO</v>
      </c>
      <c r="O496" t="str">
        <f>'RESUMEN TOTAL'!U519</f>
        <v>APAGADO</v>
      </c>
      <c r="P496" t="str">
        <f>'RESUMEN TOTAL'!V519</f>
        <v>APAGADO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 t="str">
        <f>'RESUMEN TOTAL'!L523</f>
        <v>APAGADO</v>
      </c>
      <c r="G500" t="str">
        <f>'RESUMEN TOTAL'!M523</f>
        <v>APAGADO</v>
      </c>
      <c r="H500" t="str">
        <f>'RESUMEN TOTAL'!N523</f>
        <v>APAGADO</v>
      </c>
      <c r="I500" t="str">
        <f>'RESUMEN TOTAL'!O523</f>
        <v>APAGADO</v>
      </c>
      <c r="J500" t="str">
        <f>'RESUMEN TOTAL'!P523</f>
        <v>APAGADO</v>
      </c>
      <c r="K500" t="str">
        <f>'RESUMEN TOTAL'!Q523</f>
        <v>APAGADO</v>
      </c>
      <c r="L500" t="str">
        <f>'RESUMEN TOTAL'!R523</f>
        <v>APAGADO</v>
      </c>
      <c r="M500" t="str">
        <f>'RESUMEN TOTAL'!S523</f>
        <v>APAGADO</v>
      </c>
      <c r="N500" t="str">
        <f>'RESUMEN TOTAL'!T523</f>
        <v>APAGADO</v>
      </c>
      <c r="O500" t="str">
        <f>'RESUMEN TOTAL'!U523</f>
        <v>APAGADO</v>
      </c>
      <c r="P500" t="str">
        <f>'RESUMEN TOTAL'!V523</f>
        <v>APAGADO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5</v>
      </c>
      <c r="AF2" s="18">
        <f>COUNTIFS(AF4:AF600, "=APAGADO",E4:E600,"=radio")</f>
        <v>1</v>
      </c>
      <c r="AG2" s="18">
        <f>COUNTIFS(AG4:AG500, "=APAGADO",E4:E500,"=radio")</f>
        <v>3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03" workbookViewId="0">
      <selection activeCell="A211" sqref="A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4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4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4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4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4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4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5.737704918032787E-2</v>
      </c>
      <c r="F21" s="134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4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4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3.6885245901639344E-2</v>
      </c>
      <c r="F28" s="134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5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4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4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3.6885245901639344E-2</v>
      </c>
      <c r="F35" s="134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5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4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4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4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5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4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4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1.6393442622950821E-2</v>
      </c>
      <c r="F56" s="134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0.04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3.619047619047619E-2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0.04</v>
      </c>
      <c r="F61" s="134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0.04</v>
      </c>
      <c r="F62" s="134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2.0491803278688523E-2</v>
      </c>
      <c r="F63" s="134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5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0.22857142857142856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0.22476190476190477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0.22285714285714286</v>
      </c>
      <c r="F68" s="134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0.2038095238095238</v>
      </c>
      <c r="F69" s="134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0.20081967213114754</v>
      </c>
      <c r="F70" s="134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5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0.08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7.2380952380952379E-2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0.08</v>
      </c>
      <c r="F75" s="134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0.08</v>
      </c>
      <c r="F76" s="134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5.737704918032787E-2</v>
      </c>
      <c r="F77" s="134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5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8.7619047619047624E-2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8.3809523809523806E-2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8.1904761904761911E-2</v>
      </c>
      <c r="F82" s="134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5.3278688524590161E-2</v>
      </c>
      <c r="F84" s="134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5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5.1428571428571428E-2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5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5.1428571428571428E-2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5.1428571428571428E-2</v>
      </c>
      <c r="F95" s="134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5.1428571428571428E-2</v>
      </c>
      <c r="F96" s="134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3.6885245901639344E-2</v>
      </c>
      <c r="F98" s="134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5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5.3333333333333337E-2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5.3333333333333337E-2</v>
      </c>
      <c r="F102" s="134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5.3333333333333337E-2</v>
      </c>
      <c r="F103" s="134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2.8688524590163935E-2</v>
      </c>
      <c r="F105" s="134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5.3333333333333337E-2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5.3333333333333337E-2</v>
      </c>
      <c r="F109" s="134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5.3333333333333337E-2</v>
      </c>
      <c r="F110" s="134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2.8688524590163935E-2</v>
      </c>
      <c r="F112" s="134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5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5.904761904761905E-2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5.3333333333333337E-2</v>
      </c>
      <c r="F116" s="134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5.1428571428571428E-2</v>
      </c>
      <c r="F117" s="134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3.6885245901639344E-2</v>
      </c>
      <c r="F119" s="134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5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5.7142857142857141E-2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5.1428571428571428E-2</v>
      </c>
      <c r="F123" s="134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5.5238095238095239E-2</v>
      </c>
      <c r="F124" s="134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4.5714285714285714E-2</v>
      </c>
      <c r="F125" s="134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3.6885245901639344E-2</v>
      </c>
      <c r="F126" s="134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5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0.04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0.04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0.04</v>
      </c>
      <c r="F131" s="134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0.04</v>
      </c>
      <c r="F132" s="134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2.8688524590163935E-2</v>
      </c>
      <c r="F133" s="134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5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0.04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0.04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0.04</v>
      </c>
      <c r="F138" s="134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0.04</v>
      </c>
      <c r="F139" s="134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4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5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4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4.7619047619047616E-2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4.7619047619047616E-2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4.7619047619047616E-2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4.9523809523809526E-2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4.5714285714285714E-2</v>
      </c>
      <c r="F158" s="134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4.3809523809523812E-2</v>
      </c>
      <c r="F159" s="134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4.9523809523809526E-2</v>
      </c>
      <c r="F160" s="134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4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5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0.11238095238095239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0.10476190476190476</v>
      </c>
      <c r="F165" s="134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0.10285714285714286</v>
      </c>
      <c r="F166" s="134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9.3333333333333338E-2</v>
      </c>
      <c r="F167" s="134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4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5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0.10857142857142857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-1.9047619047619048E-3</v>
      </c>
      <c r="F173" s="134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4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5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20</v>
      </c>
      <c r="D178" s="68">
        <f>C178</f>
        <v>20</v>
      </c>
      <c r="E178" s="69">
        <f>D178/C177</f>
        <v>3.8095238095238099E-2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2</v>
      </c>
      <c r="D179" s="68">
        <f>D178-C179</f>
        <v>18</v>
      </c>
      <c r="E179" s="69">
        <f>D179/C177</f>
        <v>3.4285714285714287E-2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17</v>
      </c>
      <c r="E180" s="69">
        <f>D180/C177</f>
        <v>3.2380952380952378E-2</v>
      </c>
      <c r="F180" s="134"/>
      <c r="G180" s="67" t="s">
        <v>1153</v>
      </c>
      <c r="H180" s="121">
        <v>33</v>
      </c>
      <c r="I180" s="125">
        <v>5</v>
      </c>
      <c r="J180" s="115">
        <f t="shared" ref="J180:J182" si="24">I180/H180</f>
        <v>0.15151515151515152</v>
      </c>
    </row>
    <row r="181" spans="2:10" ht="16.5" thickBot="1" x14ac:dyDescent="0.3">
      <c r="B181" s="70" t="s">
        <v>16</v>
      </c>
      <c r="C181" s="71">
        <v>5</v>
      </c>
      <c r="D181" s="72">
        <v>20</v>
      </c>
      <c r="E181" s="92">
        <f>D181/C177</f>
        <v>3.8095238095238099E-2</v>
      </c>
      <c r="F181" s="134"/>
      <c r="G181" s="67" t="s">
        <v>1420</v>
      </c>
      <c r="H181" s="121">
        <v>33</v>
      </c>
      <c r="I181" s="126">
        <v>4</v>
      </c>
      <c r="J181" s="110">
        <f t="shared" si="24"/>
        <v>0.12121212121212122</v>
      </c>
    </row>
    <row r="182" spans="2:10" ht="17.25" thickTop="1" thickBot="1" x14ac:dyDescent="0.3">
      <c r="B182" s="95" t="s">
        <v>1144</v>
      </c>
      <c r="C182" s="96">
        <f>Hoja1!AE3</f>
        <v>8</v>
      </c>
      <c r="D182" s="96"/>
      <c r="E182" s="97">
        <v>0.03</v>
      </c>
      <c r="F182" s="134"/>
      <c r="G182" s="67" t="s">
        <v>1426</v>
      </c>
      <c r="H182" s="121">
        <v>66</v>
      </c>
      <c r="I182" s="127">
        <v>9</v>
      </c>
      <c r="J182" s="113">
        <f t="shared" si="24"/>
        <v>0.13636363636363635</v>
      </c>
    </row>
    <row r="183" spans="2:10" ht="17.25" thickTop="1" thickBot="1" x14ac:dyDescent="0.3">
      <c r="B183" s="95" t="s">
        <v>1145</v>
      </c>
      <c r="C183" s="96">
        <v>12</v>
      </c>
      <c r="D183" s="96"/>
      <c r="E183" s="98">
        <v>0.06</v>
      </c>
      <c r="F183" s="135"/>
      <c r="G183" s="70" t="s">
        <v>1425</v>
      </c>
      <c r="H183" s="122">
        <v>9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19</v>
      </c>
      <c r="D185" s="68">
        <f>C185</f>
        <v>19</v>
      </c>
      <c r="E185" s="69">
        <f>D185/C184</f>
        <v>3.619047619047619E-2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4</v>
      </c>
      <c r="D186" s="68">
        <f>D185-C186</f>
        <v>15</v>
      </c>
      <c r="E186" s="69">
        <f>D186/C184</f>
        <v>2.8571428571428571E-2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14</v>
      </c>
      <c r="E187" s="69">
        <f>D187/C184</f>
        <v>2.6666666666666668E-2</v>
      </c>
      <c r="F187" s="134"/>
      <c r="G187" s="67" t="s">
        <v>1153</v>
      </c>
      <c r="H187" s="121">
        <v>33</v>
      </c>
      <c r="I187" s="125">
        <v>5</v>
      </c>
      <c r="J187" s="115">
        <f t="shared" ref="J187:J189" si="25">I187/H187</f>
        <v>0.15151515151515152</v>
      </c>
    </row>
    <row r="188" spans="2:10" ht="16.5" thickBot="1" x14ac:dyDescent="0.3">
      <c r="B188" s="70" t="s">
        <v>16</v>
      </c>
      <c r="C188" s="71">
        <v>1</v>
      </c>
      <c r="D188" s="72">
        <f>D187-C188</f>
        <v>13</v>
      </c>
      <c r="E188" s="92">
        <f>D188/C184</f>
        <v>2.4761904761904763E-2</v>
      </c>
      <c r="F188" s="134"/>
      <c r="G188" s="67" t="s">
        <v>1420</v>
      </c>
      <c r="H188" s="121">
        <v>33</v>
      </c>
      <c r="I188" s="126">
        <v>4</v>
      </c>
      <c r="J188" s="110">
        <f t="shared" si="25"/>
        <v>0.12121212121212122</v>
      </c>
    </row>
    <row r="189" spans="2:10" ht="17.25" thickTop="1" thickBot="1" x14ac:dyDescent="0.3">
      <c r="B189" s="95" t="s">
        <v>1144</v>
      </c>
      <c r="C189" s="96">
        <f>Hoja1!AF3</f>
        <v>8</v>
      </c>
      <c r="D189" s="96"/>
      <c r="E189" s="97">
        <v>0.03</v>
      </c>
      <c r="F189" s="134"/>
      <c r="G189" s="67" t="s">
        <v>1426</v>
      </c>
      <c r="H189" s="121">
        <v>66</v>
      </c>
      <c r="I189" s="127">
        <f t="shared" ref="I189" si="26">SUM(I187:I188)</f>
        <v>9</v>
      </c>
      <c r="J189" s="113">
        <f t="shared" si="25"/>
        <v>0.13636363636363635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0.05</v>
      </c>
      <c r="F190" s="135"/>
      <c r="G190" s="70" t="s">
        <v>1425</v>
      </c>
      <c r="H190" s="122">
        <v>9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22</v>
      </c>
      <c r="D192" s="68">
        <f>C192</f>
        <v>22</v>
      </c>
      <c r="E192" s="69">
        <f>D192/C191</f>
        <v>4.1904761904761903E-2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22</v>
      </c>
      <c r="E193" s="69">
        <f>D193/C191</f>
        <v>4.1904761904761903E-2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22</v>
      </c>
      <c r="E194" s="69">
        <f>D194/C191</f>
        <v>4.1904761904761903E-2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22</v>
      </c>
      <c r="E195" s="92">
        <f>D195/C191</f>
        <v>4.1904761904761903E-2</v>
      </c>
      <c r="F195" s="134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12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11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4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3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9">SUM(I201:I202)</f>
        <v>7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20</v>
      </c>
      <c r="D206" s="68">
        <f>C206</f>
        <v>20</v>
      </c>
      <c r="E206" s="69">
        <f>D206/C205</f>
        <v>3.8095238095238099E-2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2</v>
      </c>
      <c r="D207" s="68">
        <f>D206-C207</f>
        <v>18</v>
      </c>
      <c r="E207" s="69">
        <f>D207/C205</f>
        <v>3.4285714285714287E-2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1</v>
      </c>
      <c r="D208" s="68">
        <f>D207-C208</f>
        <v>17</v>
      </c>
      <c r="E208" s="69">
        <f>D208/C205</f>
        <v>3.2380952380952378E-2</v>
      </c>
      <c r="F208" s="134"/>
      <c r="G208" s="67" t="s">
        <v>1153</v>
      </c>
      <c r="H208" s="121">
        <v>33</v>
      </c>
      <c r="I208" s="125">
        <v>7</v>
      </c>
      <c r="J208" s="115">
        <f t="shared" ref="J208:J210" si="31">I208/H208</f>
        <v>0.21212121212121213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17</v>
      </c>
      <c r="E209" s="92">
        <f>D209/C205</f>
        <v>3.2380952380952378E-2</v>
      </c>
      <c r="F209" s="134"/>
      <c r="G209" s="67" t="s">
        <v>1420</v>
      </c>
      <c r="H209" s="121">
        <v>33</v>
      </c>
      <c r="I209" s="126">
        <v>6</v>
      </c>
      <c r="J209" s="110">
        <f t="shared" si="31"/>
        <v>0.18181818181818182</v>
      </c>
    </row>
    <row r="210" spans="2:10" ht="17.25" thickTop="1" thickBot="1" x14ac:dyDescent="0.3">
      <c r="B210" s="95" t="s">
        <v>1144</v>
      </c>
      <c r="C210" s="96">
        <v>11</v>
      </c>
      <c r="D210" s="132">
        <v>0.05</v>
      </c>
      <c r="E210" s="97">
        <v>0</v>
      </c>
      <c r="F210" s="134"/>
      <c r="G210" s="67" t="s">
        <v>1426</v>
      </c>
      <c r="H210" s="121">
        <v>66</v>
      </c>
      <c r="I210" s="127">
        <v>3</v>
      </c>
      <c r="J210" s="113">
        <f t="shared" si="31"/>
        <v>4.5454545454545456E-2</v>
      </c>
    </row>
    <row r="211" spans="2:10" ht="17.25" thickTop="1" thickBot="1" x14ac:dyDescent="0.3">
      <c r="B211" s="95" t="s">
        <v>1145</v>
      </c>
      <c r="C211" s="96">
        <v>13</v>
      </c>
      <c r="D211" s="132">
        <v>0.05</v>
      </c>
      <c r="E211" s="98">
        <v>0</v>
      </c>
      <c r="F211" s="135"/>
      <c r="G211" s="70" t="s">
        <v>1425</v>
      </c>
      <c r="H211" s="122">
        <v>9</v>
      </c>
      <c r="I211" s="128"/>
      <c r="J211" s="114"/>
    </row>
    <row r="212" spans="2:10" ht="17.25" thickTop="1" thickBot="1" x14ac:dyDescent="0.3">
      <c r="B212" s="63" t="s">
        <v>1329</v>
      </c>
      <c r="C212" s="64">
        <v>525</v>
      </c>
      <c r="D212" s="65"/>
      <c r="E212" s="66"/>
      <c r="F212" s="133">
        <v>45230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33</v>
      </c>
      <c r="D213" s="68">
        <f>C213</f>
        <v>33</v>
      </c>
      <c r="E213" s="69">
        <f>D213/C212</f>
        <v>6.2857142857142861E-2</v>
      </c>
      <c r="F213" s="134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3</v>
      </c>
      <c r="D214" s="68">
        <f>D213-C214</f>
        <v>30</v>
      </c>
      <c r="E214" s="69">
        <f>D214/C212</f>
        <v>5.7142857142857141E-2</v>
      </c>
      <c r="F214" s="134"/>
      <c r="G214" s="117" t="s">
        <v>1418</v>
      </c>
      <c r="H214" s="120">
        <v>33</v>
      </c>
      <c r="I214" s="124"/>
      <c r="J214" s="116"/>
    </row>
    <row r="215" spans="2:10" ht="16.5" thickTop="1" x14ac:dyDescent="0.25">
      <c r="B215" s="67" t="s">
        <v>1331</v>
      </c>
      <c r="C215" s="85">
        <v>1</v>
      </c>
      <c r="D215" s="68">
        <f>D214-C215</f>
        <v>29</v>
      </c>
      <c r="E215" s="69">
        <f>D215/C212</f>
        <v>5.5238095238095239E-2</v>
      </c>
      <c r="F215" s="134"/>
      <c r="G215" s="67" t="s">
        <v>1153</v>
      </c>
      <c r="H215" s="121">
        <v>33</v>
      </c>
      <c r="I215" s="125">
        <v>5</v>
      </c>
      <c r="J215" s="115">
        <f t="shared" ref="J215:J217" si="32">I215/H215</f>
        <v>0.15151515151515152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29</v>
      </c>
      <c r="E216" s="92">
        <f>D216/C212</f>
        <v>5.5238095238095239E-2</v>
      </c>
      <c r="F216" s="134"/>
      <c r="G216" s="67" t="s">
        <v>1420</v>
      </c>
      <c r="H216" s="121">
        <v>33</v>
      </c>
      <c r="I216" s="126">
        <v>4</v>
      </c>
      <c r="J216" s="110">
        <f t="shared" si="32"/>
        <v>0.12121212121212122</v>
      </c>
    </row>
    <row r="217" spans="2:10" ht="17.25" thickTop="1" thickBot="1" x14ac:dyDescent="0.3">
      <c r="B217" s="95" t="s">
        <v>1144</v>
      </c>
      <c r="C217" s="96">
        <v>11</v>
      </c>
      <c r="D217" s="132">
        <v>0.05</v>
      </c>
      <c r="E217" s="97">
        <v>0.01</v>
      </c>
      <c r="F217" s="134"/>
      <c r="G217" s="67" t="s">
        <v>1426</v>
      </c>
      <c r="H217" s="121">
        <v>66</v>
      </c>
      <c r="I217" s="127">
        <v>3</v>
      </c>
      <c r="J217" s="113">
        <f t="shared" si="32"/>
        <v>4.5454545454545456E-2</v>
      </c>
    </row>
    <row r="218" spans="2:10" ht="17.25" thickTop="1" thickBot="1" x14ac:dyDescent="0.3">
      <c r="B218" s="95" t="s">
        <v>1145</v>
      </c>
      <c r="C218" s="96">
        <v>13</v>
      </c>
      <c r="D218" s="132">
        <v>0.05</v>
      </c>
      <c r="E218" s="98">
        <v>0.01</v>
      </c>
      <c r="F218" s="135"/>
      <c r="G218" s="70" t="s">
        <v>1425</v>
      </c>
      <c r="H218" s="122">
        <v>9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525</v>
      </c>
      <c r="G2" s="36">
        <f t="shared" ref="G2" si="1">E2/F2</f>
        <v>5.3333333333333337E-2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525</v>
      </c>
      <c r="G3" s="36">
        <f t="shared" ref="G3" si="3">E3/F3</f>
        <v>5.7142857142857141E-2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525</v>
      </c>
      <c r="G4" s="36">
        <f t="shared" ref="G4:G7" si="5">E4/F4</f>
        <v>4.9523809523809526E-2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525</v>
      </c>
      <c r="G5" s="36">
        <f t="shared" si="5"/>
        <v>3.2380952380952378E-2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525</v>
      </c>
      <c r="G6" s="36">
        <f t="shared" si="5"/>
        <v>0.04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525</v>
      </c>
      <c r="G7" s="36">
        <f t="shared" si="5"/>
        <v>3.619047619047619E-2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525</v>
      </c>
      <c r="G8" s="36">
        <f t="shared" ref="G8:G18" si="7">E8/F8</f>
        <v>3.8095238095238099E-2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525</v>
      </c>
      <c r="G9" s="36">
        <f t="shared" si="7"/>
        <v>0.04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525</v>
      </c>
      <c r="G10" s="36">
        <f t="shared" si="7"/>
        <v>0.04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525</v>
      </c>
      <c r="G11" s="36">
        <f t="shared" si="7"/>
        <v>0.22476190476190477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525</v>
      </c>
      <c r="G12" s="36">
        <f t="shared" si="7"/>
        <v>0.08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525</v>
      </c>
      <c r="G13" s="36">
        <f t="shared" si="7"/>
        <v>8.7619047619047624E-2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525</v>
      </c>
      <c r="G14" s="36">
        <f t="shared" si="7"/>
        <v>5.1428571428571428E-2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525</v>
      </c>
      <c r="G15" s="36">
        <f t="shared" si="7"/>
        <v>5.1428571428571428E-2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525</v>
      </c>
      <c r="G16" s="36">
        <f t="shared" si="7"/>
        <v>5.3333333333333337E-2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525</v>
      </c>
      <c r="G17" s="36">
        <f t="shared" si="7"/>
        <v>5.3333333333333337E-2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525</v>
      </c>
      <c r="G18" s="36">
        <f t="shared" si="7"/>
        <v>5.7142857142857141E-2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525</v>
      </c>
      <c r="G19" s="36">
        <f t="shared" ref="G19:G31" si="9">E19/F19</f>
        <v>5.5238095238095239E-2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525</v>
      </c>
      <c r="G20" s="36">
        <f t="shared" si="9"/>
        <v>3.8095238095238099E-2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525</v>
      </c>
      <c r="G21" s="36">
        <f t="shared" si="9"/>
        <v>3.8095238095238099E-2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525</v>
      </c>
      <c r="G22" s="36">
        <f t="shared" si="9"/>
        <v>6.4761904761904757E-2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525</v>
      </c>
      <c r="G23" s="36">
        <f t="shared" si="9"/>
        <v>4.7619047619047616E-2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525</v>
      </c>
      <c r="G24" s="36">
        <f t="shared" si="9"/>
        <v>4.7619047619047616E-2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525</v>
      </c>
      <c r="G25" s="36">
        <f t="shared" si="9"/>
        <v>0.10857142857142857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525</v>
      </c>
      <c r="G26" s="36">
        <f t="shared" si="9"/>
        <v>8.5714285714285715E-2</v>
      </c>
    </row>
    <row r="27" spans="1:7" x14ac:dyDescent="0.25">
      <c r="A27" s="17">
        <f>'APAGADOS RADIO'!AE3</f>
        <v>45225</v>
      </c>
      <c r="B27">
        <f>'APAGADOS RADIO'!AE2+D27</f>
        <v>8</v>
      </c>
      <c r="C27">
        <f>'APAGADOS FIBRA'!AE2</f>
        <v>12</v>
      </c>
      <c r="D27">
        <f>'APAGADOS ANTENA'!AE2</f>
        <v>3</v>
      </c>
      <c r="E27">
        <f t="shared" si="8"/>
        <v>20</v>
      </c>
      <c r="F27">
        <f>'RESUMEN TOTAL'!B1</f>
        <v>525</v>
      </c>
      <c r="G27" s="36">
        <f t="shared" si="9"/>
        <v>3.8095238095238099E-2</v>
      </c>
    </row>
    <row r="28" spans="1:7" x14ac:dyDescent="0.25">
      <c r="A28" s="17">
        <f>'APAGADOS RADIO'!AF3</f>
        <v>45226</v>
      </c>
      <c r="B28">
        <f>'APAGADOS RADIO'!AF2+D28</f>
        <v>5</v>
      </c>
      <c r="C28">
        <f>'APAGADOS FIBRA'!AF2</f>
        <v>14</v>
      </c>
      <c r="D28">
        <f>'APAGADOS ANTENA'!AF2</f>
        <v>4</v>
      </c>
      <c r="E28">
        <f t="shared" si="8"/>
        <v>19</v>
      </c>
      <c r="F28">
        <f>'RESUMEN TOTAL'!B1</f>
        <v>525</v>
      </c>
      <c r="G28" s="36">
        <f t="shared" si="9"/>
        <v>3.619047619047619E-2</v>
      </c>
    </row>
    <row r="29" spans="1:7" x14ac:dyDescent="0.25">
      <c r="A29" s="17">
        <f>'APAGADOS RADIO'!AG3</f>
        <v>45227</v>
      </c>
      <c r="B29">
        <f>'APAGADOS RADIO'!AG2+D29</f>
        <v>7</v>
      </c>
      <c r="C29">
        <f>'APAGADOS FIBRA'!AG2</f>
        <v>15</v>
      </c>
      <c r="D29">
        <f>'APAGADOS ANTENA'!AG2</f>
        <v>4</v>
      </c>
      <c r="E29">
        <f t="shared" si="8"/>
        <v>22</v>
      </c>
      <c r="F29">
        <f>'RESUMEN TOTAL'!B1</f>
        <v>525</v>
      </c>
      <c r="G29" s="36">
        <f t="shared" si="9"/>
        <v>4.1904761904761903E-2</v>
      </c>
    </row>
    <row r="30" spans="1:7" x14ac:dyDescent="0.25">
      <c r="A30" s="17">
        <f>'APAGADOS RADIO'!AH3</f>
        <v>45228</v>
      </c>
      <c r="B30">
        <f>'APAGADOS RADIO'!AH2+D30</f>
        <v>3</v>
      </c>
      <c r="C30">
        <f>'APAGADOS FIBRA'!AH2</f>
        <v>11</v>
      </c>
      <c r="D30">
        <f>'APAGADOS ANTENA'!AH2</f>
        <v>3</v>
      </c>
      <c r="E30">
        <f t="shared" si="8"/>
        <v>14</v>
      </c>
      <c r="F30">
        <f>'RESUMEN TOTAL'!B1</f>
        <v>525</v>
      </c>
      <c r="G30" s="36">
        <f t="shared" si="9"/>
        <v>2.6666666666666668E-2</v>
      </c>
    </row>
    <row r="31" spans="1:7" x14ac:dyDescent="0.25">
      <c r="A31" s="17">
        <f>'APAGADOS RADIO'!AI3</f>
        <v>45229</v>
      </c>
      <c r="B31">
        <f>'APAGADOS RADIO'!AI2+D31</f>
        <v>3</v>
      </c>
      <c r="C31">
        <f>'APAGADOS FIBRA'!AI2</f>
        <v>12</v>
      </c>
      <c r="D31">
        <f>'APAGADOS ANTENA'!AI2</f>
        <v>3</v>
      </c>
      <c r="E31">
        <f t="shared" si="8"/>
        <v>15</v>
      </c>
      <c r="F31">
        <f>'RESUMEN TOTAL'!B1</f>
        <v>525</v>
      </c>
      <c r="G31" s="36">
        <f t="shared" si="9"/>
        <v>2.8571428571428571E-2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4</v>
      </c>
      <c r="F63">
        <f>paradas!AH3</f>
        <v>3</v>
      </c>
      <c r="G63" s="107">
        <f t="shared" si="13"/>
        <v>7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3</v>
      </c>
      <c r="F64">
        <f>paradas!AI3</f>
        <v>4</v>
      </c>
      <c r="G64" s="107">
        <f t="shared" si="13"/>
        <v>7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60" zoomScaleNormal="60" workbookViewId="0">
      <selection activeCell="AI9" sqref="AI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TOTAL'!C5:C536,"=BONOMO")</f>
        <v>244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TOTAL'!C5:C537, "=BONOMO",'RESUMEN TOTAL'!M5:M537,"=APAGADO")</f>
        <v>13</v>
      </c>
      <c r="H3" s="53">
        <f>COUNTIFS('RESUMEN TOTAL'!C5:C537, "=BONOMO",'RESUMEN TOTAL'!N5:N537,"=APAGADO")</f>
        <v>14</v>
      </c>
      <c r="I3" s="53">
        <f>COUNTIFS('RESUMEN TOTAL'!C5:C537, "=BONOMO",'RESUMEN TOTAL'!O5:O537,"=APAGADO")</f>
        <v>9</v>
      </c>
      <c r="J3" s="53">
        <f>COUNTIFS('RESUMEN TOTAL'!C5:C537, "=BONOMO",'RESUMEN TOTAL'!P5:P537,"=APAGADO")</f>
        <v>9</v>
      </c>
      <c r="K3" s="53">
        <f>COUNTIFS('RESUMEN TOTAL'!C5:C537, "=BONOMO",'RESUMEN TOTAL'!Q5:Q537,"=APAGADO")</f>
        <v>5</v>
      </c>
      <c r="L3" s="53">
        <f>COUNTIFS('RESUMEN TOTAL'!C5:C537, "=BONOMO",'RESUMEN TOTAL'!R5:R537,"=APAGADO")</f>
        <v>5</v>
      </c>
      <c r="M3" s="53">
        <f>COUNTIFS('RESUMEN TOTAL'!C5:C537, "=BONOMO",'RESUMEN TOTAL'!S5:S537,"=APAGADO")</f>
        <v>4</v>
      </c>
      <c r="N3" s="53">
        <f>COUNTIFS('RESUMEN TOTAL'!C5:C537, "=BONOMO",'RESUMEN TOTAL'!T5:T537,"=APAGADO")</f>
        <v>5</v>
      </c>
      <c r="O3" s="53">
        <f>COUNTIFS('RESUMEN TOTAL'!C5:C537, "=BONOMO",'RESUMEN TOTAL'!U5:U537,"=APAGADO")</f>
        <v>49</v>
      </c>
      <c r="P3" s="54">
        <f>COUNTIFS('RESUMEN TOTAL'!C5:C537, "=BONOMO",'RESUMEN TOTAL'!V5:V537,"=APAGADO")</f>
        <v>14</v>
      </c>
      <c r="Q3" s="54">
        <f>COUNTIFS('RESUMEN TOTAL'!C5:C537, "=BONOMO",'RESUMEN TOTAL'!W5:W537,"=APAGADO")</f>
        <v>13</v>
      </c>
      <c r="R3" s="54">
        <v>0</v>
      </c>
      <c r="S3" s="54">
        <f>COUNTIFS('RESUMEN TOTAL'!C5:C537, "=BONOMO",'RESUMEN TOTAL'!Y5:Y537,"=APAGADO")</f>
        <v>9</v>
      </c>
      <c r="T3" s="54">
        <f>COUNTIFS('RESUMEN TOTAL'!C5:C537, "=BONOMO",'RESUMEN TOTAL'!Z5:Z537,"=APAGADO")</f>
        <v>7</v>
      </c>
      <c r="U3" s="54">
        <f>COUNTIFS('RESUMEN TOTAL'!C5:C537, "=BONOMO",'RESUMEN TOTAL'!AA5:AA537,"=APAGADO")</f>
        <v>7</v>
      </c>
      <c r="V3" s="54">
        <f>COUNTIFS('RESUMEN TOTAL'!C5:C537, "=BONOMO",'RESUMEN TOTAL'!AB5:AB537,"=APAGADO")</f>
        <v>9</v>
      </c>
      <c r="W3" s="54">
        <f>COUNTIFS('RESUMEN TOTAL'!C5:C537, "=BONOMO",'RESUMEN TOTAL'!AC5:AC537,"=APAGADO")</f>
        <v>9</v>
      </c>
      <c r="X3" s="54">
        <f>COUNTIFS('RESUMEN TOTAL'!C5:C537, "=BONOMO",'RESUMEN TOTAL'!AD5:AD537,"=APAGADO")</f>
        <v>7</v>
      </c>
      <c r="Y3" s="54">
        <f>COUNTIFS('RESUMEN TOTAL'!C5:C537, "=BONOMO",'RESUMEN TOTAL'!AE5:AE537,"=APAGADO")</f>
        <v>8</v>
      </c>
      <c r="Z3" s="54">
        <v>0</v>
      </c>
      <c r="AA3" s="54">
        <f>COUNTIFS('RESUMEN TOTAL'!C5:C537, "=BONOMO",'RESUMEN TOTAL'!AG5:AG537,"=APAGADO")</f>
        <v>8</v>
      </c>
      <c r="AB3" s="54">
        <f>COUNTIFS('RESUMEN TOTAL'!C5:C537, "=BONOMO",'RESUMEN TOTAL'!AH5:AH537,"=APAGADO")</f>
        <v>8</v>
      </c>
      <c r="AC3" s="54">
        <f>COUNTIFS('RESUMEN TOTAL'!C5:C537, "=BONOMO",'RESUMEN TOTAL'!AI5:AI537,"=APAGADO")</f>
        <v>40</v>
      </c>
      <c r="AD3" s="54">
        <f>COUNTIFS('RESUMEN TOTAL'!C5:C537, "=BONOMO",'RESUMEN TOTAL'!AJ5:AJ537,"=APAGADO")</f>
        <v>37</v>
      </c>
      <c r="AE3" s="54">
        <f>COUNTIFS('RESUMEN TOTAL'!C5:C537, "=BONOMO",'RESUMEN TOTAL'!AK5:AK537,"=APAGADO")</f>
        <v>8</v>
      </c>
      <c r="AF3" s="54">
        <f>COUNTIFS('RESUMEN TOTAL'!C5:C537, "=BONOMO",'RESUMEN TOTAL'!AL5:AL537,"=APAGADO")</f>
        <v>8</v>
      </c>
      <c r="AG3" s="54">
        <f>COUNTIFS('RESUMEN TOTAL'!C5:C537, "=BONOMO",'RESUMEN TOTAL'!AM5:AM537,"=APAGADO")</f>
        <v>12</v>
      </c>
      <c r="AH3" s="54">
        <v>0</v>
      </c>
      <c r="AI3" s="54">
        <v>7</v>
      </c>
      <c r="AJ3" s="54">
        <v>11</v>
      </c>
    </row>
    <row r="4" spans="1:36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5.3278688524590161E-2</v>
      </c>
      <c r="H4" s="60">
        <f t="shared" si="0"/>
        <v>5.737704918032787E-2</v>
      </c>
      <c r="I4" s="60">
        <f t="shared" si="0"/>
        <v>3.6885245901639344E-2</v>
      </c>
      <c r="J4" s="60">
        <f t="shared" si="0"/>
        <v>3.6885245901639344E-2</v>
      </c>
      <c r="K4" s="60">
        <f t="shared" ref="K4" si="1">K3/BONOMOcam</f>
        <v>2.0491803278688523E-2</v>
      </c>
      <c r="L4" s="60">
        <f t="shared" si="0"/>
        <v>2.0491803278688523E-2</v>
      </c>
      <c r="M4" s="60">
        <f t="shared" ref="M4" si="2">M3/BONOMOcam</f>
        <v>1.6393442622950821E-2</v>
      </c>
      <c r="N4" s="60">
        <f t="shared" si="0"/>
        <v>2.0491803278688523E-2</v>
      </c>
      <c r="O4" s="60">
        <f t="shared" si="0"/>
        <v>0.20081967213114754</v>
      </c>
      <c r="P4" s="61">
        <f t="shared" si="0"/>
        <v>5.737704918032787E-2</v>
      </c>
      <c r="Q4" s="61">
        <f t="shared" si="0"/>
        <v>5.3278688524590161E-2</v>
      </c>
      <c r="R4" s="61">
        <f t="shared" si="0"/>
        <v>0</v>
      </c>
      <c r="S4" s="61">
        <f t="shared" si="0"/>
        <v>3.6885245901639344E-2</v>
      </c>
      <c r="T4" s="61">
        <f t="shared" si="0"/>
        <v>2.8688524590163935E-2</v>
      </c>
      <c r="U4" s="61">
        <f t="shared" si="0"/>
        <v>2.8688524590163935E-2</v>
      </c>
      <c r="V4" s="61">
        <f t="shared" si="0"/>
        <v>3.6885245901639344E-2</v>
      </c>
      <c r="W4" s="61">
        <f t="shared" si="0"/>
        <v>3.6885245901639344E-2</v>
      </c>
      <c r="X4" s="61">
        <f t="shared" si="0"/>
        <v>2.8688524590163935E-2</v>
      </c>
      <c r="Y4" s="61">
        <f t="shared" ref="Y4" si="3">Y3/BONOMOcam</f>
        <v>3.2786885245901641E-2</v>
      </c>
      <c r="Z4" s="61">
        <f t="shared" si="0"/>
        <v>0</v>
      </c>
      <c r="AA4" s="61">
        <f t="shared" si="0"/>
        <v>3.2786885245901641E-2</v>
      </c>
      <c r="AB4" s="61">
        <f t="shared" si="0"/>
        <v>3.2786885245901641E-2</v>
      </c>
      <c r="AC4" s="61">
        <f t="shared" si="0"/>
        <v>0.16393442622950818</v>
      </c>
      <c r="AD4" s="61">
        <f t="shared" si="0"/>
        <v>0.15163934426229508</v>
      </c>
      <c r="AE4" s="61">
        <f t="shared" si="0"/>
        <v>3.2786885245901641E-2</v>
      </c>
      <c r="AF4" s="61">
        <f t="shared" si="0"/>
        <v>3.2786885245901641E-2</v>
      </c>
      <c r="AG4" s="61">
        <f t="shared" si="0"/>
        <v>4.9180327868852458E-2</v>
      </c>
      <c r="AH4" s="61">
        <f t="shared" ref="AH4" si="4">AH3/BONOMOcam</f>
        <v>0</v>
      </c>
      <c r="AI4" s="61">
        <f t="shared" ref="AI4:AJ4" si="5">AI3/BONOMOcam</f>
        <v>2.8688524590163935E-2</v>
      </c>
      <c r="AJ4" s="61">
        <f t="shared" si="5"/>
        <v>4.5081967213114756E-2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16</v>
      </c>
      <c r="G5" s="56">
        <f>COUNTIFS('RESUMEN TOTAL'!C3:C533, "=COSEIDI",'RESUMEN TOTAL'!M3:M533,"=APAGADO")</f>
        <v>17</v>
      </c>
      <c r="H5" s="56">
        <f>COUNTIFS('RESUMEN TOTAL'!C5:C523, "=COSEIDI",'RESUMEN TOTAL'!N5:N523,"=APAGADO")</f>
        <v>12</v>
      </c>
      <c r="I5" s="56">
        <f>COUNTIFS('RESUMEN TOTAL'!C5:C523, "=COSEIDI",'RESUMEN TOTAL'!O5:O523,"=APAGADO")</f>
        <v>9</v>
      </c>
      <c r="J5" s="56">
        <f>COUNTIFS('RESUMEN TOTAL'!C5:C523, "=COSEIDI",'RESUMEN TOTAL'!P5:P523,"=APAGADO")</f>
        <v>13</v>
      </c>
      <c r="K5" s="56">
        <f>COUNTIFS('RESUMEN TOTAL'!C5:C523, "=COSEIDI",'RESUMEN TOTAL'!Q5:Q523,"=APAGADO")</f>
        <v>14</v>
      </c>
      <c r="L5" s="56">
        <f>COUNTIFS('RESUMEN TOTAL'!C5:C523, "=COSEIDI",'RESUMEN TOTAL'!R5:R523,"=APAGADO")</f>
        <v>15</v>
      </c>
      <c r="M5" s="56">
        <f>COUNTIFS('RESUMEN TOTAL'!C5:C523, "=COSEIDI",'RESUMEN TOTAL'!S5:S523,"=APAGADO")</f>
        <v>17</v>
      </c>
      <c r="N5" s="56">
        <f>COUNTIFS('RESUMEN TOTAL'!C5:C523, "=COSEIDI",'RESUMEN TOTAL'!T5:T523,"=APAGADO")</f>
        <v>16</v>
      </c>
      <c r="O5" s="56">
        <f>COUNTIFS('RESUMEN TOTAL'!C5:C523, "=COSEIDI",'RESUMEN TOTAL'!U5:U523,"=APAGADO")</f>
        <v>71</v>
      </c>
      <c r="P5" s="56">
        <f>COUNTIFS('RESUMEN TOTAL'!C5:C523, "=COSEIDI",'RESUMEN TOTAL'!V5:V523,"=APAGADO")</f>
        <v>28</v>
      </c>
      <c r="Q5" s="56">
        <f>COUNTIFS('RESUMEN TOTAL'!C5:C523, "=COSEIDI",'RESUMEN TOTAL'!W5:W523,"=APAGADO")</f>
        <v>33</v>
      </c>
      <c r="R5" s="56">
        <f>COUNTIFS('RESUMEN TOTAL'!C5:C523, "=COSEIDI",'RESUMEN TOTAL'!X5:X523,"=APAGADO")</f>
        <v>20</v>
      </c>
      <c r="S5" s="56">
        <f>COUNTIFS('RESUMEN TOTAL'!C5:C523, "=COSEIDI",'RESUMEN TOTAL'!Y5:Y523,"=APAGADO")</f>
        <v>18</v>
      </c>
      <c r="T5" s="56">
        <f>COUNTIFS('RESUMEN TOTAL'!C5:C523, "=COSEIDI",'RESUMEN TOTAL'!Z5:Z523,"=APAGADO")</f>
        <v>21</v>
      </c>
      <c r="U5" s="56">
        <f>COUNTIFS('RESUMEN TOTAL'!C5:C523, "=COSEIDI",'RESUMEN TOTAL'!AA5:AA523,"=APAGADO")</f>
        <v>21</v>
      </c>
      <c r="V5" s="56">
        <f>COUNTIFS('RESUMEN TOTAL'!C5:C523, "=COSEIDI",'RESUMEN TOTAL'!AB5:AB523,"=APAGADO")</f>
        <v>22</v>
      </c>
      <c r="W5" s="56">
        <f>COUNTIFS('RESUMEN TOTAL'!C5:C523, "=COSEIDI",'RESUMEN TOTAL'!AC5:AC523,"=APAGADO")</f>
        <v>21</v>
      </c>
      <c r="X5" s="56">
        <f>COUNTIFS('RESUMEN TOTAL'!C5:C523, "=COSEIDI",'RESUMEN TOTAL'!AD5:AD523,"=APAGADO")</f>
        <v>14</v>
      </c>
      <c r="Y5" s="56">
        <f>COUNTIFS('RESUMEN TOTAL'!C5:C523, "=COSEIDI",'RESUMEN TOTAL'!AE5:AE523,"=APAGADO")</f>
        <v>13</v>
      </c>
      <c r="Z5" s="56">
        <f>COUNTIFS('RESUMEN TOTAL'!C5:C523, "=COSEIDI",'RESUMEN TOTAL'!AF5:AF523,"=APAGADO")</f>
        <v>27</v>
      </c>
      <c r="AA5" s="56">
        <f>COUNTIFS('RESUMEN TOTAL'!C5:C523, "=COSEIDI",'RESUMEN TOTAL'!AG5:AG523,"=APAGADO")</f>
        <v>17</v>
      </c>
      <c r="AB5" s="56">
        <f>COUNTIFS('RESUMEN TOTAL'!C5:C523, "=COSEIDI",'RESUMEN TOTAL'!AH5:AH523,"=APAGADO")</f>
        <v>18</v>
      </c>
      <c r="AC5" s="56">
        <f>COUNTIFS('RESUMEN TOTAL'!C5:C523, "=COSEIDI",'RESUMEN TOTAL'!AI5:AI523,"=APAGADO")</f>
        <v>19</v>
      </c>
      <c r="AD5" s="56">
        <f>COUNTIFS('RESUMEN TOTAL'!C5:C523, "=COSEIDI",'RESUMEN TOTAL'!AJ5:AJ523,"=APAGADO")</f>
        <v>10</v>
      </c>
      <c r="AE5" s="56">
        <f>COUNTIFS('RESUMEN TOTAL'!C5:C523, "=COSEIDI",'RESUMEN TOTAL'!AK5:AK523,"=APAGADO")</f>
        <v>12</v>
      </c>
      <c r="AF5" s="56">
        <f>COUNTIFS('RESUMEN TOTAL'!C5:C523, "=COSEIDI",'RESUMEN TOTAL'!AL5:AL523,"=APAGADO")</f>
        <v>11</v>
      </c>
      <c r="AG5" s="56">
        <f>COUNTIFS('RESUMEN TOTAL'!C5:C523, "=COSEIDI",'RESUMEN TOTAL'!AM5:AM523,"=APAGADO")</f>
        <v>11</v>
      </c>
      <c r="AH5" s="56"/>
      <c r="AI5" s="56">
        <v>13</v>
      </c>
      <c r="AJ5" s="56">
        <v>13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5.6872037914691941E-2</v>
      </c>
      <c r="AF6" s="42">
        <f t="shared" si="6"/>
        <v>5.2132701421800945E-2</v>
      </c>
      <c r="AG6" s="42">
        <f t="shared" si="6"/>
        <v>5.2132701421800945E-2</v>
      </c>
      <c r="AH6" s="42">
        <v>0.09</v>
      </c>
      <c r="AI6" s="42">
        <v>0.05</v>
      </c>
      <c r="AJ6" s="42">
        <v>0.05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4</v>
      </c>
      <c r="AI2" s="18">
        <f>COUNTIFS(AI4:AI600, "=APAGADO",D4:D600,"=GFIJA")</f>
        <v>3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3</v>
      </c>
      <c r="AI3" s="18">
        <f>COUNTIFS(AI6:AI602, "=APAGADO",D4:D600,"=INTERCOMUNICADOR")</f>
        <v>4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 t="str">
        <f>'RESUMEN TOTAL'!AM7</f>
        <v>APAGADO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 t="str">
        <f>'RESUMEN TOTAL'!AM10</f>
        <v>APAGADO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 t="str">
        <f>'RESUMEN TOTAL'!AM12</f>
        <v>APAGADO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 t="str">
        <f>'RESUMEN TOTAL'!AM13</f>
        <v>APAGADO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 t="str">
        <f>'RESUMEN TOTAL'!AN132</f>
        <v>APAGADO</v>
      </c>
      <c r="AI132" s="88" t="str">
        <f>'RESUMEN TOTAL'!AO132</f>
        <v>APAGADO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 t="str">
        <f>'RESUMEN TOTAL'!AN133</f>
        <v>APAGADO</v>
      </c>
      <c r="AI133" s="88" t="str">
        <f>'RESUMEN TOTAL'!AO133</f>
        <v>APAGADO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 t="str">
        <f>'RESUMEN TOTAL'!AO148</f>
        <v>APAGADO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 t="str">
        <f>'RESUMEN TOTAL'!AK187</f>
        <v>APAGADO</v>
      </c>
      <c r="AF187" s="88" t="str">
        <f>'RESUMEN TOTAL'!AL187</f>
        <v>APAGADO</v>
      </c>
      <c r="AG187" s="88" t="str">
        <f>'RESUMEN TOTAL'!AM187</f>
        <v>APAGADO</v>
      </c>
      <c r="AH187" s="88">
        <f>'RESUMEN TOTAL'!AN187</f>
        <v>0</v>
      </c>
      <c r="AI187" s="88" t="str">
        <f>'RESUMEN TOTAL'!AO187</f>
        <v>APAGADO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 t="str">
        <f>'RESUMEN TOTAL'!AO194</f>
        <v>APAGADO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 t="str">
        <f>'RESUMEN TOTAL'!AO196</f>
        <v>APAGADO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 t="str">
        <f>'RESUMEN TOTAL'!AL203</f>
        <v>APAGADO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 t="str">
        <f>'RESUMEN TOTAL'!U205</f>
        <v>APAGADO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 t="str">
        <f>'RESUMEN TOTAL'!AI205</f>
        <v>APAGADO</v>
      </c>
      <c r="AD204" s="88" t="str">
        <f>'RESUMEN TOTAL'!AJ205</f>
        <v>APAGADO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 t="str">
        <f>'RESUMEN TOTAL'!U207</f>
        <v>APAGADO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 t="str">
        <f>'RESUMEN TOTAL'!U208</f>
        <v>APAGADO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 t="str">
        <f>'RESUMEN TOTAL'!U209</f>
        <v>APAGADO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 t="str">
        <f>'RESUMEN TOTAL'!U210</f>
        <v>APAGADO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 t="str">
        <f>'RESUMEN TOTAL'!U212</f>
        <v>APAGADO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 t="str">
        <f>'RESUMEN TOTAL'!AI212</f>
        <v>APAGADO</v>
      </c>
      <c r="AD211" s="88" t="str">
        <f>'RESUMEN TOTAL'!AJ212</f>
        <v>APAGADO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 t="str">
        <f>'RESUMEN TOTAL'!U217</f>
        <v>APAGADO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 t="str">
        <f>'RESUMEN TOTAL'!U219</f>
        <v>APAGADO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 t="str">
        <f>'RESUMEN TOTAL'!AL219</f>
        <v>APAGADO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 t="str">
        <f>'RESUMEN TOTAL'!AB221</f>
        <v>APAGADO</v>
      </c>
      <c r="W220" s="88" t="str">
        <f>'RESUMEN TOTAL'!AC221</f>
        <v>APAGADO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 t="str">
        <f>'RESUMEN TOTAL'!AH221</f>
        <v>APAGADO</v>
      </c>
      <c r="AC220" s="88" t="str">
        <f>'RESUMEN TOTAL'!AI221</f>
        <v>APAGADO</v>
      </c>
      <c r="AD220" s="88" t="str">
        <f>'RESUMEN TOTAL'!AJ221</f>
        <v>APAGADO</v>
      </c>
      <c r="AE220" s="88" t="str">
        <f>'RESUMEN TOTAL'!AK221</f>
        <v>APAGADO</v>
      </c>
      <c r="AF220" s="88">
        <f>'RESUMEN TOTAL'!AL221</f>
        <v>0</v>
      </c>
      <c r="AG220" s="88" t="str">
        <f>'RESUMEN TOTAL'!AM221</f>
        <v>APAGADO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 t="str">
        <f>'RESUMEN TOTAL'!U222</f>
        <v>APAGADO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 t="str">
        <f>'RESUMEN TOTAL'!AO224</f>
        <v>APAGADO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 t="str">
        <f>'RESUMEN TOTAL'!U225</f>
        <v>APAGADO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 t="str">
        <f>'RESUMEN TOTAL'!L226</f>
        <v>APAGADO</v>
      </c>
      <c r="G225" s="88" t="str">
        <f>'RESUMEN TOTAL'!M226</f>
        <v>APAGADO</v>
      </c>
      <c r="H225" s="88" t="str">
        <f>'RESUMEN TOTAL'!N226</f>
        <v>APAGADO</v>
      </c>
      <c r="I225" s="88" t="str">
        <f>'RESUMEN TOTAL'!O226</f>
        <v>APAGADO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 t="str">
        <f>'RESUMEN TOTAL'!R231</f>
        <v>APAGADO</v>
      </c>
      <c r="M230" s="88" t="str">
        <f>'RESUMEN TOTAL'!S231</f>
        <v>APAGADO</v>
      </c>
      <c r="N230" s="88" t="str">
        <f>'RESUMEN TOTAL'!T231</f>
        <v>APAGADO</v>
      </c>
      <c r="O230" s="88" t="str">
        <f>'RESUMEN TOTAL'!U231</f>
        <v>APAGADO</v>
      </c>
      <c r="P230" s="88" t="str">
        <f>'RESUMEN TOTAL'!V231</f>
        <v>APAGADO</v>
      </c>
      <c r="Q230" s="88" t="str">
        <f>'RESUMEN TOTAL'!W231</f>
        <v>APAGADO</v>
      </c>
      <c r="R230" s="88" t="str">
        <f>'RESUMEN TOTAL'!X231</f>
        <v>APAGADO</v>
      </c>
      <c r="S230" s="88" t="str">
        <f>'RESUMEN TOTAL'!Y231</f>
        <v>APAGADO</v>
      </c>
      <c r="T230" s="88" t="str">
        <f>'RESUMEN TOTAL'!Z231</f>
        <v>APAGADO</v>
      </c>
      <c r="U230" s="88" t="str">
        <f>'RESUMEN TOTAL'!AA231</f>
        <v>APAGADO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 t="str">
        <f>'RESUMEN TOTAL'!AM231</f>
        <v>APAGADO</v>
      </c>
      <c r="AH230" s="88" t="str">
        <f>'RESUMEN TOTAL'!AN231</f>
        <v>APAGADO</v>
      </c>
      <c r="AI230" s="88" t="str">
        <f>'RESUMEN TOTAL'!AO231</f>
        <v>APAGADO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 t="str">
        <f>'RESUMEN TOTAL'!AJ232</f>
        <v>APAGADO</v>
      </c>
      <c r="AE231" s="88" t="str">
        <f>'RESUMEN TOTAL'!AK232</f>
        <v>APAGADO</v>
      </c>
      <c r="AF231" s="88" t="str">
        <f>'RESUMEN TOTAL'!AL232</f>
        <v>APAGADO</v>
      </c>
      <c r="AG231" s="88" t="str">
        <f>'RESUMEN TOTAL'!AM232</f>
        <v>APAGADO</v>
      </c>
      <c r="AH231" s="88" t="str">
        <f>'RESUMEN TOTAL'!AN232</f>
        <v>APAGADO</v>
      </c>
      <c r="AI231" s="88" t="str">
        <f>'RESUMEN TOTAL'!AO232</f>
        <v>APAGADO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 t="str">
        <f>'RESUMEN TOTAL'!AJ233</f>
        <v>APAGADO</v>
      </c>
      <c r="AE232" s="88" t="str">
        <f>'RESUMEN TOTAL'!AK233</f>
        <v>APAGADO</v>
      </c>
      <c r="AF232" s="88" t="str">
        <f>'RESUMEN TOTAL'!AL233</f>
        <v>APAGADO</v>
      </c>
      <c r="AG232" s="88" t="str">
        <f>'RESUMEN TOTAL'!AM233</f>
        <v>APAGADO</v>
      </c>
      <c r="AH232" s="88" t="str">
        <f>'RESUMEN TOTAL'!AN233</f>
        <v>APAGADO</v>
      </c>
      <c r="AI232" s="88" t="str">
        <f>'RESUMEN TOTAL'!AO233</f>
        <v>APAGADO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>
        <f>'RESUMEN TOTAL'!L234</f>
        <v>0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 t="str">
        <f>'RESUMEN TOTAL'!Q234</f>
        <v>APAGADO</v>
      </c>
      <c r="L233" s="88">
        <f>'RESUMEN TOTAL'!R234</f>
        <v>0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>
        <f>'RESUMEN TOTAL'!V234</f>
        <v>0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>
        <f>'RESUMEN TOTAL'!AB234</f>
        <v>0</v>
      </c>
      <c r="W233" s="88" t="str">
        <f>'RESUMEN TOTAL'!AC234</f>
        <v>APAGADO</v>
      </c>
      <c r="X233" s="88">
        <f>'RESUMEN TOTAL'!AD234</f>
        <v>0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 t="str">
        <f>'RESUMEN TOTAL'!AO234</f>
        <v>APAGADO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 t="str">
        <f>'RESUMEN TOTAL'!N235</f>
        <v>APAGADO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 t="str">
        <f>'RESUMEN TOTAL'!V235</f>
        <v>APAGADO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 t="str">
        <f>'RESUMEN TOTAL'!N236</f>
        <v>APAGADO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 t="str">
        <f>'RESUMEN TOTAL'!AF238</f>
        <v>APAGADO</v>
      </c>
      <c r="AA237" s="88">
        <f>'RESUMEN TOTAL'!AG238</f>
        <v>0</v>
      </c>
      <c r="AB237" s="88">
        <f>'RESUMEN TOTAL'!AH238</f>
        <v>0</v>
      </c>
      <c r="AC237" s="88" t="str">
        <f>'RESUMEN TOTAL'!AI238</f>
        <v>APAGADO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 t="str">
        <f>'RESUMEN TOTAL'!AF239</f>
        <v>APAGADO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 t="str">
        <f>'RESUMEN TOTAL'!AC240</f>
        <v>APAGADO</v>
      </c>
      <c r="X239" s="88" t="str">
        <f>'RESUMEN TOTAL'!AD240</f>
        <v>APAGADO</v>
      </c>
      <c r="Y239" s="88" t="str">
        <f>'RESUMEN TOTAL'!AE240</f>
        <v>APAGADO</v>
      </c>
      <c r="Z239" s="88" t="str">
        <f>'RESUMEN TOTAL'!AF240</f>
        <v>APAGADO</v>
      </c>
      <c r="AA239" s="88" t="str">
        <f>'RESUMEN TOTAL'!AG240</f>
        <v>APAGADO</v>
      </c>
      <c r="AB239" s="88" t="str">
        <f>'RESUMEN TOTAL'!AH240</f>
        <v>APAGADO</v>
      </c>
      <c r="AC239" s="88" t="str">
        <f>'RESUMEN TOTAL'!AI240</f>
        <v>APAGADO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 t="str">
        <f>'RESUMEN TOTAL'!AC241</f>
        <v>APAGADO</v>
      </c>
      <c r="X240" s="88" t="str">
        <f>'RESUMEN TOTAL'!AD241</f>
        <v>APAGADO</v>
      </c>
      <c r="Y240" s="88" t="str">
        <f>'RESUMEN TOTAL'!AE241</f>
        <v>APAGADO</v>
      </c>
      <c r="Z240" s="88" t="str">
        <f>'RESUMEN TOTAL'!AF241</f>
        <v>APAGADO</v>
      </c>
      <c r="AA240" s="88" t="str">
        <f>'RESUMEN TOTAL'!AG241</f>
        <v>APAGADO</v>
      </c>
      <c r="AB240" s="88" t="str">
        <f>'RESUMEN TOTAL'!AH241</f>
        <v>APAGADO</v>
      </c>
      <c r="AC240" s="88" t="str">
        <f>'RESUMEN TOTAL'!AI241</f>
        <v>APAGADO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 t="str">
        <f>'RESUMEN TOTAL'!R246</f>
        <v>APAGADO</v>
      </c>
      <c r="M245" s="88" t="str">
        <f>'RESUMEN TOTAL'!S246</f>
        <v>APAGADO</v>
      </c>
      <c r="N245" s="88" t="str">
        <f>'RESUMEN TOTAL'!T246</f>
        <v>APAGADO</v>
      </c>
      <c r="O245" s="88" t="str">
        <f>'RESUMEN TOTAL'!U246</f>
        <v>APAGADO</v>
      </c>
      <c r="P245" s="88" t="str">
        <f>'RESUMEN TOTAL'!V246</f>
        <v>APAGADO</v>
      </c>
      <c r="Q245" s="88" t="str">
        <f>'RESUMEN TOTAL'!W246</f>
        <v>APAGADO</v>
      </c>
      <c r="R245" s="88" t="str">
        <f>'RESUMEN TOTAL'!X246</f>
        <v>APAGADO</v>
      </c>
      <c r="S245" s="88" t="str">
        <f>'RESUMEN TOTAL'!Y246</f>
        <v>APAGADO</v>
      </c>
      <c r="T245" s="88" t="str">
        <f>'RESUMEN TOTAL'!Z246</f>
        <v>APAGADO</v>
      </c>
      <c r="U245" s="88" t="str">
        <f>'RESUMEN TOTAL'!AA246</f>
        <v>APAGADO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 t="str">
        <f>'RESUMEN TOTAL'!AJ246</f>
        <v>APAGADO</v>
      </c>
      <c r="AE245" s="88" t="str">
        <f>'RESUMEN TOTAL'!AK246</f>
        <v>APAGADO</v>
      </c>
      <c r="AF245" s="88" t="str">
        <f>'RESUMEN TOTAL'!AL246</f>
        <v>APAGADO</v>
      </c>
      <c r="AG245" s="88" t="str">
        <f>'RESUMEN TOTAL'!AM246</f>
        <v>APAGADO</v>
      </c>
      <c r="AH245" s="88" t="str">
        <f>'RESUMEN TOTAL'!AN246</f>
        <v>APAGADO</v>
      </c>
      <c r="AI245" s="88" t="str">
        <f>'RESUMEN TOTAL'!AO246</f>
        <v>APAGADO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 t="str">
        <f>'RESUMEN TOTAL'!U250</f>
        <v>APAGADO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 t="str">
        <f>'RESUMEN TOTAL'!U251</f>
        <v>APAGADO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 t="str">
        <f>'RESUMEN TOTAL'!U252</f>
        <v>APAGADO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 t="str">
        <f>'RESUMEN TOTAL'!U253</f>
        <v>APAGADO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 t="str">
        <f>'RESUMEN TOTAL'!U259</f>
        <v>APAGADO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 t="str">
        <f>'RESUMEN TOTAL'!W263</f>
        <v>APAGADO</v>
      </c>
      <c r="R262" s="88" t="str">
        <f>'RESUMEN TOTAL'!X263</f>
        <v>APAGADO</v>
      </c>
      <c r="S262" s="88" t="str">
        <f>'RESUMEN TOTAL'!Y263</f>
        <v>APAGADO</v>
      </c>
      <c r="T262" s="88" t="str">
        <f>'RESUMEN TOTAL'!Z263</f>
        <v>APAGADO</v>
      </c>
      <c r="U262" s="88" t="str">
        <f>'RESUMEN TOTAL'!AA263</f>
        <v>APAGADO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 t="str">
        <f>'RESUMEN TOTAL'!W264</f>
        <v>APAGADO</v>
      </c>
      <c r="R263" s="88" t="str">
        <f>'RESUMEN TOTAL'!X264</f>
        <v>APAGADO</v>
      </c>
      <c r="S263" s="88" t="str">
        <f>'RESUMEN TOTAL'!Y264</f>
        <v>APAGADO</v>
      </c>
      <c r="T263" s="88" t="str">
        <f>'RESUMEN TOTAL'!Z264</f>
        <v>APAGADO</v>
      </c>
      <c r="U263" s="88" t="str">
        <f>'RESUMEN TOTAL'!AA264</f>
        <v>APAGADO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>
        <f>'RESUMEN TOTAL'!AE264</f>
        <v>0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 t="str">
        <f>'RESUMEN TOTAL'!M270</f>
        <v>APAGADO</v>
      </c>
      <c r="H269" s="88">
        <f>'RESUMEN TOTAL'!N270</f>
        <v>0</v>
      </c>
      <c r="I269" s="88">
        <f>'RESUMEN TOTAL'!O270</f>
        <v>0</v>
      </c>
      <c r="J269" s="88" t="str">
        <f>'RESUMEN TOTAL'!P270</f>
        <v>APAGADO</v>
      </c>
      <c r="K269" s="88" t="str">
        <f>'RESUMEN TOTAL'!Q270</f>
        <v>APAGADO</v>
      </c>
      <c r="L269" s="88" t="str">
        <f>'RESUMEN TOTAL'!R270</f>
        <v>APAGADO</v>
      </c>
      <c r="M269" s="88" t="str">
        <f>'RESUMEN TOTAL'!S270</f>
        <v>APAGADO</v>
      </c>
      <c r="N269" s="88" t="str">
        <f>'RESUMEN TOTAL'!T270</f>
        <v>APAGADO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 t="str">
        <f>'RESUMEN TOTAL'!X270</f>
        <v>APAGADO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 t="str">
        <f>'RESUMEN TOTAL'!M273</f>
        <v>APAGADO</v>
      </c>
      <c r="H272" s="88">
        <f>'RESUMEN TOTAL'!N273</f>
        <v>0</v>
      </c>
      <c r="I272" s="88">
        <f>'RESUMEN TOTAL'!O273</f>
        <v>0</v>
      </c>
      <c r="J272" s="88" t="str">
        <f>'RESUMEN TOTAL'!P273</f>
        <v>APAGADO</v>
      </c>
      <c r="K272" s="88" t="str">
        <f>'RESUMEN TOTAL'!Q273</f>
        <v>APAGADO</v>
      </c>
      <c r="L272" s="88" t="str">
        <f>'RESUMEN TOTAL'!R273</f>
        <v>APAGADO</v>
      </c>
      <c r="M272" s="88" t="str">
        <f>'RESUMEN TOTAL'!S273</f>
        <v>APAGADO</v>
      </c>
      <c r="N272" s="88" t="str">
        <f>'RESUMEN TOTAL'!T273</f>
        <v>APAGADO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 t="str">
        <f>'RESUMEN TOTAL'!X273</f>
        <v>APAGADO</v>
      </c>
      <c r="S272" s="88" t="str">
        <f>'RESUMEN TOTAL'!Y273</f>
        <v>APAGADO</v>
      </c>
      <c r="T272" s="88" t="str">
        <f>'RESUMEN TOTAL'!Z273</f>
        <v>APAGADO</v>
      </c>
      <c r="U272" s="88" t="str">
        <f>'RESUMEN TOTAL'!AA273</f>
        <v>APAGADO</v>
      </c>
      <c r="V272" s="88" t="str">
        <f>'RESUMEN TOTAL'!AB273</f>
        <v>APAGADO</v>
      </c>
      <c r="W272" s="88" t="str">
        <f>'RESUMEN TOTAL'!AC273</f>
        <v>APAGADO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 t="str">
        <f>'RESUMEN TOTAL'!U274</f>
        <v>APAGADO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 t="str">
        <f>'RESUMEN TOTAL'!U295</f>
        <v>APAGADO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 t="str">
        <f>'RESUMEN TOTAL'!AI295</f>
        <v>APAGADO</v>
      </c>
      <c r="AD294" s="88" t="str">
        <f>'RESUMEN TOTAL'!AJ295</f>
        <v>APAGADO</v>
      </c>
      <c r="AE294" s="88">
        <f>'RESUMEN TOTAL'!AK295</f>
        <v>0</v>
      </c>
      <c r="AF294" s="88">
        <f>'RESUMEN TOTAL'!AL295</f>
        <v>0</v>
      </c>
      <c r="AG294" s="88" t="str">
        <f>'RESUMEN TOTAL'!AM295</f>
        <v>APAGADO</v>
      </c>
      <c r="AH294" s="88" t="str">
        <f>'RESUMEN TOTAL'!AN295</f>
        <v>APAGADO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 t="str">
        <f>'RESUMEN TOTAL'!N301</f>
        <v>APAGADO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 t="str">
        <f>'RESUMEN TOTAL'!AK312</f>
        <v>APAGADO</v>
      </c>
      <c r="AF310" s="88" t="str">
        <f>'RESUMEN TOTAL'!AL312</f>
        <v>APAGADO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 t="str">
        <f>'RESUMEN TOTAL'!V314</f>
        <v>APAGADO</v>
      </c>
      <c r="Q312" s="88">
        <f>'RESUMEN TOTAL'!W314</f>
        <v>0</v>
      </c>
      <c r="R312" s="88">
        <f>'RESUMEN TOTAL'!X314</f>
        <v>0</v>
      </c>
      <c r="S312" s="88" t="str">
        <f>'RESUMEN TOTAL'!Y314</f>
        <v>APAGADO</v>
      </c>
      <c r="T312" s="88">
        <f>'RESUMEN TOTAL'!Z314</f>
        <v>0</v>
      </c>
      <c r="U312" s="88">
        <f>'RESUMEN TOTAL'!AA314</f>
        <v>0</v>
      </c>
      <c r="V312" s="88" t="str">
        <f>'RESUMEN TOTAL'!AB314</f>
        <v>APAGADO</v>
      </c>
      <c r="W312" s="88" t="str">
        <f>'RESUMEN TOTAL'!AC314</f>
        <v>APAGADO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 t="str">
        <f>'RESUMEN TOTAL'!L328</f>
        <v>APAGADO</v>
      </c>
      <c r="G326" s="88" t="str">
        <f>'RESUMEN TOTAL'!M328</f>
        <v>APAGADO</v>
      </c>
      <c r="H326" s="88" t="str">
        <f>'RESUMEN TOTAL'!N328</f>
        <v>APAGADO</v>
      </c>
      <c r="I326" s="88" t="str">
        <f>'RESUMEN TOTAL'!O328</f>
        <v>APAGADO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 t="str">
        <f>'RESUMEN TOTAL'!U331</f>
        <v>APAGADO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 t="str">
        <f>'RESUMEN TOTAL'!U332</f>
        <v>APAGADO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 t="str">
        <f>'RESUMEN TOTAL'!U333</f>
        <v>APAGADO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 t="str">
        <f>'RESUMEN TOTAL'!U334</f>
        <v>APAGADO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 t="str">
        <f>'RESUMEN TOTAL'!Y339</f>
        <v>APAGADO</v>
      </c>
      <c r="T337" s="88" t="str">
        <f>'RESUMEN TOTAL'!Z339</f>
        <v>APAGADO</v>
      </c>
      <c r="U337" s="88" t="str">
        <f>'RESUMEN TOTAL'!AA339</f>
        <v>APAGADO</v>
      </c>
      <c r="V337" s="88" t="str">
        <f>'RESUMEN TOTAL'!AB339</f>
        <v>APAGADO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 t="str">
        <f>'RESUMEN TOTAL'!AG339</f>
        <v>APAGADO</v>
      </c>
      <c r="AB337" s="88" t="str">
        <f>'RESUMEN TOTAL'!AH339</f>
        <v>APAGADO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 t="str">
        <f>'RESUMEN TOTAL'!Y340</f>
        <v>APAGADO</v>
      </c>
      <c r="T338" s="88" t="str">
        <f>'RESUMEN TOTAL'!Z340</f>
        <v>APAGADO</v>
      </c>
      <c r="U338" s="88" t="str">
        <f>'RESUMEN TOTAL'!AA340</f>
        <v>APAGADO</v>
      </c>
      <c r="V338" s="88" t="str">
        <f>'RESUMEN TOTAL'!AB340</f>
        <v>APAGADO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 t="str">
        <f>'RESUMEN TOTAL'!AF340</f>
        <v>APAGADO</v>
      </c>
      <c r="AA338" s="88" t="str">
        <f>'RESUMEN TOTAL'!AG340</f>
        <v>APAGADO</v>
      </c>
      <c r="AB338" s="88" t="str">
        <f>'RESUMEN TOTAL'!AH340</f>
        <v>APAGADO</v>
      </c>
      <c r="AC338" s="88" t="str">
        <f>'RESUMEN TOTAL'!AI340</f>
        <v>APAGADO</v>
      </c>
      <c r="AD338" s="88" t="str">
        <f>'RESUMEN TOTAL'!AJ340</f>
        <v>APAGADO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 t="str">
        <f>'RESUMEN TOTAL'!T342</f>
        <v>APAGADO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 t="str">
        <f>'RESUMEN TOTAL'!AM342</f>
        <v>APAGADO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 t="str">
        <f>'RESUMEN TOTAL'!AO347</f>
        <v>APAGADO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 t="str">
        <f>'RESUMEN TOTAL'!R348</f>
        <v>APAGADO</v>
      </c>
      <c r="M346" s="88" t="str">
        <f>'RESUMEN TOTAL'!S348</f>
        <v>APAGADO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 t="str">
        <f>'RESUMEN TOTAL'!R349</f>
        <v>APAGADO</v>
      </c>
      <c r="M347" s="88" t="str">
        <f>'RESUMEN TOTAL'!S349</f>
        <v>APAGADO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 t="str">
        <f>'RESUMEN TOTAL'!AO349</f>
        <v>APAGADO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 t="str">
        <f>'RESUMEN TOTAL'!Y351</f>
        <v>APAGADO</v>
      </c>
      <c r="T349" s="88" t="str">
        <f>'RESUMEN TOTAL'!Z351</f>
        <v>APAGADO</v>
      </c>
      <c r="U349" s="88" t="str">
        <f>'RESUMEN TOTAL'!AA351</f>
        <v>APAGADO</v>
      </c>
      <c r="V349" s="88" t="str">
        <f>'RESUMEN TOTAL'!AB351</f>
        <v>APAGADO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 t="str">
        <f>'RESUMEN TOTAL'!AG351</f>
        <v>APAGADO</v>
      </c>
      <c r="AB349" s="88" t="str">
        <f>'RESUMEN TOTAL'!AH351</f>
        <v>APAGADO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 t="str">
        <f>'RESUMEN TOTAL'!Y352</f>
        <v>APAGADO</v>
      </c>
      <c r="T350" s="88" t="str">
        <f>'RESUMEN TOTAL'!Z352</f>
        <v>APAGADO</v>
      </c>
      <c r="U350" s="88" t="str">
        <f>'RESUMEN TOTAL'!AA352</f>
        <v>APAGADO</v>
      </c>
      <c r="V350" s="88" t="str">
        <f>'RESUMEN TOTAL'!AB352</f>
        <v>APAGADO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 t="str">
        <f>'RESUMEN TOTAL'!AG352</f>
        <v>APAGADO</v>
      </c>
      <c r="AB350" s="88" t="str">
        <f>'RESUMEN TOTAL'!AH352</f>
        <v>APAGADO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 t="str">
        <f>'RESUMEN TOTAL'!W354</f>
        <v>APAGADO</v>
      </c>
      <c r="R352" s="88" t="str">
        <f>'RESUMEN TOTAL'!X354</f>
        <v>APAGADO</v>
      </c>
      <c r="S352" s="88" t="str">
        <f>'RESUMEN TOTAL'!Y354</f>
        <v>APAGADO</v>
      </c>
      <c r="T352" s="88" t="str">
        <f>'RESUMEN TOTAL'!Z354</f>
        <v>APAGADO</v>
      </c>
      <c r="U352" s="88" t="str">
        <f>'RESUMEN TOTAL'!AA354</f>
        <v>APAGADO</v>
      </c>
      <c r="V352" s="88" t="str">
        <f>'RESUMEN TOTAL'!AB354</f>
        <v>APAGADO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 t="str">
        <f>'RESUMEN TOTAL'!W355</f>
        <v>APAGADO</v>
      </c>
      <c r="R353" s="88" t="str">
        <f>'RESUMEN TOTAL'!X355</f>
        <v>APAGADO</v>
      </c>
      <c r="S353" s="88" t="str">
        <f>'RESUMEN TOTAL'!Y355</f>
        <v>APAGADO</v>
      </c>
      <c r="T353" s="88" t="str">
        <f>'RESUMEN TOTAL'!Z355</f>
        <v>APAGADO</v>
      </c>
      <c r="U353" s="88" t="str">
        <f>'RESUMEN TOTAL'!AA355</f>
        <v>APAGADO</v>
      </c>
      <c r="V353" s="88" t="str">
        <f>'RESUMEN TOTAL'!AB355</f>
        <v>APAGADO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>
        <f>'RESUMEN TOTAL'!L360</f>
        <v>0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 t="str">
        <f>'RESUMEN TOTAL'!U360</f>
        <v>APAGADO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>
        <f>'RESUMEN TOTAL'!L361</f>
        <v>0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 t="str">
        <f>'RESUMEN TOTAL'!U361</f>
        <v>APAGADO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>
        <f>'RESUMEN TOTAL'!L362</f>
        <v>0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 t="str">
        <f>'RESUMEN TOTAL'!U362</f>
        <v>APAGADO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 t="str">
        <f>'RESUMEN TOTAL'!U363</f>
        <v>APAGADO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 t="str">
        <f>'RESUMEN TOTAL'!AI363</f>
        <v>APAGADO</v>
      </c>
      <c r="AD361" s="88" t="str">
        <f>'RESUMEN TOTAL'!AJ363</f>
        <v>APAGADO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 t="str">
        <f>'RESUMEN TOTAL'!U364</f>
        <v>APAGADO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 t="str">
        <f>'RESUMEN TOTAL'!AI364</f>
        <v>APAGADO</v>
      </c>
      <c r="AD362" s="88" t="str">
        <f>'RESUMEN TOTAL'!AJ364</f>
        <v>APAGADO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 t="str">
        <f>'RESUMEN TOTAL'!AF367</f>
        <v>APAGADO</v>
      </c>
      <c r="AA365" s="88" t="str">
        <f>'RESUMEN TOTAL'!AG367</f>
        <v>APAGADO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 t="str">
        <f>'RESUMEN TOTAL'!L374</f>
        <v>APAGADO</v>
      </c>
      <c r="G372" s="88" t="str">
        <f>'RESUMEN TOTAL'!M374</f>
        <v>APAGADO</v>
      </c>
      <c r="H372" s="88" t="str">
        <f>'RESUMEN TOTAL'!N374</f>
        <v>APAGADO</v>
      </c>
      <c r="I372" s="88" t="str">
        <f>'RESUMEN TOTAL'!O374</f>
        <v>APAGADO</v>
      </c>
      <c r="J372" s="88" t="str">
        <f>'RESUMEN TOTAL'!P374</f>
        <v>APAGADO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 t="str">
        <f>'RESUMEN TOTAL'!L375</f>
        <v>APAGADO</v>
      </c>
      <c r="G373" s="88" t="str">
        <f>'RESUMEN TOTAL'!M375</f>
        <v>APAGADO</v>
      </c>
      <c r="H373" s="88" t="str">
        <f>'RESUMEN TOTAL'!N375</f>
        <v>APAGADO</v>
      </c>
      <c r="I373" s="88" t="str">
        <f>'RESUMEN TOTAL'!O375</f>
        <v>APAGADO</v>
      </c>
      <c r="J373" s="88" t="str">
        <f>'RESUMEN TOTAL'!P375</f>
        <v>APAGADO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 t="str">
        <f>'RESUMEN TOTAL'!AC378</f>
        <v>APAGADO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 t="str">
        <f>'RESUMEN TOTAL'!AK378</f>
        <v>APAGADO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 t="str">
        <f>'RESUMEN TOTAL'!AC379</f>
        <v>APAGADO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 t="str">
        <f>'RESUMEN TOTAL'!AK379</f>
        <v>APAGADO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>
        <f>'RESUMEN TOTAL'!L380</f>
        <v>0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 t="str">
        <f>'RESUMEN TOTAL'!AC380</f>
        <v>APAGADO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>
        <f>'RESUMEN TOTAL'!L381</f>
        <v>0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 t="str">
        <f>'RESUMEN TOTAL'!AC381</f>
        <v>APAGADO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 t="str">
        <f>'RESUMEN TOTAL'!S382</f>
        <v>APAGADO</v>
      </c>
      <c r="N380" s="88" t="str">
        <f>'RESUMEN TOTAL'!T382</f>
        <v>APAGADO</v>
      </c>
      <c r="O380" s="88">
        <f>'RESUMEN TOTAL'!U382</f>
        <v>0</v>
      </c>
      <c r="P380" s="88" t="str">
        <f>'RESUMEN TOTAL'!V382</f>
        <v>APAGADO</v>
      </c>
      <c r="Q380" s="88" t="str">
        <f>'RESUMEN TOTAL'!W382</f>
        <v>APAGADO</v>
      </c>
      <c r="R380" s="88" t="str">
        <f>'RESUMEN TOTAL'!X382</f>
        <v>APAGADO</v>
      </c>
      <c r="S380" s="88">
        <f>'RESUMEN TOTAL'!Y382</f>
        <v>0</v>
      </c>
      <c r="T380" s="88" t="str">
        <f>'RESUMEN TOTAL'!Z382</f>
        <v>APAGADO</v>
      </c>
      <c r="U380" s="88" t="str">
        <f>'RESUMEN TOTAL'!AA382</f>
        <v>APAGADO</v>
      </c>
      <c r="V380" s="88" t="str">
        <f>'RESUMEN TOTAL'!AB382</f>
        <v>APAGADO</v>
      </c>
      <c r="W380" s="88" t="str">
        <f>'RESUMEN TOTAL'!AC382</f>
        <v>APAGADO</v>
      </c>
      <c r="X380" s="88" t="str">
        <f>'RESUMEN TOTAL'!AD382</f>
        <v>APAGADO</v>
      </c>
      <c r="Y380" s="88" t="str">
        <f>'RESUMEN TOTAL'!AE382</f>
        <v>APAGADO</v>
      </c>
      <c r="Z380" s="88" t="str">
        <f>'RESUMEN TOTAL'!AF382</f>
        <v>APAGADO</v>
      </c>
      <c r="AA380" s="88" t="str">
        <f>'RESUMEN TOTAL'!AG382</f>
        <v>APAGADO</v>
      </c>
      <c r="AB380" s="88" t="str">
        <f>'RESUMEN TOTAL'!AH382</f>
        <v>APAGADO</v>
      </c>
      <c r="AC380" s="88" t="str">
        <f>'RESUMEN TOTAL'!AI382</f>
        <v>APAGADO</v>
      </c>
      <c r="AD380" s="88" t="str">
        <f>'RESUMEN TOTAL'!AJ382</f>
        <v>APAGADO</v>
      </c>
      <c r="AE380" s="88" t="str">
        <f>'RESUMEN TOTAL'!AK382</f>
        <v>APAGADO</v>
      </c>
      <c r="AF380" s="88" t="str">
        <f>'RESUMEN TOTAL'!AL382</f>
        <v>APAGADO</v>
      </c>
      <c r="AG380" s="88" t="str">
        <f>'RESUMEN TOTAL'!AM382</f>
        <v>APAGADO</v>
      </c>
      <c r="AH380" s="88" t="str">
        <f>'RESUMEN TOTAL'!AN382</f>
        <v>APAGADO</v>
      </c>
      <c r="AI380" s="88" t="str">
        <f>'RESUMEN TOTAL'!AO382</f>
        <v>APAGADO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 t="str">
        <f>'RESUMEN TOTAL'!U392</f>
        <v>APAGADO</v>
      </c>
      <c r="P390" s="88" t="str">
        <f>'RESUMEN TOTAL'!V392</f>
        <v>APAGADO</v>
      </c>
      <c r="Q390" s="88" t="str">
        <f>'RESUMEN TOTAL'!W392</f>
        <v>APAGADO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 t="str">
        <f>'RESUMEN TOTAL'!U393</f>
        <v>APAGADO</v>
      </c>
      <c r="P391" s="88" t="str">
        <f>'RESUMEN TOTAL'!V393</f>
        <v>APAGADO</v>
      </c>
      <c r="Q391" s="88" t="str">
        <f>'RESUMEN TOTAL'!W393</f>
        <v>APAGADO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>
        <f>'RESUMEN TOTAL'!L396</f>
        <v>0</v>
      </c>
      <c r="G394" s="88">
        <f>'RESUMEN TOTAL'!M396</f>
        <v>0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 t="str">
        <f>'RESUMEN TOTAL'!U399</f>
        <v>APAGADO</v>
      </c>
      <c r="P397" s="88" t="str">
        <f>'RESUMEN TOTAL'!V399</f>
        <v>APAGADO</v>
      </c>
      <c r="Q397" s="88" t="str">
        <f>'RESUMEN TOTAL'!W399</f>
        <v>APAGADO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 t="str">
        <f>'RESUMEN TOTAL'!AG401</f>
        <v>APAGADO</v>
      </c>
      <c r="AB399" s="88" t="str">
        <f>'RESUMEN TOTAL'!AH401</f>
        <v>APAGADO</v>
      </c>
      <c r="AC399" s="88" t="str">
        <f>'RESUMEN TOTAL'!AI401</f>
        <v>APAGADO</v>
      </c>
      <c r="AD399" s="88" t="str">
        <f>'RESUMEN TOTAL'!AJ401</f>
        <v>APAGADO</v>
      </c>
      <c r="AE399" s="88" t="str">
        <f>'RESUMEN TOTAL'!AK401</f>
        <v>APAGADO</v>
      </c>
      <c r="AF399" s="88" t="str">
        <f>'RESUMEN TOTAL'!AL401</f>
        <v>APAGADO</v>
      </c>
      <c r="AG399" s="88" t="str">
        <f>'RESUMEN TOTAL'!AM401</f>
        <v>APAGADO</v>
      </c>
      <c r="AH399" s="88" t="str">
        <f>'RESUMEN TOTAL'!AN401</f>
        <v>APAGADO</v>
      </c>
      <c r="AI399" s="88" t="str">
        <f>'RESUMEN TOTAL'!AO401</f>
        <v>APAGADO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>
        <f>'RESUMEN TOTAL'!L402</f>
        <v>0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 t="str">
        <f>'RESUMEN TOTAL'!AO402</f>
        <v>APAGADO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 t="str">
        <f>'RESUMEN TOTAL'!AK403</f>
        <v>APAGADO</v>
      </c>
      <c r="AF401" s="88" t="str">
        <f>'RESUMEN TOTAL'!AL403</f>
        <v>APAGADO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 t="str">
        <f>'RESUMEN TOTAL'!U404</f>
        <v>APAGADO</v>
      </c>
      <c r="P402" s="88" t="str">
        <f>'RESUMEN TOTAL'!V404</f>
        <v>APAGADO</v>
      </c>
      <c r="Q402" s="88" t="str">
        <f>'RESUMEN TOTAL'!W404</f>
        <v>APAGADO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 t="str">
        <f>'RESUMEN TOTAL'!V407</f>
        <v>APAGADO</v>
      </c>
      <c r="Q405" s="88" t="str">
        <f>'RESUMEN TOTAL'!W407</f>
        <v>APAGADO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 t="str">
        <f>'RESUMEN TOTAL'!U410</f>
        <v>APAGADO</v>
      </c>
      <c r="P408" s="88" t="str">
        <f>'RESUMEN TOTAL'!V410</f>
        <v>APAGADO</v>
      </c>
      <c r="Q408" s="88" t="str">
        <f>'RESUMEN TOTAL'!W410</f>
        <v>APAGADO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 t="str">
        <f>'RESUMEN TOTAL'!U411</f>
        <v>APAGADO</v>
      </c>
      <c r="P409" s="88" t="str">
        <f>'RESUMEN TOTAL'!V411</f>
        <v>APAGADO</v>
      </c>
      <c r="Q409" s="88" t="str">
        <f>'RESUMEN TOTAL'!W411</f>
        <v>APAGADO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>
        <f>'RESUMEN TOTAL'!L412</f>
        <v>0</v>
      </c>
      <c r="G410" s="88">
        <f>'RESUMEN TOTAL'!M412</f>
        <v>0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>
        <f>'RESUMEN TOTAL'!L413</f>
        <v>0</v>
      </c>
      <c r="G411" s="88">
        <f>'RESUMEN TOTAL'!M413</f>
        <v>0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 t="str">
        <f>'RESUMEN TOTAL'!U416</f>
        <v>APAGADO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 t="str">
        <f>'RESUMEN TOTAL'!U431</f>
        <v>APAGADO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 t="str">
        <f>'RESUMEN TOTAL'!U432</f>
        <v>APAGADO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 t="str">
        <f>'RESUMEN TOTAL'!U433</f>
        <v>APAGADO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 t="str">
        <f>'RESUMEN TOTAL'!U434</f>
        <v>APAGADO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 t="str">
        <f>'RESUMEN TOTAL'!U435</f>
        <v>APAGADO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 t="str">
        <f>'RESUMEN TOTAL'!U436</f>
        <v>APAGADO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 t="str">
        <f>'RESUMEN TOTAL'!U437</f>
        <v>APAGADO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 t="str">
        <f>'RESUMEN TOTAL'!U438</f>
        <v>APAGADO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 t="str">
        <f>'RESUMEN TOTAL'!U439</f>
        <v>APAGADO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 t="str">
        <f>'RESUMEN TOTAL'!U449</f>
        <v>APAGADO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 t="str">
        <f>'RESUMEN TOTAL'!U453</f>
        <v>APAGADO</v>
      </c>
      <c r="P450" s="88" t="str">
        <f>'RESUMEN TOTAL'!V453</f>
        <v>APAGADO</v>
      </c>
      <c r="Q450" s="88" t="str">
        <f>'RESUMEN TOTAL'!W453</f>
        <v>APAGADO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 t="str">
        <f>'RESUMEN TOTAL'!AI453</f>
        <v>APAGADO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 t="str">
        <f>'RESUMEN TOTAL'!U454</f>
        <v>APAGADO</v>
      </c>
      <c r="P451" s="88" t="str">
        <f>'RESUMEN TOTAL'!V454</f>
        <v>APAGADO</v>
      </c>
      <c r="Q451" s="88" t="str">
        <f>'RESUMEN TOTAL'!W454</f>
        <v>APAGADO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 t="str">
        <f>'RESUMEN TOTAL'!AI454</f>
        <v>APAGADO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 t="str">
        <f>'RESUMEN TOTAL'!V455</f>
        <v>APAGADO</v>
      </c>
      <c r="Q452" s="88" t="str">
        <f>'RESUMEN TOTAL'!W455</f>
        <v>APAGADO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 t="str">
        <f>'RESUMEN TOTAL'!AI455</f>
        <v>APAGADO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 t="str">
        <f>'RESUMEN TOTAL'!R498</f>
        <v>APAGADO</v>
      </c>
      <c r="M475" s="19" t="str">
        <f>'RESUMEN TOTAL'!S498</f>
        <v>APAGADO</v>
      </c>
      <c r="N475" s="19" t="str">
        <f>'RESUMEN TOTAL'!T498</f>
        <v>APAGADO</v>
      </c>
      <c r="O475" s="19" t="str">
        <f>'RESUMEN TOTAL'!U498</f>
        <v>APAGADO</v>
      </c>
      <c r="P475" s="19" t="str">
        <f>'RESUMEN TOTAL'!V498</f>
        <v>APAGADO</v>
      </c>
      <c r="Q475" s="19" t="str">
        <f>'RESUMEN TOTAL'!W498</f>
        <v>APAGADO</v>
      </c>
      <c r="R475" s="19" t="str">
        <f>'RESUMEN TOTAL'!X498</f>
        <v>APAGADO</v>
      </c>
      <c r="S475" s="19" t="str">
        <f>'RESUMEN TOTAL'!Y498</f>
        <v>APAGADO</v>
      </c>
      <c r="T475" s="19" t="str">
        <f>'RESUMEN TOTAL'!Z498</f>
        <v>APAGADO</v>
      </c>
      <c r="U475" s="19" t="str">
        <f>'RESUMEN TOTAL'!AA498</f>
        <v>APAGADO</v>
      </c>
      <c r="V475" s="19" t="str">
        <f>'RESUMEN TOTAL'!AB498</f>
        <v>APAGADO</v>
      </c>
      <c r="W475" s="19" t="str">
        <f>'RESUMEN TOTAL'!AC498</f>
        <v>APAGADO</v>
      </c>
      <c r="X475" s="19" t="str">
        <f>'RESUMEN TOTAL'!AD498</f>
        <v>APAGADO</v>
      </c>
      <c r="Y475" s="19" t="str">
        <f>'RESUMEN TOTAL'!AE498</f>
        <v>APAGADO</v>
      </c>
      <c r="Z475" s="19" t="str">
        <f>'RESUMEN TOTAL'!AF498</f>
        <v>APAGADO</v>
      </c>
      <c r="AA475" s="19" t="str">
        <f>'RESUMEN TOTAL'!AG498</f>
        <v>APAGADO</v>
      </c>
      <c r="AB475" s="19" t="str">
        <f>'RESUMEN TOTAL'!AH498</f>
        <v>APAGADO</v>
      </c>
      <c r="AC475" s="100" t="str">
        <f>'RESUMEN TOTAL'!AI498</f>
        <v>APAGADO</v>
      </c>
      <c r="AD475" s="100" t="str">
        <f>'RESUMEN TOTAL'!AJ498</f>
        <v>APAGADO</v>
      </c>
      <c r="AE475" s="100" t="str">
        <f>'RESUMEN TOTAL'!AK498</f>
        <v>APAGADO</v>
      </c>
      <c r="AF475" s="100" t="str">
        <f>'RESUMEN TOTAL'!AL498</f>
        <v>APAGADO</v>
      </c>
      <c r="AG475" s="100" t="str">
        <f>'RESUMEN TOTAL'!AM498</f>
        <v>APAGADO</v>
      </c>
      <c r="AH475" s="100" t="str">
        <f>'RESUMEN TOTAL'!AN498</f>
        <v>APAGADO</v>
      </c>
      <c r="AI475" s="100" t="str">
        <f>'RESUMEN TOTAL'!AO498</f>
        <v>APAGADO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 t="str">
        <f>'RESUMEN TOTAL'!R499</f>
        <v>APAGADO</v>
      </c>
      <c r="M476" s="19" t="str">
        <f>'RESUMEN TOTAL'!S499</f>
        <v>APAGADO</v>
      </c>
      <c r="N476" s="19" t="str">
        <f>'RESUMEN TOTAL'!T499</f>
        <v>APAGADO</v>
      </c>
      <c r="O476" s="19" t="str">
        <f>'RESUMEN TOTAL'!U499</f>
        <v>APAGADO</v>
      </c>
      <c r="P476" s="19" t="str">
        <f>'RESUMEN TOTAL'!V499</f>
        <v>APAGADO</v>
      </c>
      <c r="Q476" s="19" t="str">
        <f>'RESUMEN TOTAL'!W499</f>
        <v>APAGADO</v>
      </c>
      <c r="R476" s="19" t="str">
        <f>'RESUMEN TOTAL'!X499</f>
        <v>APAGADO</v>
      </c>
      <c r="S476" s="19" t="str">
        <f>'RESUMEN TOTAL'!Y499</f>
        <v>APAGADO</v>
      </c>
      <c r="T476" s="19" t="str">
        <f>'RESUMEN TOTAL'!Z499</f>
        <v>APAGADO</v>
      </c>
      <c r="U476" s="19" t="str">
        <f>'RESUMEN TOTAL'!AA499</f>
        <v>APAGADO</v>
      </c>
      <c r="V476" s="19" t="str">
        <f>'RESUMEN TOTAL'!AB499</f>
        <v>APAGADO</v>
      </c>
      <c r="W476" s="19" t="str">
        <f>'RESUMEN TOTAL'!AC499</f>
        <v>APAGADO</v>
      </c>
      <c r="X476" s="19" t="str">
        <f>'RESUMEN TOTAL'!AD499</f>
        <v>APAGADO</v>
      </c>
      <c r="Y476" s="19" t="str">
        <f>'RESUMEN TOTAL'!AE499</f>
        <v>APAGADO</v>
      </c>
      <c r="Z476" s="19" t="str">
        <f>'RESUMEN TOTAL'!AF499</f>
        <v>APAGADO</v>
      </c>
      <c r="AA476" s="19" t="str">
        <f>'RESUMEN TOTAL'!AG499</f>
        <v>APAGADO</v>
      </c>
      <c r="AB476" s="19" t="str">
        <f>'RESUMEN TOTAL'!AH499</f>
        <v>APAGADO</v>
      </c>
      <c r="AC476" s="100" t="str">
        <f>'RESUMEN TOTAL'!AI499</f>
        <v>APAGADO</v>
      </c>
      <c r="AD476" s="100" t="str">
        <f>'RESUMEN TOTAL'!AJ499</f>
        <v>APAGADO</v>
      </c>
      <c r="AE476" s="100" t="str">
        <f>'RESUMEN TOTAL'!AK499</f>
        <v>APAGADO</v>
      </c>
      <c r="AF476" s="100" t="str">
        <f>'RESUMEN TOTAL'!AL499</f>
        <v>APAGADO</v>
      </c>
      <c r="AG476" s="100" t="str">
        <f>'RESUMEN TOTAL'!AM499</f>
        <v>APAGADO</v>
      </c>
      <c r="AH476" s="100" t="str">
        <f>'RESUMEN TOTAL'!AN499</f>
        <v>APAGADO</v>
      </c>
      <c r="AI476" s="100" t="str">
        <f>'RESUMEN TOTAL'!AO499</f>
        <v>APAGADO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>
        <f>'RESUMEN TOTAL'!L504</f>
        <v>0</v>
      </c>
      <c r="G481" s="19">
        <f>'RESUMEN TOTAL'!M504</f>
        <v>0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 t="str">
        <f>'RESUMEN TOTAL'!Q504</f>
        <v>APAGADO</v>
      </c>
      <c r="L481" s="19" t="str">
        <f>'RESUMEN TOTAL'!R504</f>
        <v>APAGADO</v>
      </c>
      <c r="M481" s="19" t="str">
        <f>'RESUMEN TOTAL'!S504</f>
        <v>APAGADO</v>
      </c>
      <c r="N481" s="19" t="str">
        <f>'RESUMEN TOTAL'!T504</f>
        <v>APAGADO</v>
      </c>
      <c r="O481" s="19" t="str">
        <f>'RESUMEN TOTAL'!U504</f>
        <v>APAGADO</v>
      </c>
      <c r="P481" s="19" t="str">
        <f>'RESUMEN TOTAL'!V504</f>
        <v>APAGADO</v>
      </c>
      <c r="Q481" s="19" t="str">
        <f>'RESUMEN TOTAL'!W504</f>
        <v>APAGADO</v>
      </c>
      <c r="R481" s="19" t="str">
        <f>'RESUMEN TOTAL'!X504</f>
        <v>APAGADO</v>
      </c>
      <c r="S481" s="19" t="str">
        <f>'RESUMEN TOTAL'!Y504</f>
        <v>APAGADO</v>
      </c>
      <c r="T481" s="19" t="str">
        <f>'RESUMEN TOTAL'!Z504</f>
        <v>APAGADO</v>
      </c>
      <c r="U481" s="19" t="str">
        <f>'RESUMEN TOTAL'!AA504</f>
        <v>APAGADO</v>
      </c>
      <c r="V481" s="19" t="str">
        <f>'RESUMEN TOTAL'!AB504</f>
        <v>APAGADO</v>
      </c>
      <c r="W481" s="19" t="str">
        <f>'RESUMEN TOTAL'!AC504</f>
        <v>APAGADO</v>
      </c>
      <c r="X481" s="19" t="str">
        <f>'RESUMEN TOTAL'!AD504</f>
        <v>APAGADO</v>
      </c>
      <c r="Y481" s="19" t="str">
        <f>'RESUMEN TOTAL'!AE504</f>
        <v>APAGADO</v>
      </c>
      <c r="Z481" s="19" t="str">
        <f>'RESUMEN TOTAL'!AF504</f>
        <v>APAGADO</v>
      </c>
      <c r="AA481" s="19" t="str">
        <f>'RESUMEN TOTAL'!AG504</f>
        <v>APAGADO</v>
      </c>
      <c r="AB481" s="19" t="str">
        <f>'RESUMEN TOTAL'!AH504</f>
        <v>APAGADO</v>
      </c>
      <c r="AC481" s="19" t="str">
        <f>'RESUMEN TOTAL'!AI504</f>
        <v>APAGADO</v>
      </c>
      <c r="AD481" s="19">
        <f>'RESUMEN TOTAL'!AJ504</f>
        <v>0</v>
      </c>
      <c r="AE481" s="19" t="str">
        <f>'RESUMEN TOTAL'!AK504</f>
        <v>APAGADO</v>
      </c>
      <c r="AF481" s="19" t="str">
        <f>'RESUMEN TOTAL'!AL504</f>
        <v>APAGADO</v>
      </c>
      <c r="AG481" s="19" t="str">
        <f>'RESUMEN TOTAL'!AM504</f>
        <v>APAGADO</v>
      </c>
      <c r="AH481" s="19" t="str">
        <f>'RESUMEN TOTAL'!AN504</f>
        <v>APAGADO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 t="str">
        <f>'RESUMEN TOTAL'!AJ505</f>
        <v>APAGADO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 t="str">
        <f>'RESUMEN TOTAL'!AO505</f>
        <v>APAGADO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>
        <f>'RESUMEN TOTAL'!L506</f>
        <v>0</v>
      </c>
      <c r="G483" s="19">
        <f>'RESUMEN TOTAL'!M506</f>
        <v>0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 t="str">
        <f>'RESUMEN TOTAL'!AJ506</f>
        <v>APAGADO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 t="str">
        <f>'RESUMEN TOTAL'!AO506</f>
        <v>APAGADO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>
        <f>'RESUMEN TOTAL'!R507</f>
        <v>0</v>
      </c>
      <c r="M484" s="19" t="str">
        <f>'RESUMEN TOTAL'!S507</f>
        <v>APAGADO</v>
      </c>
      <c r="N484" s="19" t="str">
        <f>'RESUMEN TOTAL'!T507</f>
        <v>APAGADO</v>
      </c>
      <c r="O484" s="19" t="str">
        <f>'RESUMEN TOTAL'!U507</f>
        <v>APAGADO</v>
      </c>
      <c r="P484" s="19" t="str">
        <f>'RESUMEN TOTAL'!V507</f>
        <v>APAGADO</v>
      </c>
      <c r="Q484" s="19" t="str">
        <f>'RESUMEN TOTAL'!W507</f>
        <v>APAGADO</v>
      </c>
      <c r="R484" s="19" t="str">
        <f>'RESUMEN TOTAL'!X507</f>
        <v>APAGADO</v>
      </c>
      <c r="S484" s="19" t="str">
        <f>'RESUMEN TOTAL'!Y507</f>
        <v>APAGADO</v>
      </c>
      <c r="T484" s="19" t="str">
        <f>'RESUMEN TOTAL'!Z507</f>
        <v>APAGADO</v>
      </c>
      <c r="U484" s="19" t="str">
        <f>'RESUMEN TOTAL'!AA507</f>
        <v>APAGADO</v>
      </c>
      <c r="V484" s="19" t="str">
        <f>'RESUMEN TOTAL'!AB507</f>
        <v>APAGADO</v>
      </c>
      <c r="W484" s="19" t="str">
        <f>'RESUMEN TOTAL'!AC507</f>
        <v>APAGADO</v>
      </c>
      <c r="X484" s="19" t="str">
        <f>'RESUMEN TOTAL'!AD507</f>
        <v>APAGADO</v>
      </c>
      <c r="Y484" s="19" t="str">
        <f>'RESUMEN TOTAL'!AE507</f>
        <v>APAGADO</v>
      </c>
      <c r="Z484" s="19" t="str">
        <f>'RESUMEN TOTAL'!AF507</f>
        <v>APAGADO</v>
      </c>
      <c r="AA484" s="19">
        <f>'RESUMEN TOTAL'!AG507</f>
        <v>0</v>
      </c>
      <c r="AB484" s="19" t="str">
        <f>'RESUMEN TOTAL'!AH507</f>
        <v>APAGADO</v>
      </c>
      <c r="AC484" s="19" t="str">
        <f>'RESUMEN TOTAL'!AI507</f>
        <v>APAGADO</v>
      </c>
      <c r="AD484" s="19">
        <f>'RESUMEN TOTAL'!AJ507</f>
        <v>0</v>
      </c>
      <c r="AE484" s="19" t="str">
        <f>'RESUMEN TOTAL'!AK507</f>
        <v>APAGADO</v>
      </c>
      <c r="AF484" s="19" t="str">
        <f>'RESUMEN TOTAL'!AL507</f>
        <v>APAGADO</v>
      </c>
      <c r="AG484" s="19" t="str">
        <f>'RESUMEN TOTAL'!AM507</f>
        <v>APAGADO</v>
      </c>
      <c r="AH484" s="19" t="str">
        <f>'RESUMEN TOTAL'!AN507</f>
        <v>APAGADO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 t="str">
        <f>'RESUMEN TOTAL'!L508</f>
        <v>APAGADO</v>
      </c>
      <c r="G485" s="19" t="str">
        <f>'RESUMEN TOTAL'!M508</f>
        <v>APAGADO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 t="str">
        <f>'RESUMEN TOTAL'!R508</f>
        <v>APAGADO</v>
      </c>
      <c r="M485" s="19" t="str">
        <f>'RESUMEN TOTAL'!S508</f>
        <v>APAGADO</v>
      </c>
      <c r="N485" s="19" t="str">
        <f>'RESUMEN TOTAL'!T508</f>
        <v>APAGADO</v>
      </c>
      <c r="O485" s="19" t="str">
        <f>'RESUMEN TOTAL'!U508</f>
        <v>APAGADO</v>
      </c>
      <c r="P485" s="19" t="str">
        <f>'RESUMEN TOTAL'!V508</f>
        <v>APAGADO</v>
      </c>
      <c r="Q485" s="19" t="str">
        <f>'RESUMEN TOTAL'!W508</f>
        <v>APAGADO</v>
      </c>
      <c r="R485" s="19" t="str">
        <f>'RESUMEN TOTAL'!X508</f>
        <v>APAGADO</v>
      </c>
      <c r="S485" s="19" t="str">
        <f>'RESUMEN TOTAL'!Y508</f>
        <v>APAGADO</v>
      </c>
      <c r="T485" s="19" t="str">
        <f>'RESUMEN TOTAL'!Z508</f>
        <v>APAGADO</v>
      </c>
      <c r="U485" s="19" t="str">
        <f>'RESUMEN TOTAL'!AA508</f>
        <v>APAGADO</v>
      </c>
      <c r="V485" s="19" t="str">
        <f>'RESUMEN TOTAL'!AB508</f>
        <v>APAGADO</v>
      </c>
      <c r="W485" s="19" t="str">
        <f>'RESUMEN TOTAL'!AC508</f>
        <v>APAGADO</v>
      </c>
      <c r="X485" s="19" t="str">
        <f>'RESUMEN TOTAL'!AD508</f>
        <v>APAGADO</v>
      </c>
      <c r="Y485" s="19" t="str">
        <f>'RESUMEN TOTAL'!AE508</f>
        <v>APAGADO</v>
      </c>
      <c r="Z485" s="19" t="str">
        <f>'RESUMEN TOTAL'!AF508</f>
        <v>APAGADO</v>
      </c>
      <c r="AA485" s="19" t="str">
        <f>'RESUMEN TOTAL'!AG508</f>
        <v>APAGADO</v>
      </c>
      <c r="AB485" s="19" t="str">
        <f>'RESUMEN TOTAL'!AH508</f>
        <v>APAGADO</v>
      </c>
      <c r="AC485" s="19" t="str">
        <f>'RESUMEN TOTAL'!AI508</f>
        <v>APAGADO</v>
      </c>
      <c r="AD485" s="19">
        <f>'RESUMEN TOTAL'!AJ508</f>
        <v>0</v>
      </c>
      <c r="AE485" s="19" t="str">
        <f>'RESUMEN TOTAL'!AK508</f>
        <v>APAGADO</v>
      </c>
      <c r="AF485" s="19" t="str">
        <f>'RESUMEN TOTAL'!AL508</f>
        <v>APAGADO</v>
      </c>
      <c r="AG485" s="19" t="str">
        <f>'RESUMEN TOTAL'!AM508</f>
        <v>APAGADO</v>
      </c>
      <c r="AH485" s="19" t="str">
        <f>'RESUMEN TOTAL'!AN508</f>
        <v>APAGADO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>
        <f>'RESUMEN TOTAL'!L509</f>
        <v>0</v>
      </c>
      <c r="G486" s="19">
        <f>'RESUMEN TOTAL'!M509</f>
        <v>0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 t="str">
        <f>'RESUMEN TOTAL'!AJ509</f>
        <v>APAGADO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 t="str">
        <f>'RESUMEN TOTAL'!AO509</f>
        <v>APAGADO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 t="str">
        <f>'RESUMEN TOTAL'!O514</f>
        <v>APAGADO</v>
      </c>
      <c r="J493" s="19" t="str">
        <f>'RESUMEN TOTAL'!P514</f>
        <v>APAGADO</v>
      </c>
      <c r="K493" s="19" t="str">
        <f>'RESUMEN TOTAL'!Q514</f>
        <v>APAGADO</v>
      </c>
      <c r="L493" s="19" t="str">
        <f>'RESUMEN TOTAL'!R514</f>
        <v>APAGADO</v>
      </c>
      <c r="M493" s="19" t="str">
        <f>'RESUMEN TOTAL'!S514</f>
        <v>APAGADO</v>
      </c>
      <c r="N493" s="19">
        <f>'RESUMEN TOTAL'!T514</f>
        <v>0</v>
      </c>
      <c r="O493" s="19" t="str">
        <f>'RESUMEN TOTAL'!U514</f>
        <v>APAGADO</v>
      </c>
      <c r="P493" s="19" t="str">
        <f>'RESUMEN TOTAL'!V514</f>
        <v>APAGADO</v>
      </c>
      <c r="Q493" s="19" t="str">
        <f>'RESUMEN TOTAL'!W514</f>
        <v>APAGADO</v>
      </c>
      <c r="R493" s="19" t="str">
        <f>'RESUMEN TOTAL'!X514</f>
        <v>APAGADO</v>
      </c>
      <c r="S493" s="19" t="str">
        <f>'RESUMEN TOTAL'!Y514</f>
        <v>APAGADO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 t="str">
        <f>'RESUMEN TOTAL'!O515</f>
        <v>APAGADO</v>
      </c>
      <c r="J494" s="19" t="str">
        <f>'RESUMEN TOTAL'!P515</f>
        <v>APAGADO</v>
      </c>
      <c r="K494" s="19" t="str">
        <f>'RESUMEN TOTAL'!Q515</f>
        <v>APAGADO</v>
      </c>
      <c r="L494" s="19" t="str">
        <f>'RESUMEN TOTAL'!R515</f>
        <v>APAGADO</v>
      </c>
      <c r="M494" s="19" t="str">
        <f>'RESUMEN TOTAL'!S515</f>
        <v>APAGADO</v>
      </c>
      <c r="N494" s="19" t="str">
        <f>'RESUMEN TOTAL'!T515</f>
        <v>APAGADO</v>
      </c>
      <c r="O494" s="19" t="str">
        <f>'RESUMEN TOTAL'!U515</f>
        <v>APAGADO</v>
      </c>
      <c r="P494" s="19" t="str">
        <f>'RESUMEN TOTAL'!V515</f>
        <v>APAGADO</v>
      </c>
      <c r="Q494" s="19" t="str">
        <f>'RESUMEN TOTAL'!W515</f>
        <v>APAGADO</v>
      </c>
      <c r="R494" s="19" t="str">
        <f>'RESUMEN TOTAL'!X515</f>
        <v>APAGADO</v>
      </c>
      <c r="S494" s="19" t="str">
        <f>'RESUMEN TOTAL'!Y515</f>
        <v>APAGADO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 t="str">
        <f>'RESUMEN TOTAL'!V516</f>
        <v>APAGADO</v>
      </c>
      <c r="Q495" s="19" t="str">
        <f>'RESUMEN TOTAL'!W516</f>
        <v>APAGADO</v>
      </c>
      <c r="R495" s="19" t="str">
        <f>'RESUMEN TOTAL'!X516</f>
        <v>APAGADO</v>
      </c>
      <c r="S495" s="19" t="str">
        <f>'RESUMEN TOTAL'!Y516</f>
        <v>APAGADO</v>
      </c>
      <c r="T495" s="19" t="str">
        <f>'RESUMEN TOTAL'!Z516</f>
        <v>APAGADO</v>
      </c>
      <c r="U495" s="19" t="str">
        <f>'RESUMEN TOTAL'!AA516</f>
        <v>APAGADO</v>
      </c>
      <c r="V495" s="19" t="str">
        <f>'RESUMEN TOTAL'!AB516</f>
        <v>APAGADO</v>
      </c>
      <c r="W495" s="19" t="str">
        <f>'RESUMEN TOTAL'!AC516</f>
        <v>APAGADO</v>
      </c>
      <c r="X495" s="19" t="str">
        <f>'RESUMEN TOTAL'!AD516</f>
        <v>APAGADO</v>
      </c>
      <c r="Y495" s="19" t="str">
        <f>'RESUMEN TOTAL'!AE516</f>
        <v>APAGADO</v>
      </c>
      <c r="Z495" s="19" t="str">
        <f>'RESUMEN TOTAL'!AF516</f>
        <v>APAGADO</v>
      </c>
      <c r="AA495" s="19" t="str">
        <f>'RESUMEN TOTAL'!AG516</f>
        <v>APAGADO</v>
      </c>
      <c r="AB495" s="19" t="str">
        <f>'RESUMEN TOTAL'!AH516</f>
        <v>APAGADO</v>
      </c>
      <c r="AC495" s="19" t="str">
        <f>'RESUMEN TOTAL'!AI516</f>
        <v>APAGADO</v>
      </c>
      <c r="AD495" s="19" t="str">
        <f>'RESUMEN TOTAL'!AJ516</f>
        <v>APAGADO</v>
      </c>
      <c r="AE495" s="19" t="str">
        <f>'RESUMEN TOTAL'!AK516</f>
        <v>APAGADO</v>
      </c>
      <c r="AF495" s="19" t="str">
        <f>'RESUMEN TOTAL'!AL516</f>
        <v>APAGADO</v>
      </c>
      <c r="AG495" s="19" t="str">
        <f>'RESUMEN TOTAL'!AM516</f>
        <v>APAGADO</v>
      </c>
      <c r="AH495" s="19" t="str">
        <f>'RESUMEN TOTAL'!AN516</f>
        <v>APAGADO</v>
      </c>
      <c r="AI495" s="19" t="str">
        <f>'RESUMEN TOTAL'!AO516</f>
        <v>APAGADO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 t="str">
        <f>'RESUMEN TOTAL'!V517</f>
        <v>APAGADO</v>
      </c>
      <c r="Q496" s="19" t="str">
        <f>'RESUMEN TOTAL'!W517</f>
        <v>APAGADO</v>
      </c>
      <c r="R496" s="19" t="str">
        <f>'RESUMEN TOTAL'!X517</f>
        <v>APAGADO</v>
      </c>
      <c r="S496" s="19" t="str">
        <f>'RESUMEN TOTAL'!Y517</f>
        <v>APAGADO</v>
      </c>
      <c r="T496" s="19" t="str">
        <f>'RESUMEN TOTAL'!Z517</f>
        <v>APAGADO</v>
      </c>
      <c r="U496" s="19" t="str">
        <f>'RESUMEN TOTAL'!AA517</f>
        <v>APAGADO</v>
      </c>
      <c r="V496" s="19" t="str">
        <f>'RESUMEN TOTAL'!AB517</f>
        <v>APAGADO</v>
      </c>
      <c r="W496" s="19" t="str">
        <f>'RESUMEN TOTAL'!AC517</f>
        <v>APAGADO</v>
      </c>
      <c r="X496" s="19" t="str">
        <f>'RESUMEN TOTAL'!AD517</f>
        <v>APAGADO</v>
      </c>
      <c r="Y496" s="19" t="str">
        <f>'RESUMEN TOTAL'!AE517</f>
        <v>APAGADO</v>
      </c>
      <c r="Z496" s="19" t="str">
        <f>'RESUMEN TOTAL'!AF517</f>
        <v>APAGADO</v>
      </c>
      <c r="AA496" s="19" t="str">
        <f>'RESUMEN TOTAL'!AG517</f>
        <v>APAGADO</v>
      </c>
      <c r="AB496" s="19" t="str">
        <f>'RESUMEN TOTAL'!AH517</f>
        <v>APAGADO</v>
      </c>
      <c r="AC496" s="19" t="str">
        <f>'RESUMEN TOTAL'!AI517</f>
        <v>APAGADO</v>
      </c>
      <c r="AD496" s="19" t="str">
        <f>'RESUMEN TOTAL'!AJ517</f>
        <v>APAGADO</v>
      </c>
      <c r="AE496" s="19" t="str">
        <f>'RESUMEN TOTAL'!AK517</f>
        <v>APAGADO</v>
      </c>
      <c r="AF496" s="19" t="str">
        <f>'RESUMEN TOTAL'!AL517</f>
        <v>APAGADO</v>
      </c>
      <c r="AG496" s="19" t="str">
        <f>'RESUMEN TOTAL'!AM517</f>
        <v>APAGADO</v>
      </c>
      <c r="AH496" s="19" t="str">
        <f>'RESUMEN TOTAL'!AN517</f>
        <v>APAGADO</v>
      </c>
      <c r="AI496" s="19" t="str">
        <f>'RESUMEN TOTAL'!AO517</f>
        <v>APAGADO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 t="str">
        <f>'RESUMEN TOTAL'!L518</f>
        <v>APAGADO</v>
      </c>
      <c r="G497" s="19" t="str">
        <f>'RESUMEN TOTAL'!M518</f>
        <v>APAGADO</v>
      </c>
      <c r="H497" s="88" t="str">
        <f>'RESUMEN TOTAL'!N518</f>
        <v>APAGADO</v>
      </c>
      <c r="I497" s="19" t="str">
        <f>'RESUMEN TOTAL'!O518</f>
        <v>APAGADO</v>
      </c>
      <c r="J497" s="19" t="str">
        <f>'RESUMEN TOTAL'!P518</f>
        <v>APAGADO</v>
      </c>
      <c r="K497" s="19" t="str">
        <f>'RESUMEN TOTAL'!Q518</f>
        <v>APAGADO</v>
      </c>
      <c r="L497" s="19" t="str">
        <f>'RESUMEN TOTAL'!R518</f>
        <v>APAGADO</v>
      </c>
      <c r="M497" s="19" t="str">
        <f>'RESUMEN TOTAL'!S518</f>
        <v>APAGADO</v>
      </c>
      <c r="N497" s="19" t="str">
        <f>'RESUMEN TOTAL'!T518</f>
        <v>APAGADO</v>
      </c>
      <c r="O497" s="19" t="str">
        <f>'RESUMEN TOTAL'!U518</f>
        <v>APAGADO</v>
      </c>
      <c r="P497" s="19" t="str">
        <f>'RESUMEN TOTAL'!V518</f>
        <v>APAGADO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 t="str">
        <f>'RESUMEN TOTAL'!L519</f>
        <v>APAGADO</v>
      </c>
      <c r="G498" s="19" t="str">
        <f>'RESUMEN TOTAL'!M519</f>
        <v>APAGADO</v>
      </c>
      <c r="H498" s="88" t="str">
        <f>'RESUMEN TOTAL'!N519</f>
        <v>APAGADO</v>
      </c>
      <c r="I498" s="19" t="str">
        <f>'RESUMEN TOTAL'!O519</f>
        <v>APAGADO</v>
      </c>
      <c r="J498" s="19" t="str">
        <f>'RESUMEN TOTAL'!P519</f>
        <v>APAGADO</v>
      </c>
      <c r="K498" s="19" t="str">
        <f>'RESUMEN TOTAL'!Q519</f>
        <v>APAGADO</v>
      </c>
      <c r="L498" s="19" t="str">
        <f>'RESUMEN TOTAL'!R519</f>
        <v>APAGADO</v>
      </c>
      <c r="M498" s="19" t="str">
        <f>'RESUMEN TOTAL'!S519</f>
        <v>APAGADO</v>
      </c>
      <c r="N498" s="19" t="str">
        <f>'RESUMEN TOTAL'!T519</f>
        <v>APAGADO</v>
      </c>
      <c r="O498" s="19" t="str">
        <f>'RESUMEN TOTAL'!U519</f>
        <v>APAGADO</v>
      </c>
      <c r="P498" s="19" t="str">
        <f>'RESUMEN TOTAL'!V519</f>
        <v>APAGADO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 t="str">
        <f>'RESUMEN TOTAL'!L522</f>
        <v>APAGADO</v>
      </c>
      <c r="G501" s="19" t="str">
        <f>'RESUMEN TOTAL'!M522</f>
        <v>APAGADO</v>
      </c>
      <c r="H501" s="88" t="str">
        <f>'RESUMEN TOTAL'!N522</f>
        <v>APAGADO</v>
      </c>
      <c r="I501" s="19" t="str">
        <f>'RESUMEN TOTAL'!O522</f>
        <v>APAGADO</v>
      </c>
      <c r="J501" s="19" t="str">
        <f>'RESUMEN TOTAL'!P522</f>
        <v>APAGADO</v>
      </c>
      <c r="K501" s="19" t="str">
        <f>'RESUMEN TOTAL'!Q522</f>
        <v>APAGADO</v>
      </c>
      <c r="L501" s="19" t="str">
        <f>'RESUMEN TOTAL'!R522</f>
        <v>APAGADO</v>
      </c>
      <c r="M501" s="19" t="str">
        <f>'RESUMEN TOTAL'!S522</f>
        <v>APAGADO</v>
      </c>
      <c r="N501" s="19" t="str">
        <f>'RESUMEN TOTAL'!T522</f>
        <v>APAGADO</v>
      </c>
      <c r="O501" s="19" t="str">
        <f>'RESUMEN TOTAL'!U522</f>
        <v>APAGADO</v>
      </c>
      <c r="P501" s="19" t="str">
        <f>'RESUMEN TOTAL'!V522</f>
        <v>APAGADO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 t="str">
        <f>'RESUMEN TOTAL'!L523</f>
        <v>APAGADO</v>
      </c>
      <c r="G502" s="19" t="str">
        <f>'RESUMEN TOTAL'!M523</f>
        <v>APAGADO</v>
      </c>
      <c r="H502" s="88" t="str">
        <f>'RESUMEN TOTAL'!N523</f>
        <v>APAGADO</v>
      </c>
      <c r="I502" s="19" t="str">
        <f>'RESUMEN TOTAL'!O523</f>
        <v>APAGADO</v>
      </c>
      <c r="J502" s="19" t="str">
        <f>'RESUMEN TOTAL'!P523</f>
        <v>APAGADO</v>
      </c>
      <c r="K502" s="19" t="str">
        <f>'RESUMEN TOTAL'!Q523</f>
        <v>APAGADO</v>
      </c>
      <c r="L502" s="19" t="str">
        <f>'RESUMEN TOTAL'!R523</f>
        <v>APAGADO</v>
      </c>
      <c r="M502" s="19" t="str">
        <f>'RESUMEN TOTAL'!S523</f>
        <v>APAGADO</v>
      </c>
      <c r="N502" s="19" t="str">
        <f>'RESUMEN TOTAL'!T523</f>
        <v>APAGADO</v>
      </c>
      <c r="O502" s="19" t="str">
        <f>'RESUMEN TOTAL'!U523</f>
        <v>APAGADO</v>
      </c>
      <c r="P502" s="19" t="str">
        <f>'RESUMEN TOTAL'!V523</f>
        <v>APAGADO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91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5" operator="containsText" text="fija">
      <formula>NOT(ISERROR(SEARCH("fija",D438)))</formula>
    </cfRule>
    <cfRule type="containsText" dxfId="258" priority="66" operator="containsText" text="domo">
      <formula>NOT(ISERROR(SEARCH("domo",D438)))</formula>
    </cfRule>
    <cfRule type="containsText" dxfId="257" priority="67" operator="containsText" text="Radio">
      <formula>NOT(ISERROR(SEARCH("Radio",D438)))</formula>
    </cfRule>
  </conditionalFormatting>
  <conditionalFormatting sqref="D438:D439">
    <cfRule type="containsText" dxfId="256" priority="62" operator="containsText" text="fija">
      <formula>NOT(ISERROR(SEARCH("fija",D438)))</formula>
    </cfRule>
    <cfRule type="containsText" dxfId="255" priority="63" operator="containsText" text="domo">
      <formula>NOT(ISERROR(SEARCH("domo",D438)))</formula>
    </cfRule>
  </conditionalFormatting>
  <conditionalFormatting sqref="D439">
    <cfRule type="containsText" dxfId="254" priority="60" operator="containsText" text="fija">
      <formula>NOT(ISERROR(SEARCH("fija",D439)))</formula>
    </cfRule>
    <cfRule type="containsText" dxfId="253" priority="61" operator="containsText" text="domo">
      <formula>NOT(ISERROR(SEARCH("domo",D439)))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7" operator="containsText" text="fija">
      <formula>NOT(ISERROR(SEARCH("fija",D442)))</formula>
    </cfRule>
    <cfRule type="containsText" dxfId="250" priority="58" operator="containsText" text="domo">
      <formula>NOT(ISERROR(SEARCH("domo",D442)))</formula>
    </cfRule>
    <cfRule type="containsText" dxfId="249" priority="59" operator="containsText" text="Radio">
      <formula>NOT(ISERROR(SEARCH("Radio",D442)))</formula>
    </cfRule>
  </conditionalFormatting>
  <conditionalFormatting sqref="D442:D443">
    <cfRule type="containsText" dxfId="248" priority="54" operator="containsText" text="fija">
      <formula>NOT(ISERROR(SEARCH("fija",D442)))</formula>
    </cfRule>
    <cfRule type="containsText" dxfId="247" priority="55" operator="containsText" text="domo">
      <formula>NOT(ISERROR(SEARCH("domo",D442)))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1" operator="containsText" text="fija">
      <formula>NOT(ISERROR(SEARCH("fija",D443)))</formula>
    </cfRule>
    <cfRule type="containsText" dxfId="244" priority="52" operator="containsText" text="domo">
      <formula>NOT(ISERROR(SEARCH("domo",D443)))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8" operator="containsText" text="fija">
      <formula>NOT(ISERROR(SEARCH("fija",D444)))</formula>
    </cfRule>
    <cfRule type="containsText" dxfId="241" priority="49" operator="containsText" text="domo">
      <formula>NOT(ISERROR(SEARCH("domo",D444)))</formula>
    </cfRule>
  </conditionalFormatting>
  <conditionalFormatting sqref="D445">
    <cfRule type="containsText" dxfId="240" priority="46" operator="containsText" text="fija">
      <formula>NOT(ISERROR(SEARCH("fija",D445)))</formula>
    </cfRule>
    <cfRule type="containsText" dxfId="239" priority="47" operator="containsText" text="domo">
      <formula>NOT(ISERROR(SEARCH("domo",D445)))</formula>
    </cfRule>
    <cfRule type="containsText" dxfId="238" priority="50" operator="containsText" text="Radio">
      <formula>NOT(ISERROR(SEARCH("Radio",D445)))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8" operator="containsText" text="fija">
      <formula>NOT(ISERROR(SEARCH("fija",D450)))</formula>
    </cfRule>
    <cfRule type="containsText" dxfId="233" priority="69" operator="containsText" text="domo">
      <formula>NOT(ISERROR(SEARCH("domo",D450)))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5" operator="equal">
      <formula>$E$10</formula>
    </cfRule>
    <cfRule type="cellIs" dxfId="229" priority="926" operator="equal">
      <formula>"PTP A FO"</formula>
    </cfRule>
  </conditionalFormatting>
  <conditionalFormatting sqref="E437">
    <cfRule type="containsText" dxfId="228" priority="8" operator="containsText" text="Radio">
      <formula>NOT(ISERROR(SEARCH("Radio",E437)))</formula>
    </cfRule>
    <cfRule type="cellIs" dxfId="227" priority="9" operator="equal">
      <formula>"PTP A FO"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1" operator="lessThan">
      <formula>0.8</formula>
    </cfRule>
    <cfRule type="cellIs" dxfId="220" priority="182" operator="greater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notContainsText" dxfId="217" priority="24" operator="notContains" text="Caida">
      <formula>ISERROR(SEARCH("Caida",H5))</formula>
    </cfRule>
    <cfRule type="containsText" dxfId="216" priority="25" operator="containsText" text="Caida">
      <formula>NOT(ISERROR(SEARCH("Caida",H5)))</formula>
    </cfRule>
    <cfRule type="cellIs" dxfId="215" priority="26" operator="lessThan">
      <formula>0.8</formula>
    </cfRule>
    <cfRule type="cellIs" dxfId="21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notContainsText" dxfId="212" priority="33" operator="notContains" text="Caida">
      <formula>ISERROR(SEARCH("Caida",H9))</formula>
    </cfRule>
    <cfRule type="containsText" dxfId="211" priority="34" operator="containsText" text="Caida">
      <formula>NOT(ISERROR(SEARCH("Caida",H9)))</formula>
    </cfRule>
    <cfRule type="cellIs" dxfId="210" priority="35" operator="lessThan">
      <formula>0.8</formula>
    </cfRule>
    <cfRule type="cellIs" dxfId="209" priority="36" operator="greaterThan">
      <formula>0.8</formula>
    </cfRule>
  </conditionalFormatting>
  <conditionalFormatting sqref="H102:H104">
    <cfRule type="cellIs" dxfId="208" priority="28" operator="equal">
      <formula>"APAGADO"</formula>
    </cfRule>
    <cfRule type="notContainsText" dxfId="207" priority="29" operator="notContains" text="Caida">
      <formula>ISERROR(SEARCH("Caida",H102))</formula>
    </cfRule>
    <cfRule type="containsText" dxfId="206" priority="30" operator="containsText" text="Caida">
      <formula>NOT(ISERROR(SEARCH("Caida",H102)))</formula>
    </cfRule>
    <cfRule type="cellIs" dxfId="205" priority="31" operator="lessThan">
      <formula>0.8</formula>
    </cfRule>
    <cfRule type="cellIs" dxfId="204" priority="32" operator="greater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notContainsText" dxfId="202" priority="37" operator="notContains" text="Caida">
      <formula>ISERROR(SEARCH("Caida",H109))</formula>
    </cfRule>
    <cfRule type="containsText" dxfId="201" priority="38" operator="containsText" text="Caida">
      <formula>NOT(ISERROR(SEARCH("Caida",H109)))</formula>
    </cfRule>
    <cfRule type="cellIs" dxfId="200" priority="39" operator="lessThan">
      <formula>0.8</formula>
    </cfRule>
    <cfRule type="cellIs" dxfId="199" priority="40" operator="greaterThan">
      <formula>0.8</formula>
    </cfRule>
    <cfRule type="cellIs" dxfId="198" priority="42" operator="greaterThan">
      <formula>0.8</formula>
    </cfRule>
  </conditionalFormatting>
  <conditionalFormatting sqref="I326:L328">
    <cfRule type="notContainsText" dxfId="197" priority="177" operator="notContains" text="Caida">
      <formula>ISERROR(SEARCH("Caida",I326))</formula>
    </cfRule>
    <cfRule type="containsText" dxfId="196" priority="178" operator="containsText" text="Caida">
      <formula>NOT(ISERROR(SEARCH("Caida",I326)))</formula>
    </cfRule>
    <cfRule type="cellIs" dxfId="195" priority="179" operator="lessThan">
      <formula>0.8</formula>
    </cfRule>
    <cfRule type="cellIs" dxfId="194" priority="180" operator="greaterThan">
      <formula>0.8</formula>
    </cfRule>
  </conditionalFormatting>
  <conditionalFormatting sqref="I398:L411">
    <cfRule type="cellIs" dxfId="193" priority="175" operator="lessThan">
      <formula>0.8</formula>
    </cfRule>
    <cfRule type="cellIs" dxfId="192" priority="176" operator="greaterThan">
      <formula>0.8</formula>
    </cfRule>
  </conditionalFormatting>
  <conditionalFormatting sqref="I415:L429">
    <cfRule type="cellIs" dxfId="191" priority="165" operator="lessThan">
      <formula>0.8</formula>
    </cfRule>
    <cfRule type="cellIs" dxfId="190" priority="166" operator="greater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8" operator="lessThan">
      <formula>0.8</formula>
    </cfRule>
    <cfRule type="cellIs" dxfId="185" priority="19" operator="greater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notContainsText" dxfId="180" priority="163" operator="notContains" text="Caida">
      <formula>ISERROR(SEARCH("Caida",I415))</formula>
    </cfRule>
    <cfRule type="containsText" dxfId="179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ontainsText" dxfId="176" priority="12" operator="containsText" text="Caida">
      <formula>NOT(ISERROR(SEARCH("Caida",I5)))</formula>
    </cfRule>
    <cfRule type="cellIs" dxfId="175" priority="13" operator="lessThan">
      <formula>0.8</formula>
    </cfRule>
    <cfRule type="cellIs" dxfId="174" priority="14" operator="greater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ontainsText" dxfId="169" priority="172" operator="containsText" text="Caida">
      <formula>NOT(ISERROR(SEARCH("Caida",R7)))</formula>
    </cfRule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notContainsText" dxfId="148" priority="150" operator="notContains" text="Caida">
      <formula>ISERROR(SEARCH("Caida",Y134))</formula>
    </cfRule>
    <cfRule type="containsText" dxfId="147" priority="151" operator="containsText" text="Caida">
      <formula>NOT(ISERROR(SEARCH("Caida",Y134)))</formula>
    </cfRule>
    <cfRule type="cellIs" dxfId="146" priority="152" operator="lessThan">
      <formula>0.8</formula>
    </cfRule>
    <cfRule type="cellIs" dxfId="145" priority="153" operator="greaterThan">
      <formula>0.8</formula>
    </cfRule>
  </conditionalFormatting>
  <conditionalFormatting sqref="Y140:Y145">
    <cfRule type="cellIs" dxfId="144" priority="97" operator="equal">
      <formula>"apagado"</formula>
    </cfRule>
    <cfRule type="notContainsText" dxfId="143" priority="146" operator="notContains" text="Caida">
      <formula>ISERROR(SEARCH("Caida",Y140))</formula>
    </cfRule>
    <cfRule type="containsText" dxfId="142" priority="147" operator="containsText" text="Caida">
      <formula>NOT(ISERROR(SEARCH("Caida",Y140)))</formula>
    </cfRule>
    <cfRule type="cellIs" dxfId="141" priority="148" operator="lessThan">
      <formula>0.8</formula>
    </cfRule>
    <cfRule type="cellIs" dxfId="140" priority="149" operator="greaterThan">
      <formula>0.8</formula>
    </cfRule>
  </conditionalFormatting>
  <conditionalFormatting sqref="Y149">
    <cfRule type="cellIs" dxfId="139" priority="100" operator="equal">
      <formula>"apagado"</formula>
    </cfRule>
    <cfRule type="notContainsText" dxfId="138" priority="142" operator="notContains" text="Caida">
      <formula>ISERROR(SEARCH("Caida",Y149))</formula>
    </cfRule>
    <cfRule type="containsText" dxfId="137" priority="143" operator="containsText" text="Caida">
      <formula>NOT(ISERROR(SEARCH("Caida",Y149)))</formula>
    </cfRule>
    <cfRule type="cellIs" dxfId="136" priority="144" operator="lessThan">
      <formula>0.8</formula>
    </cfRule>
    <cfRule type="cellIs" dxfId="135" priority="145" operator="greaterThan">
      <formula>0.8</formula>
    </cfRule>
  </conditionalFormatting>
  <conditionalFormatting sqref="Y151">
    <cfRule type="cellIs" dxfId="134" priority="99" operator="equal">
      <formula>"apagado"</formula>
    </cfRule>
    <cfRule type="notContainsText" dxfId="133" priority="138" operator="notContains" text="Caida">
      <formula>ISERROR(SEARCH("Caida",Y151))</formula>
    </cfRule>
    <cfRule type="containsText" dxfId="132" priority="139" operator="containsText" text="Caida">
      <formula>NOT(ISERROR(SEARCH("Caida",Y151)))</formula>
    </cfRule>
    <cfRule type="cellIs" dxfId="131" priority="140" operator="lessThan">
      <formula>0.8</formula>
    </cfRule>
    <cfRule type="cellIs" dxfId="130" priority="141" operator="greaterThan">
      <formula>0.8</formula>
    </cfRule>
  </conditionalFormatting>
  <conditionalFormatting sqref="Y167:Y171">
    <cfRule type="cellIs" dxfId="129" priority="101" operator="equal">
      <formula>"apagado"</formula>
    </cfRule>
    <cfRule type="notContainsText" dxfId="128" priority="134" operator="notContains" text="Caida">
      <formula>ISERROR(SEARCH("Caida",Y167))</formula>
    </cfRule>
    <cfRule type="containsText" dxfId="127" priority="135" operator="containsText" text="Caida">
      <formula>NOT(ISERROR(SEARCH("Caida",Y167)))</formula>
    </cfRule>
    <cfRule type="cellIs" dxfId="126" priority="136" operator="lessThan">
      <formula>0.8</formula>
    </cfRule>
    <cfRule type="cellIs" dxfId="125" priority="137" operator="greaterThan">
      <formula>0.8</formula>
    </cfRule>
  </conditionalFormatting>
  <conditionalFormatting sqref="Y190:Y192">
    <cfRule type="cellIs" dxfId="124" priority="102" operator="equal">
      <formula>"apagado"</formula>
    </cfRule>
    <cfRule type="notContainsText" dxfId="123" priority="130" operator="notContains" text="Caida">
      <formula>ISERROR(SEARCH("Caida",Y190))</formula>
    </cfRule>
    <cfRule type="containsText" dxfId="122" priority="131" operator="containsText" text="Caida">
      <formula>NOT(ISERROR(SEARCH("Caida",Y190)))</formula>
    </cfRule>
    <cfRule type="cellIs" dxfId="121" priority="132" operator="lessThan">
      <formula>0.8</formula>
    </cfRule>
    <cfRule type="cellIs" dxfId="120" priority="133" operator="greaterThan">
      <formula>0.8</formula>
    </cfRule>
  </conditionalFormatting>
  <conditionalFormatting sqref="Y194">
    <cfRule type="cellIs" dxfId="119" priority="103" operator="equal">
      <formula>"apagado"</formula>
    </cfRule>
    <cfRule type="notContainsText" dxfId="118" priority="126" operator="notContains" text="Caida">
      <formula>ISERROR(SEARCH("Caida",Y194))</formula>
    </cfRule>
    <cfRule type="containsText" dxfId="117" priority="127" operator="containsText" text="Caida">
      <formula>NOT(ISERROR(SEARCH("Caida",Y194)))</formula>
    </cfRule>
    <cfRule type="cellIs" dxfId="116" priority="128" operator="lessThan">
      <formula>0.8</formula>
    </cfRule>
    <cfRule type="cellIs" dxfId="115" priority="129" operator="greaterThan">
      <formula>0.8</formula>
    </cfRule>
  </conditionalFormatting>
  <conditionalFormatting sqref="Y208">
    <cfRule type="cellIs" dxfId="114" priority="104" operator="equal">
      <formula>"apagado"</formula>
    </cfRule>
    <cfRule type="notContainsText" dxfId="113" priority="122" operator="notContains" text="Caida">
      <formula>ISERROR(SEARCH("Caida",Y208))</formula>
    </cfRule>
    <cfRule type="containsText" dxfId="112" priority="123" operator="containsText" text="Caida">
      <formula>NOT(ISERROR(SEARCH("Caida",Y208)))</formula>
    </cfRule>
    <cfRule type="cellIs" dxfId="111" priority="124" operator="lessThan">
      <formula>0.8</formula>
    </cfRule>
    <cfRule type="cellIs" dxfId="110" priority="125" operator="greaterThan">
      <formula>0.8</formula>
    </cfRule>
  </conditionalFormatting>
  <conditionalFormatting sqref="Y221:Y223">
    <cfRule type="cellIs" dxfId="109" priority="105" operator="equal">
      <formula>"apagado"</formula>
    </cfRule>
    <cfRule type="notContainsText" dxfId="108" priority="118" operator="notContains" text="Caida">
      <formula>ISERROR(SEARCH("Caida",Y221))</formula>
    </cfRule>
    <cfRule type="containsText" dxfId="107" priority="119" operator="containsText" text="Caida">
      <formula>NOT(ISERROR(SEARCH("Caida",Y221)))</formula>
    </cfRule>
    <cfRule type="cellIs" dxfId="106" priority="120" operator="lessThan">
      <formula>0.8</formula>
    </cfRule>
    <cfRule type="cellIs" dxfId="105" priority="121" operator="greaterThan">
      <formula>0.8</formula>
    </cfRule>
  </conditionalFormatting>
  <conditionalFormatting sqref="Y229">
    <cfRule type="cellIs" dxfId="104" priority="106" operator="equal">
      <formula>"apagado"</formula>
    </cfRule>
    <cfRule type="notContainsText" dxfId="103" priority="114" operator="notContains" text="Caida">
      <formula>ISERROR(SEARCH("Caida",Y229))</formula>
    </cfRule>
    <cfRule type="containsText" dxfId="102" priority="115" operator="containsText" text="Caida">
      <formula>NOT(ISERROR(SEARCH("Caida",Y229)))</formula>
    </cfRule>
    <cfRule type="cellIs" dxfId="101" priority="116" operator="lessThan">
      <formula>0.8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notContainsText" dxfId="98" priority="110" operator="notContains" text="Caida">
      <formula>ISERROR(SEARCH("Caida",Y246))</formula>
    </cfRule>
    <cfRule type="containsText" dxfId="97" priority="111" operator="containsText" text="Caida">
      <formula>NOT(ISERROR(SEARCH("Caida",Y246)))</formula>
    </cfRule>
    <cfRule type="cellIs" dxfId="96" priority="112" operator="lessThan">
      <formula>0.8</formula>
    </cfRule>
    <cfRule type="cellIs" dxfId="95" priority="113" operator="greaterThan">
      <formula>0.8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notContainsText" dxfId="92" priority="86" operator="notContains" text="Caida">
      <formula>ISERROR(SEARCH("Caida",Z7))</formula>
    </cfRule>
    <cfRule type="containsText" dxfId="91" priority="87" operator="containsText" text="Caida">
      <formula>NOT(ISERROR(SEARCH("Caida",Z7)))</formula>
    </cfRule>
    <cfRule type="cellIs" dxfId="90" priority="88" operator="lessThan">
      <formula>0.8</formula>
    </cfRule>
    <cfRule type="cellIs" dxfId="89" priority="89" operator="greaterThan">
      <formula>0.8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2023-10-31T13:45:09Z</dcterms:modified>
</cp:coreProperties>
</file>