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70A07B1D-80CC-43B2-86BC-6DCE80C073CB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7" i="2" l="1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97" i="24"/>
  <c r="H190" i="24"/>
  <c r="H183" i="24"/>
  <c r="H176" i="24"/>
  <c r="H169" i="24"/>
  <c r="H162" i="24"/>
  <c r="H155" i="24"/>
  <c r="H148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Z3" i="25"/>
  <c r="C147" i="24" s="1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H203" i="24"/>
  <c r="J203" i="24" s="1"/>
  <c r="H175" i="24"/>
  <c r="J175" i="24" s="1"/>
  <c r="H147" i="24"/>
  <c r="J147" i="24" s="1"/>
  <c r="H119" i="24"/>
  <c r="J119" i="24" s="1"/>
  <c r="H91" i="24"/>
  <c r="J91" i="24" s="1"/>
  <c r="H196" i="24"/>
  <c r="J196" i="24" s="1"/>
  <c r="H168" i="24"/>
  <c r="J168" i="24" s="1"/>
  <c r="J140" i="24"/>
  <c r="H112" i="24"/>
  <c r="J112" i="24" s="1"/>
  <c r="H189" i="24"/>
  <c r="J189" i="24" s="1"/>
  <c r="H161" i="24"/>
  <c r="J133" i="24"/>
  <c r="H105" i="24"/>
  <c r="J105" i="24" s="1"/>
  <c r="H210" i="24"/>
  <c r="J210" i="24" s="1"/>
  <c r="H182" i="24"/>
  <c r="J182" i="24" s="1"/>
  <c r="H154" i="24"/>
  <c r="J154" i="24" s="1"/>
  <c r="H126" i="24"/>
  <c r="J126" i="24" s="1"/>
  <c r="H98" i="24"/>
  <c r="J98" i="24" s="1"/>
  <c r="J84" i="24"/>
  <c r="H207" i="24"/>
  <c r="H179" i="24"/>
  <c r="H151" i="24"/>
  <c r="H123" i="24"/>
  <c r="H95" i="24"/>
  <c r="H200" i="24"/>
  <c r="H172" i="24"/>
  <c r="H144" i="24"/>
  <c r="H116" i="24"/>
  <c r="H88" i="24"/>
  <c r="H193" i="24"/>
  <c r="H165" i="24"/>
  <c r="H109" i="24"/>
  <c r="H186" i="24"/>
  <c r="H158" i="24"/>
  <c r="H102" i="24"/>
  <c r="H195" i="24"/>
  <c r="J195" i="24" s="1"/>
  <c r="H167" i="24"/>
  <c r="J167" i="24" s="1"/>
  <c r="J139" i="24"/>
  <c r="H111" i="24"/>
  <c r="J111" i="24" s="1"/>
  <c r="H188" i="24"/>
  <c r="J188" i="24" s="1"/>
  <c r="H160" i="24"/>
  <c r="J160" i="24" s="1"/>
  <c r="J132" i="24"/>
  <c r="H104" i="24"/>
  <c r="J104" i="24" s="1"/>
  <c r="H209" i="24"/>
  <c r="J209" i="24" s="1"/>
  <c r="H181" i="24"/>
  <c r="J181" i="24" s="1"/>
  <c r="H153" i="24"/>
  <c r="J153" i="24" s="1"/>
  <c r="H125" i="24"/>
  <c r="J125" i="24" s="1"/>
  <c r="H97" i="24"/>
  <c r="J97" i="24" s="1"/>
  <c r="H202" i="24"/>
  <c r="J202" i="24" s="1"/>
  <c r="H174" i="24"/>
  <c r="J174" i="24" s="1"/>
  <c r="H146" i="24"/>
  <c r="J146" i="24" s="1"/>
  <c r="H118" i="24"/>
  <c r="J118" i="24" s="1"/>
  <c r="H90" i="24"/>
  <c r="J90" i="24" s="1"/>
  <c r="J83" i="24"/>
  <c r="H187" i="24"/>
  <c r="J187" i="24" s="1"/>
  <c r="H159" i="24"/>
  <c r="J159" i="24" s="1"/>
  <c r="J131" i="24"/>
  <c r="H103" i="24"/>
  <c r="J103" i="24" s="1"/>
  <c r="H208" i="24"/>
  <c r="J208" i="24" s="1"/>
  <c r="H180" i="24"/>
  <c r="J180" i="24" s="1"/>
  <c r="H152" i="24"/>
  <c r="J152" i="24" s="1"/>
  <c r="H124" i="24"/>
  <c r="J124" i="24" s="1"/>
  <c r="H96" i="24"/>
  <c r="J96" i="24" s="1"/>
  <c r="H201" i="24"/>
  <c r="J201" i="24" s="1"/>
  <c r="H173" i="24"/>
  <c r="J173" i="24" s="1"/>
  <c r="H145" i="24"/>
  <c r="J145" i="24" s="1"/>
  <c r="H117" i="24"/>
  <c r="J117" i="24" s="1"/>
  <c r="H89" i="24"/>
  <c r="J89" i="24" s="1"/>
  <c r="H194" i="24"/>
  <c r="J194" i="24" s="1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E139" i="24" s="1"/>
  <c r="Z2" i="11"/>
  <c r="B22" i="14" s="1"/>
  <c r="C146" i="2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<sst xmlns="http://schemas.openxmlformats.org/spreadsheetml/2006/main" count="5442" uniqueCount="1562">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</sst>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35</c:v>
                </c:pt>
                <c:pt idx="17">
                  <c:v>33</c:v>
                </c:pt>
                <c:pt idx="18">
                  <c:v>10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68</c:v>
                </c:pt>
                <c:pt idx="17">
                  <c:v>66</c:v>
                </c:pt>
                <c:pt idx="18">
                  <c:v>25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0.14462809917355371</c:v>
                      </c:pt>
                      <c:pt idx="17">
                        <c:v>0.13636363636363635</c:v>
                      </c:pt>
                      <c:pt idx="18">
                        <c:v>4.1322314049586778E-2</c:v>
                      </c:pt>
                      <c:pt idx="19">
                        <c:v>4.5454545454545456E-2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0.32380952380952382</c:v>
                      </c:pt>
                      <c:pt idx="17">
                        <c:v>0.31428571428571428</c:v>
                      </c:pt>
                      <c:pt idx="18">
                        <c:v>0.11904761904761904</c:v>
                      </c:pt>
                      <c:pt idx="19">
                        <c:v>0.11904761904761904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0.14462809917355371</c:v>
                </c:pt>
                <c:pt idx="17">
                  <c:v>0.13636363636363635</c:v>
                </c:pt>
                <c:pt idx="18">
                  <c:v>4.1322314049586778E-2</c:v>
                </c:pt>
                <c:pt idx="19">
                  <c:v>4.5454545454545456E-2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0.32380952380952382</c:v>
                </c:pt>
                <c:pt idx="17">
                  <c:v>0.31428571428571428</c:v>
                </c:pt>
                <c:pt idx="18">
                  <c:v>0.11904761904761904</c:v>
                </c:pt>
                <c:pt idx="19">
                  <c:v>0.11904761904761904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35</c:v>
                      </c:pt>
                      <c:pt idx="17">
                        <c:v>33</c:v>
                      </c:pt>
                      <c:pt idx="18">
                        <c:v>10</c:v>
                      </c:pt>
                      <c:pt idx="19">
                        <c:v>11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68</c:v>
                      </c:pt>
                      <c:pt idx="17">
                        <c:v>66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zoomScale="55" zoomScaleNormal="55" workbookViewId="0">
      <pane xSplit="11" ySplit="4" topLeftCell="AE5" activePane="bottomRight" state="frozen"/>
      <selection pane="topRight" activeCell="M1" sqref="M1"/>
      <selection pane="bottomLeft" activeCell="A5" sqref="A5"/>
      <selection pane="bottomRight" activeCell="A15" sqref="A15:H393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0.21072796934865901</v>
      </c>
      <c r="AC1" s="4">
        <f t="shared" si="0"/>
        <v>0.19923371647509577</v>
      </c>
      <c r="AD1" s="4">
        <f t="shared" si="0"/>
        <v>7.8544061302681989E-2</v>
      </c>
      <c r="AE1" s="4">
        <f t="shared" si="0"/>
        <v>8.6206896551724144E-2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412</v>
      </c>
      <c r="AC2" s="75">
        <f t="shared" si="3"/>
        <v>418</v>
      </c>
      <c r="AD2" s="75">
        <f t="shared" si="3"/>
        <v>481</v>
      </c>
      <c r="AE2" s="75">
        <f t="shared" si="3"/>
        <v>477</v>
      </c>
      <c r="AF2" s="75">
        <f t="shared" si="3"/>
        <v>522</v>
      </c>
      <c r="AG2" s="75">
        <f t="shared" si="3"/>
        <v>522</v>
      </c>
      <c r="AH2" s="75">
        <f t="shared" si="3"/>
        <v>522</v>
      </c>
      <c r="AI2" s="75">
        <f t="shared" si="3"/>
        <v>522</v>
      </c>
      <c r="AJ2" s="75">
        <f t="shared" si="3"/>
        <v>522</v>
      </c>
      <c r="AK2" s="75">
        <f t="shared" si="3"/>
        <v>522</v>
      </c>
      <c r="AL2" s="75">
        <f t="shared" si="3"/>
        <v>522</v>
      </c>
      <c r="AM2" s="75">
        <f t="shared" si="3"/>
        <v>522</v>
      </c>
      <c r="AN2" s="75">
        <f t="shared" si="3"/>
        <v>522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110</v>
      </c>
      <c r="AC3" s="12">
        <f t="shared" si="6"/>
        <v>104</v>
      </c>
      <c r="AD3" s="12">
        <f t="shared" si="6"/>
        <v>41</v>
      </c>
      <c r="AE3" s="12">
        <f t="shared" si="6"/>
        <v>45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8</v>
      </c>
      <c r="J15" s="34">
        <f t="shared" si="8"/>
        <v>20</v>
      </c>
      <c r="K15" s="35">
        <f t="shared" si="9"/>
        <v>0.2857142857142857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20</v>
      </c>
      <c r="J18" s="34">
        <f>COUNTIF(L18:AM18,"APAGADO")</f>
        <v>8</v>
      </c>
      <c r="K18" s="35">
        <f>(I18)/(J18+I18)</f>
        <v>0.7142857142857143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1471</v>
      </c>
      <c r="AC18" s="88" t="s">
        <v>1471</v>
      </c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20</v>
      </c>
      <c r="J19" s="34">
        <f>COUNTIF(L19:AM19,"APAGADO")</f>
        <v>8</v>
      </c>
      <c r="K19" s="35">
        <f>(I19)/(J19+I19)</f>
        <v>0.7142857142857143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1471</v>
      </c>
      <c r="AC19" s="88" t="s">
        <v>1471</v>
      </c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1471</v>
      </c>
      <c r="AC20" s="88" t="s">
        <v>1471</v>
      </c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1471</v>
      </c>
      <c r="AC21" s="88" t="s">
        <v>1471</v>
      </c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1471</v>
      </c>
      <c r="AC22" s="88" t="s">
        <v>1471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1471</v>
      </c>
      <c r="AC23" s="88" t="s">
        <v>1471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14</v>
      </c>
      <c r="J24" s="34">
        <f t="shared" si="8"/>
        <v>14</v>
      </c>
      <c r="K24" s="35">
        <f t="shared" si="9"/>
        <v>0.5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14</v>
      </c>
      <c r="J25" s="34">
        <f t="shared" si="8"/>
        <v>14</v>
      </c>
      <c r="K25" s="35">
        <f t="shared" si="9"/>
        <v>0.5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15</v>
      </c>
      <c r="J70" s="34">
        <f t="shared" si="8"/>
        <v>13</v>
      </c>
      <c r="K70" s="35">
        <f t="shared" si="9"/>
        <v>0.5357142857142857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 t="s">
        <v>1471</v>
      </c>
      <c r="AC70" s="88" t="s">
        <v>1471</v>
      </c>
      <c r="AD70" s="88" t="s">
        <v>1471</v>
      </c>
      <c r="AE70" s="88" t="s">
        <v>1471</v>
      </c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24</v>
      </c>
      <c r="J71" s="34">
        <f t="shared" si="8"/>
        <v>4</v>
      </c>
      <c r="K71" s="35">
        <f t="shared" si="9"/>
        <v>0.8571428571428571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5"/>
        <v>9</v>
      </c>
      <c r="J107" s="34">
        <f t="shared" si="20"/>
        <v>19</v>
      </c>
      <c r="K107" s="35">
        <f t="shared" si="21"/>
        <v>0.32142857142857145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15</v>
      </c>
      <c r="J125" s="34">
        <f t="shared" si="16"/>
        <v>13</v>
      </c>
      <c r="K125" s="35">
        <f t="shared" si="17"/>
        <v>0.5357142857142857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 t="s">
        <v>1471</v>
      </c>
      <c r="AC125" s="88" t="s">
        <v>1471</v>
      </c>
      <c r="AD125" s="88" t="s">
        <v>1471</v>
      </c>
      <c r="AE125" s="88" t="s">
        <v>1471</v>
      </c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 t="s">
        <v>1471</v>
      </c>
      <c r="AC126" s="88" t="s">
        <v>1471</v>
      </c>
      <c r="AD126" s="88" t="s">
        <v>1471</v>
      </c>
      <c r="AE126" s="88" t="s">
        <v>1471</v>
      </c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 t="s">
        <v>1471</v>
      </c>
      <c r="AC127" s="88" t="s">
        <v>1471</v>
      </c>
      <c r="AD127" s="88" t="s">
        <v>1471</v>
      </c>
      <c r="AE127" s="88" t="s">
        <v>1471</v>
      </c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15</v>
      </c>
      <c r="J128" s="34">
        <f t="shared" si="16"/>
        <v>13</v>
      </c>
      <c r="K128" s="35">
        <f t="shared" si="17"/>
        <v>0.5357142857142857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 t="s">
        <v>1471</v>
      </c>
      <c r="AC128" s="88" t="s">
        <v>1471</v>
      </c>
      <c r="AD128" s="88" t="s">
        <v>1471</v>
      </c>
      <c r="AE128" s="88" t="s">
        <v>1471</v>
      </c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14</v>
      </c>
      <c r="J132" s="34">
        <f t="shared" si="16"/>
        <v>14</v>
      </c>
      <c r="K132" s="35">
        <f t="shared" si="17"/>
        <v>0.5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14</v>
      </c>
      <c r="J133" s="34">
        <f t="shared" si="16"/>
        <v>14</v>
      </c>
      <c r="K133" s="35">
        <f t="shared" si="17"/>
        <v>0.5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15</v>
      </c>
      <c r="J145" s="34">
        <f t="shared" si="16"/>
        <v>13</v>
      </c>
      <c r="K145" s="35">
        <f t="shared" si="17"/>
        <v>0.5357142857142857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 t="s">
        <v>1471</v>
      </c>
      <c r="AC145" s="88" t="s">
        <v>1471</v>
      </c>
      <c r="AD145" s="88" t="s">
        <v>1471</v>
      </c>
      <c r="AE145" s="88" t="s">
        <v>1471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11</v>
      </c>
      <c r="J146" s="34">
        <f t="shared" si="16"/>
        <v>17</v>
      </c>
      <c r="K146" s="35">
        <f t="shared" si="17"/>
        <v>0.39285714285714285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 t="s">
        <v>1471</v>
      </c>
      <c r="AC146" s="88" t="s">
        <v>1471</v>
      </c>
      <c r="AD146" s="88" t="s">
        <v>1471</v>
      </c>
      <c r="AE146" s="88" t="s">
        <v>1471</v>
      </c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 t="s">
        <v>1471</v>
      </c>
      <c r="AC147" s="88" t="s">
        <v>1471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8</v>
      </c>
      <c r="J148" s="34">
        <f t="shared" ref="J148:J252" si="23">COUNTIF(L148:AM148,"APAGADO")</f>
        <v>20</v>
      </c>
      <c r="K148" s="35">
        <f t="shared" ref="K148:K252" si="24">(I148)/(J148+I148)</f>
        <v>0.2857142857142857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25</v>
      </c>
      <c r="J154" s="34">
        <f>COUNTIF(L154:AM154,"APAGADO")</f>
        <v>3</v>
      </c>
      <c r="K154" s="35">
        <f>(I154)/(J154+I154)</f>
        <v>0.8928571428571429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 t="s">
        <v>1471</v>
      </c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8</v>
      </c>
      <c r="J194" s="34">
        <f t="shared" si="23"/>
        <v>20</v>
      </c>
      <c r="K194" s="35">
        <f t="shared" si="24"/>
        <v>0.2857142857142857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 t="s">
        <v>1471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8</v>
      </c>
      <c r="J196" s="34">
        <f t="shared" si="23"/>
        <v>20</v>
      </c>
      <c r="K196" s="35">
        <f t="shared" si="24"/>
        <v>0.2857142857142857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1471</v>
      </c>
      <c r="AC197" s="88" t="s">
        <v>1471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1471</v>
      </c>
      <c r="AC198" s="88" t="s">
        <v>1471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25</v>
      </c>
      <c r="J210" s="34">
        <f t="shared" ref="J210" si="31">COUNTIF(L210:AM210,"APAGADO")</f>
        <v>3</v>
      </c>
      <c r="K210" s="35">
        <f t="shared" ref="K210" si="32">(I210)/(J210+I210)</f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 t="s">
        <v>1471</v>
      </c>
      <c r="AC210" s="88" t="s">
        <v>1471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8</v>
      </c>
      <c r="J230" s="34">
        <f t="shared" si="23"/>
        <v>20</v>
      </c>
      <c r="K230" s="35">
        <f t="shared" si="24"/>
        <v>0.2857142857142857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8</v>
      </c>
      <c r="J231" s="34">
        <f t="shared" si="23"/>
        <v>20</v>
      </c>
      <c r="K231" s="35">
        <f t="shared" si="24"/>
        <v>0.2857142857142857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8</v>
      </c>
      <c r="J232" s="34">
        <f>COUNTIF(L232:AM232,"APAGADO")</f>
        <v>20</v>
      </c>
      <c r="K232" s="35">
        <f>(I232)/(J232+I232)</f>
        <v>0.2857142857142857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10</v>
      </c>
      <c r="J233" s="34">
        <f t="shared" si="23"/>
        <v>18</v>
      </c>
      <c r="K233" s="35">
        <f t="shared" si="24"/>
        <v>0.35714285714285715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 t="s">
        <v>1471</v>
      </c>
      <c r="AD233" s="88" t="s">
        <v>1471</v>
      </c>
      <c r="AE233" s="88" t="s">
        <v>1471</v>
      </c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15</v>
      </c>
      <c r="J234" s="34">
        <f t="shared" si="23"/>
        <v>13</v>
      </c>
      <c r="K234" s="35">
        <f t="shared" si="24"/>
        <v>0.5357142857142857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 t="s">
        <v>1471</v>
      </c>
      <c r="AC234" s="88" t="s">
        <v>1471</v>
      </c>
      <c r="AD234" s="88" t="s">
        <v>1471</v>
      </c>
      <c r="AE234" s="88" t="s">
        <v>1471</v>
      </c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15</v>
      </c>
      <c r="J235" s="34">
        <f>COUNTIF(L235:AM235,"APAGADO")</f>
        <v>13</v>
      </c>
      <c r="K235" s="35">
        <f>(I235)/(J235+I235)</f>
        <v>0.5357142857142857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 t="s">
        <v>1471</v>
      </c>
      <c r="AC235" s="88" t="s">
        <v>1471</v>
      </c>
      <c r="AD235" s="88" t="s">
        <v>1471</v>
      </c>
      <c r="AE235" s="88" t="s">
        <v>1471</v>
      </c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13</v>
      </c>
      <c r="J236" s="34">
        <f t="shared" si="23"/>
        <v>15</v>
      </c>
      <c r="K236" s="35">
        <f t="shared" si="24"/>
        <v>0.4642857142857143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 t="s">
        <v>1471</v>
      </c>
      <c r="AC236" s="88" t="s">
        <v>1471</v>
      </c>
      <c r="AD236" s="88" t="s">
        <v>1471</v>
      </c>
      <c r="AE236" s="88" t="s">
        <v>1471</v>
      </c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14</v>
      </c>
      <c r="J237" s="34">
        <f t="shared" si="23"/>
        <v>14</v>
      </c>
      <c r="K237" s="35">
        <f t="shared" si="24"/>
        <v>0.5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 t="s">
        <v>1471</v>
      </c>
      <c r="AC237" s="88" t="s">
        <v>1471</v>
      </c>
      <c r="AD237" s="88" t="s">
        <v>1471</v>
      </c>
      <c r="AE237" s="88" t="s">
        <v>1471</v>
      </c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15</v>
      </c>
      <c r="J238" s="34">
        <f>COUNTIF(L238:AM238,"APAGADO")</f>
        <v>13</v>
      </c>
      <c r="K238" s="35">
        <f>(I238)/(J238+I238)</f>
        <v>0.5357142857142857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 t="s">
        <v>1471</v>
      </c>
      <c r="AC238" s="88" t="s">
        <v>1471</v>
      </c>
      <c r="AD238" s="88" t="s">
        <v>1471</v>
      </c>
      <c r="AE238" s="88" t="s">
        <v>1471</v>
      </c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14</v>
      </c>
      <c r="J242" s="34">
        <f t="shared" si="23"/>
        <v>14</v>
      </c>
      <c r="K242" s="35">
        <f t="shared" si="24"/>
        <v>0.5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 t="s">
        <v>1471</v>
      </c>
      <c r="AC242" s="88" t="s">
        <v>1471</v>
      </c>
      <c r="AD242" s="88" t="s">
        <v>1471</v>
      </c>
      <c r="AE242" s="88" t="s">
        <v>1471</v>
      </c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9</v>
      </c>
      <c r="J245" s="34">
        <f t="shared" si="23"/>
        <v>19</v>
      </c>
      <c r="K245" s="35">
        <f t="shared" si="24"/>
        <v>0.32142857142857145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 t="s">
        <v>1471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 t="s">
        <v>1471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 t="s">
        <v>1471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1471</v>
      </c>
      <c r="AC258" s="88" t="s">
        <v>1471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1471</v>
      </c>
      <c r="AC259" s="88" t="s">
        <v>1471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1471</v>
      </c>
      <c r="AC260" s="88" t="s">
        <v>1471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1471</v>
      </c>
      <c r="AC261" s="88" t="s">
        <v>1471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1471</v>
      </c>
      <c r="AC262" s="88" t="s">
        <v>1471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1471</v>
      </c>
      <c r="AC263" s="88" t="s">
        <v>1471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1471</v>
      </c>
      <c r="AC264" s="88" t="s">
        <v>1471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1471</v>
      </c>
      <c r="AC265" s="88" t="s">
        <v>1471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1471</v>
      </c>
      <c r="AC266" s="88" t="s">
        <v>1471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1471</v>
      </c>
      <c r="AC267" s="88" t="s">
        <v>1471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25</v>
      </c>
      <c r="J268" s="34">
        <f t="shared" si="36"/>
        <v>3</v>
      </c>
      <c r="K268" s="35">
        <f t="shared" si="37"/>
        <v>0.8928571428571429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1471</v>
      </c>
      <c r="AC268" s="88" t="s">
        <v>1471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21</v>
      </c>
      <c r="J269" s="34">
        <f t="shared" si="36"/>
        <v>7</v>
      </c>
      <c r="K269" s="35">
        <f t="shared" si="37"/>
        <v>0.75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1471</v>
      </c>
      <c r="AC269" s="88" t="s">
        <v>1471</v>
      </c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1471</v>
      </c>
      <c r="AC270" s="88" t="s">
        <v>1471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1471</v>
      </c>
      <c r="AC271" s="88" t="s">
        <v>1471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24</v>
      </c>
      <c r="J273" s="34">
        <f>COUNTIF(L273:AM273,"APAGADO")</f>
        <v>4</v>
      </c>
      <c r="K273" s="35">
        <f>(I273)/(J273+I273)</f>
        <v>0.8571428571428571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24</v>
      </c>
      <c r="J274" s="34">
        <f>COUNTIF(L274:AM274,"APAGADO")</f>
        <v>4</v>
      </c>
      <c r="K274" s="35">
        <f>(I274)/(J274+I274)</f>
        <v>0.8571428571428571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1471</v>
      </c>
      <c r="AC274" s="88" t="s">
        <v>1471</v>
      </c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1471</v>
      </c>
      <c r="AC275" s="88" t="s">
        <v>1471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1471</v>
      </c>
      <c r="AC276" s="88" t="s">
        <v>1471</v>
      </c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26</v>
      </c>
      <c r="J277" s="34">
        <f t="shared" si="36"/>
        <v>2</v>
      </c>
      <c r="K277" s="35">
        <f t="shared" si="37"/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1471</v>
      </c>
      <c r="AC277" s="88" t="s">
        <v>1471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26</v>
      </c>
      <c r="J278" s="34">
        <f t="shared" si="36"/>
        <v>2</v>
      </c>
      <c r="K278" s="35">
        <f t="shared" si="37"/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1471</v>
      </c>
      <c r="AC278" s="88" t="s">
        <v>1471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25</v>
      </c>
      <c r="J290" s="34">
        <f t="shared" si="36"/>
        <v>3</v>
      </c>
      <c r="K290" s="35">
        <f t="shared" si="37"/>
        <v>0.8928571428571429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 t="s">
        <v>1471</v>
      </c>
      <c r="AC290" s="88" t="s">
        <v>1471</v>
      </c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22</v>
      </c>
      <c r="J293" s="34">
        <f t="shared" si="36"/>
        <v>6</v>
      </c>
      <c r="K293" s="35">
        <f t="shared" si="37"/>
        <v>0.7857142857142857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 t="s">
        <v>1471</v>
      </c>
      <c r="AC293" s="88" t="s">
        <v>1471</v>
      </c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22</v>
      </c>
      <c r="J295" s="34">
        <f t="shared" si="36"/>
        <v>6</v>
      </c>
      <c r="K295" s="35">
        <f t="shared" si="37"/>
        <v>0.7857142857142857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 t="s">
        <v>1471</v>
      </c>
      <c r="AC295" s="88" t="s">
        <v>1471</v>
      </c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22</v>
      </c>
      <c r="J296" s="34">
        <f>COUNTIF(L296:AM296,"APAGADO")</f>
        <v>6</v>
      </c>
      <c r="K296" s="35">
        <f>(I296)/(J296+I296)</f>
        <v>0.7857142857142857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 t="s">
        <v>1471</v>
      </c>
      <c r="AC296" s="88" t="s">
        <v>1471</v>
      </c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23</v>
      </c>
      <c r="J297" s="34">
        <f>COUNTIF(L297:AM297,"APAGADO")</f>
        <v>5</v>
      </c>
      <c r="K297" s="35">
        <f>(I297)/(J297+I297)</f>
        <v>0.8214285714285714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 t="s">
        <v>1471</v>
      </c>
      <c r="AC297" s="88" t="s">
        <v>1471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22</v>
      </c>
      <c r="J301" s="34">
        <f>COUNTIF(L301:AM301,"APAGADO")</f>
        <v>6</v>
      </c>
      <c r="K301" s="35">
        <f>(I301)/(J301+I301)</f>
        <v>0.7857142857142857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 t="s">
        <v>1471</v>
      </c>
      <c r="AC301" s="88" t="s">
        <v>1471</v>
      </c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 t="s">
        <v>1471</v>
      </c>
      <c r="AC302" s="88" t="s">
        <v>1471</v>
      </c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22</v>
      </c>
      <c r="J303" s="34">
        <f>COUNTIF(L303:AM303,"APAGADO")</f>
        <v>6</v>
      </c>
      <c r="K303" s="35">
        <f>(I303)/(J303+I303)</f>
        <v>0.7857142857142857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 t="s">
        <v>1471</v>
      </c>
      <c r="AC303" s="88" t="s">
        <v>1471</v>
      </c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22</v>
      </c>
      <c r="J304" s="34">
        <f t="shared" si="36"/>
        <v>6</v>
      </c>
      <c r="K304" s="35">
        <f t="shared" si="37"/>
        <v>0.7857142857142857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 t="s">
        <v>1471</v>
      </c>
      <c r="AC304" s="88" t="s">
        <v>1471</v>
      </c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22</v>
      </c>
      <c r="J305" s="34">
        <f t="shared" si="36"/>
        <v>6</v>
      </c>
      <c r="K305" s="35">
        <f t="shared" si="37"/>
        <v>0.7857142857142857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 t="s">
        <v>1471</v>
      </c>
      <c r="AC305" s="88" t="s">
        <v>1471</v>
      </c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22</v>
      </c>
      <c r="J306" s="34">
        <f t="shared" si="36"/>
        <v>6</v>
      </c>
      <c r="K306" s="35">
        <f t="shared" si="37"/>
        <v>0.7857142857142857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 t="s">
        <v>1471</v>
      </c>
      <c r="AC306" s="88" t="s">
        <v>1471</v>
      </c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22</v>
      </c>
      <c r="J307" s="34">
        <f t="shared" si="36"/>
        <v>6</v>
      </c>
      <c r="K307" s="35">
        <f t="shared" si="37"/>
        <v>0.7857142857142857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 t="s">
        <v>1471</v>
      </c>
      <c r="AC307" s="88" t="s">
        <v>1471</v>
      </c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22</v>
      </c>
      <c r="J308" s="34">
        <f t="shared" si="36"/>
        <v>6</v>
      </c>
      <c r="K308" s="35">
        <f t="shared" si="37"/>
        <v>0.7857142857142857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 t="s">
        <v>1471</v>
      </c>
      <c r="AC308" s="88" t="s">
        <v>1471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22</v>
      </c>
      <c r="J309" s="34">
        <f t="shared" si="36"/>
        <v>6</v>
      </c>
      <c r="K309" s="35">
        <f t="shared" si="37"/>
        <v>0.7857142857142857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 t="s">
        <v>1471</v>
      </c>
      <c r="AC309" s="88" t="s">
        <v>1471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 t="s">
        <v>1471</v>
      </c>
      <c r="AC310" s="88" t="s">
        <v>1471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22</v>
      </c>
      <c r="J311" s="34">
        <f>COUNTIF(L311:AM311,"APAGADO")</f>
        <v>6</v>
      </c>
      <c r="K311" s="35">
        <f>(I311)/(J311+I311)</f>
        <v>0.7857142857142857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 t="s">
        <v>1471</v>
      </c>
      <c r="AC311" s="88" t="s">
        <v>1471</v>
      </c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21</v>
      </c>
      <c r="J312" s="34">
        <f>COUNTIF(L312:AM312,"APAGADO")</f>
        <v>7</v>
      </c>
      <c r="K312" s="35">
        <f>(I312)/(J312+I312)</f>
        <v>0.75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 t="s">
        <v>1471</v>
      </c>
      <c r="AC312" s="88" t="s">
        <v>1471</v>
      </c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24</v>
      </c>
      <c r="J326" s="34">
        <f t="shared" si="48"/>
        <v>4</v>
      </c>
      <c r="K326" s="35">
        <f t="shared" si="49"/>
        <v>0.8571428571428571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1471</v>
      </c>
      <c r="AC326" s="88" t="s">
        <v>1471</v>
      </c>
      <c r="AD326" s="88" t="s">
        <v>1471</v>
      </c>
      <c r="AE326" s="88" t="s">
        <v>1471</v>
      </c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26</v>
      </c>
      <c r="J329" s="34">
        <f t="shared" si="48"/>
        <v>2</v>
      </c>
      <c r="K329" s="35">
        <f t="shared" si="49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1471</v>
      </c>
      <c r="AC329" s="88" t="s">
        <v>1471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26</v>
      </c>
      <c r="J330" s="34">
        <f t="shared" si="48"/>
        <v>2</v>
      </c>
      <c r="K330" s="35">
        <f t="shared" si="49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1471</v>
      </c>
      <c r="AC330" s="88" t="s">
        <v>1471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27</v>
      </c>
      <c r="J350" s="34">
        <f t="shared" si="48"/>
        <v>1</v>
      </c>
      <c r="K350" s="35">
        <f t="shared" si="49"/>
        <v>0.9642857142857143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 t="s">
        <v>1471</v>
      </c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9</v>
      </c>
      <c r="J351" s="34">
        <f>COUNTIF(L351:AM351,"APAGADO")</f>
        <v>19</v>
      </c>
      <c r="K351" s="35">
        <f>(I351)/(J351+I351)</f>
        <v>0.32142857142857145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 t="s">
        <v>1471</v>
      </c>
      <c r="AC351" s="88" t="s">
        <v>1471</v>
      </c>
      <c r="AD351" s="88" t="s">
        <v>1471</v>
      </c>
      <c r="AE351" s="88" t="s">
        <v>1471</v>
      </c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1471</v>
      </c>
      <c r="AC358" s="88" t="s">
        <v>1471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1471</v>
      </c>
      <c r="AC359" s="88" t="s">
        <v>1471</v>
      </c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1471</v>
      </c>
      <c r="AC360" s="88" t="s">
        <v>1471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 t="s">
        <v>1471</v>
      </c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 t="s">
        <v>1471</v>
      </c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26</v>
      </c>
      <c r="J373" s="34">
        <f t="shared" si="48"/>
        <v>2</v>
      </c>
      <c r="K373" s="35">
        <f t="shared" si="49"/>
        <v>0.9285714285714286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 t="s">
        <v>1471</v>
      </c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8</v>
      </c>
      <c r="J380" s="34">
        <f t="shared" si="48"/>
        <v>20</v>
      </c>
      <c r="K380" s="35">
        <f t="shared" si="49"/>
        <v>0.2857142857142857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 t="s">
        <v>1471</v>
      </c>
      <c r="AC380" s="88" t="s">
        <v>1471</v>
      </c>
      <c r="AD380" s="88" t="s">
        <v>1471</v>
      </c>
      <c r="AE380" s="88" t="s">
        <v>1471</v>
      </c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14</v>
      </c>
      <c r="J393" s="34">
        <f t="shared" si="48"/>
        <v>14</v>
      </c>
      <c r="K393" s="35">
        <f t="shared" si="49"/>
        <v>0.5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 t="s">
        <v>1471</v>
      </c>
      <c r="AC393" s="88" t="s">
        <v>1471</v>
      </c>
      <c r="AD393" s="88" t="s">
        <v>1471</v>
      </c>
      <c r="AE393" s="88" t="s">
        <v>1471</v>
      </c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22</v>
      </c>
      <c r="J415" s="34">
        <f t="shared" si="56"/>
        <v>6</v>
      </c>
      <c r="K415" s="35">
        <f t="shared" si="57"/>
        <v>0.7857142857142857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 t="s">
        <v>1471</v>
      </c>
      <c r="AC415" s="88" t="s">
        <v>1471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22</v>
      </c>
      <c r="J416" s="34">
        <f t="shared" si="56"/>
        <v>6</v>
      </c>
      <c r="K416" s="35">
        <f t="shared" si="57"/>
        <v>0.7857142857142857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 t="s">
        <v>1471</v>
      </c>
      <c r="AC416" s="88" t="s">
        <v>1471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8</v>
      </c>
      <c r="J417" s="34">
        <f t="shared" si="56"/>
        <v>20</v>
      </c>
      <c r="K417" s="35">
        <f t="shared" si="57"/>
        <v>0.2857142857142857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 t="s">
        <v>1471</v>
      </c>
      <c r="AC417" s="88" t="s">
        <v>1471</v>
      </c>
      <c r="AD417" s="88" t="s">
        <v>1471</v>
      </c>
      <c r="AE417" s="88" t="s">
        <v>1471</v>
      </c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8</v>
      </c>
      <c r="J418" s="34">
        <f t="shared" si="56"/>
        <v>20</v>
      </c>
      <c r="K418" s="35">
        <f t="shared" si="57"/>
        <v>0.2857142857142857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 t="s">
        <v>1471</v>
      </c>
      <c r="AC418" s="88" t="s">
        <v>1471</v>
      </c>
      <c r="AD418" s="88" t="s">
        <v>1471</v>
      </c>
      <c r="AE418" s="88" t="s">
        <v>1471</v>
      </c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22</v>
      </c>
      <c r="J419" s="34">
        <f t="shared" si="56"/>
        <v>6</v>
      </c>
      <c r="K419" s="35">
        <f t="shared" si="57"/>
        <v>0.7857142857142857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 t="s">
        <v>1471</v>
      </c>
      <c r="AC419" s="88" t="s">
        <v>1471</v>
      </c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22</v>
      </c>
      <c r="J420" s="34">
        <f t="shared" si="56"/>
        <v>6</v>
      </c>
      <c r="K420" s="35">
        <f t="shared" si="57"/>
        <v>0.7857142857142857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 t="s">
        <v>1471</v>
      </c>
      <c r="AC420" s="88" t="s">
        <v>1471</v>
      </c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22</v>
      </c>
      <c r="J421" s="34">
        <f>COUNTIF(L421:AM421,"APAGADO")</f>
        <v>6</v>
      </c>
      <c r="K421" s="35">
        <f>(I421)/(J421+I421)</f>
        <v>0.7857142857142857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 t="s">
        <v>1471</v>
      </c>
      <c r="AC421" s="88" t="s">
        <v>1471</v>
      </c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22</v>
      </c>
      <c r="J422" s="34">
        <f t="shared" si="56"/>
        <v>6</v>
      </c>
      <c r="K422" s="35">
        <f t="shared" si="57"/>
        <v>0.7857142857142857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 t="s">
        <v>1471</v>
      </c>
      <c r="AC422" s="88" t="s">
        <v>1471</v>
      </c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27</v>
      </c>
      <c r="J423" s="34">
        <f t="shared" si="56"/>
        <v>1</v>
      </c>
      <c r="K423" s="35">
        <f t="shared" si="57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1471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1471</v>
      </c>
      <c r="AC428" s="88" t="s">
        <v>1471</v>
      </c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1471</v>
      </c>
      <c r="AC429" s="88" t="s">
        <v>1471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1471</v>
      </c>
      <c r="AC430" s="88" t="s">
        <v>1471</v>
      </c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1471</v>
      </c>
      <c r="AC431" s="88" t="s">
        <v>1471</v>
      </c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1471</v>
      </c>
      <c r="AC432" s="88" t="s">
        <v>1471</v>
      </c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1471</v>
      </c>
      <c r="AC434" s="88" t="s">
        <v>1471</v>
      </c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1471</v>
      </c>
      <c r="AC446" s="88" t="s">
        <v>1471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27</v>
      </c>
      <c r="J463" s="34">
        <f>COUNTIF(L463:AM463,"APAGADO")</f>
        <v>1</v>
      </c>
      <c r="K463" s="35">
        <f>(I463)/(J463+I463)</f>
        <v>0.9642857142857143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1471</v>
      </c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27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1471</v>
      </c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28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28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28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28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28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28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28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28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28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28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28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28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22</v>
      </c>
      <c r="J479" s="34">
        <f t="shared" si="64"/>
        <v>6</v>
      </c>
      <c r="K479" s="35">
        <f t="shared" si="65"/>
        <v>0.7857142857142857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 t="s">
        <v>1471</v>
      </c>
      <c r="AC479" s="88" t="s">
        <v>1471</v>
      </c>
      <c r="AD479" s="88" t="s">
        <v>1471</v>
      </c>
      <c r="AE479" s="88" t="s">
        <v>1471</v>
      </c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22</v>
      </c>
      <c r="J480" s="34">
        <f t="shared" si="64"/>
        <v>6</v>
      </c>
      <c r="K480" s="35">
        <f t="shared" si="65"/>
        <v>0.7857142857142857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 t="s">
        <v>1471</v>
      </c>
      <c r="AC480" s="88" t="s">
        <v>1471</v>
      </c>
      <c r="AD480" s="88" t="s">
        <v>1471</v>
      </c>
      <c r="AE480" s="88" t="s">
        <v>1471</v>
      </c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27</v>
      </c>
      <c r="J485" s="34">
        <f t="shared" si="64"/>
        <v>1</v>
      </c>
      <c r="K485" s="35">
        <f t="shared" si="65"/>
        <v>0.9642857142857143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 t="s">
        <v>1471</v>
      </c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8</v>
      </c>
      <c r="J495" s="34">
        <f t="shared" si="67"/>
        <v>20</v>
      </c>
      <c r="K495" s="35">
        <f t="shared" si="68"/>
        <v>0.2857142857142857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 t="s">
        <v>1471</v>
      </c>
      <c r="AC495" s="88" t="s">
        <v>1471</v>
      </c>
      <c r="AD495" s="88" t="s">
        <v>1471</v>
      </c>
      <c r="AE495" s="88" t="s">
        <v>1471</v>
      </c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8</v>
      </c>
      <c r="J496" s="34">
        <f t="shared" si="67"/>
        <v>20</v>
      </c>
      <c r="K496" s="35">
        <f t="shared" si="68"/>
        <v>0.2857142857142857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 t="s">
        <v>1471</v>
      </c>
      <c r="AC496" s="88" t="s">
        <v>1471</v>
      </c>
      <c r="AD496" s="88" t="s">
        <v>1471</v>
      </c>
      <c r="AE496" s="88" t="s">
        <v>1471</v>
      </c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9</v>
      </c>
      <c r="J505" s="34">
        <f t="shared" si="67"/>
        <v>19</v>
      </c>
      <c r="K505" s="35">
        <f t="shared" si="68"/>
        <v>0.32142857142857145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 t="s">
        <v>1471</v>
      </c>
      <c r="AC505" s="88" t="s">
        <v>1471</v>
      </c>
      <c r="AD505" s="88" t="s">
        <v>1471</v>
      </c>
      <c r="AE505" s="88" t="s">
        <v>1471</v>
      </c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27</v>
      </c>
      <c r="J515" s="34">
        <f t="shared" si="70"/>
        <v>1</v>
      </c>
      <c r="K515" s="35">
        <f t="shared" si="71"/>
        <v>0.9642857142857143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 t="s">
        <v>1471</v>
      </c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27</v>
      </c>
      <c r="J516" s="34">
        <f t="shared" si="70"/>
        <v>1</v>
      </c>
      <c r="K516" s="35">
        <f t="shared" si="71"/>
        <v>0.9642857142857143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 t="s">
        <v>1471</v>
      </c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27</v>
      </c>
      <c r="J519" s="34">
        <f t="shared" si="70"/>
        <v>1</v>
      </c>
      <c r="K519" s="35">
        <f t="shared" si="71"/>
        <v>0.9642857142857143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 t="s">
        <v>1471</v>
      </c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27</v>
      </c>
      <c r="J520" s="34">
        <f t="shared" ref="J520:J526" si="73">COUNTIF(L520:AM520,"APAGADO")</f>
        <v>1</v>
      </c>
      <c r="K520" s="35">
        <f t="shared" ref="K520:K526" si="74">(I520)/(J520+I520)</f>
        <v>0.9642857142857143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 t="s">
        <v>1471</v>
      </c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91" operator="containsText" text="Radio">
      <formula>NOT(ISERROR(SEARCH("Radio",E442)))</formula>
    </cfRule>
    <cfRule type="containsText" dxfId="249" priority="390" operator="containsText" text="domo">
      <formula>NOT(ISERROR(SEARCH("domo",E442)))</formula>
    </cfRule>
    <cfRule type="containsText" dxfId="248" priority="389" operator="containsText" text="fija">
      <formula>NOT(ISERROR(SEARCH("fija",E442)))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79" operator="containsText" text="fija">
      <formula>NOT(ISERROR(SEARCH("fija",E443)))</formula>
    </cfRule>
    <cfRule type="containsText" dxfId="243" priority="380" operator="containsText" text="domo">
      <formula>NOT(ISERROR(SEARCH("domo",E443)))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2" operator="containsText" text="fija">
      <formula>NOT(ISERROR(SEARCH("fija",E445)))</formula>
    </cfRule>
    <cfRule type="containsText" dxfId="238" priority="373" operator="containsText" text="domo">
      <formula>NOT(ISERROR(SEARCH("domo",E445)))</formula>
    </cfRule>
    <cfRule type="containsText" dxfId="237" priority="376" operator="containsText" text="Radio">
      <formula>NOT(ISERROR(SEARCH("Radio",E445)))</formula>
    </cfRule>
  </conditionalFormatting>
  <conditionalFormatting sqref="E447">
    <cfRule type="containsText" dxfId="236" priority="670" operator="containsText" text="fija">
      <formula>NOT(ISERROR(SEARCH("fija",E447)))</formula>
    </cfRule>
    <cfRule type="containsText" dxfId="235" priority="671" operator="containsText" text="domo">
      <formula>NOT(ISERROR(SEARCH("domo",E447)))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7:AN1048576">
    <cfRule type="containsText" dxfId="216" priority="583" operator="containsText" text="Caida">
      <formula>NOT(ISERROR(SEARCH("Caida",L507)))</formula>
    </cfRule>
    <cfRule type="notContainsText" dxfId="215" priority="916" operator="notContains" text="Caida">
      <formula>ISERROR(SEARCH("Caida",L507))</formula>
    </cfRule>
  </conditionalFormatting>
  <conditionalFormatting sqref="L5:AO506 AH507:AO1048576">
    <cfRule type="cellIs" dxfId="214" priority="32" operator="equal">
      <formula>"APAGADO"</formula>
    </cfRule>
  </conditionalFormatting>
  <conditionalFormatting sqref="L507:AO621 V507:AG1048576">
    <cfRule type="cellIs" dxfId="213" priority="33" operator="equal">
      <formula>"apagado"</formula>
    </cfRule>
  </conditionalFormatting>
  <conditionalFormatting sqref="N507:N1064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NOT(ISERROR(SEARCH("Caida",N507)))</formula>
    </cfRule>
    <cfRule type="notContainsText" dxfId="209" priority="212" operator="notContains" text="Caida">
      <formula>ISERROR(SEARCH("Caida",N507))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O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86</v>
      </c>
      <c r="W1" s="18">
        <f t="shared" si="0"/>
        <v>83</v>
      </c>
      <c r="X1" s="18">
        <f t="shared" si="0"/>
        <v>33</v>
      </c>
      <c r="Y1" s="18">
        <f t="shared" si="0"/>
        <v>34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 t="str">
        <f>ESTADISTICA!Y125</f>
        <v>APAGADO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 t="str">
        <f>ESTADISTICA!V144</f>
        <v>APAGADO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 t="str">
        <f>ESTADISTICA!Y232</f>
        <v>APAGADO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 t="str">
        <f>ESTADISTICA!Y233</f>
        <v>APAGADO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 t="str">
        <f>ESTADISTICA!Y235</f>
        <v>APAGADO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 t="str">
        <f>ESTADISTICA!V274</f>
        <v>APAGADO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 t="str">
        <f>ESTADISTICA!V275</f>
        <v>APAGADO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 t="str">
        <f>ESTADISTICA!V326</f>
        <v>APAGADO</v>
      </c>
      <c r="W326" t="str">
        <f>ESTADISTICA!W326</f>
        <v>APAGADO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 t="str">
        <f>ESTADISTICA!V327</f>
        <v>APAGADO</v>
      </c>
      <c r="W327" t="str">
        <f>ESTADISTICA!W327</f>
        <v>APAGADO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 t="str">
        <f>ESTADISTICA!V361</f>
        <v>APAGADO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 t="str">
        <f>ESTADISTICA!V390</f>
        <v>APAGADO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 t="str">
        <f>ESTADISTICA!W429</f>
        <v>APAGADO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 t="str">
        <f>ESTADISTICA!V431</f>
        <v>APAGADO</v>
      </c>
      <c r="W431" t="str">
        <f>ESTADISTICA!W431</f>
        <v>APAGADO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 t="str">
        <f>ESTADISTICA!V443</f>
        <v>APAGADO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 t="str">
        <f>ESTADISTICA!Y456</f>
        <v>APAGADO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 t="str">
        <f>ESTADISTICA!Y457</f>
        <v>APAGADO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 t="str">
        <f>ESTADISTICA!Y494</f>
        <v>APAGADO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 t="str">
        <f>ESTADISTICA!Y495</f>
        <v>APAGADO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 t="str">
        <f>ESTADISTICA!Y498</f>
        <v>APAGADO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 t="str">
        <f>ESTADISTICA!Y499</f>
        <v>APAGADO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91</v>
      </c>
      <c r="W2" s="18">
        <f>COUNTIFS(W4:W501, "=APAGADO",E4:E501,"=Fibra Optica")</f>
        <v>87</v>
      </c>
      <c r="X2" s="18">
        <f>COUNTIFS(X4:X501, "=APAGADO",E4:E501,"=Fibra Optica")</f>
        <v>30</v>
      </c>
      <c r="Y2" s="18">
        <f>COUNTIFS(Y4:Y501, "=APAGADO",E4:E501,"=Fibra Optica")</f>
        <v>31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 t="str">
        <f>'RESUMEN TOTAL'!AE125</f>
        <v>APAGADO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 t="str">
        <f>'RESUMEN TOTAL'!AE126</f>
        <v>APAGADO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 t="str">
        <f>'RESUMEN TOTAL'!AE128</f>
        <v>APAGADO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 t="str">
        <f>'RESUMEN TOTAL'!AE145</f>
        <v>APAGADO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 t="str">
        <f>'RESUMEN TOTAL'!AE146</f>
        <v>APAGADO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 t="str">
        <f>'RESUMEN TOTAL'!AB147</f>
        <v>APAGADO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 t="str">
        <f>'RESUMEN TOTAL'!AD154</f>
        <v>APAGADO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 t="str">
        <f>'RESUMEN TOTAL'!AD195</f>
        <v>APAGADO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 t="str">
        <f>'RESUMEN TOTAL'!AB210</f>
        <v>APAGADO</v>
      </c>
      <c r="W208" t="str">
        <f>'RESUMEN TOTAL'!AC210</f>
        <v>APAGADO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 t="str">
        <f>'RESUMEN TOTAL'!AD233</f>
        <v>APAGADO</v>
      </c>
      <c r="Y231" t="str">
        <f>'RESUMEN TOTAL'!AE233</f>
        <v>APAGADO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 t="str">
        <f>'RESUMEN TOTAL'!AE234</f>
        <v>APAGADO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 t="str">
        <f>'RESUMEN TOTAL'!AE235</f>
        <v>APAGADO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 t="str">
        <f>'RESUMEN TOTAL'!AE236</f>
        <v>APAGADO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 t="str">
        <f>'RESUMEN TOTAL'!AE237</f>
        <v>APAGADO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 t="str">
        <f>'RESUMEN TOTAL'!AE238</f>
        <v>APAGADO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 t="str">
        <f>'RESUMEN TOTAL'!AB242</f>
        <v>APAGADO</v>
      </c>
      <c r="W240" t="str">
        <f>'RESUMEN TOTAL'!AC242</f>
        <v>APAGADO</v>
      </c>
      <c r="X240" t="str">
        <f>'RESUMEN TOTAL'!AD242</f>
        <v>APAGADO</v>
      </c>
      <c r="Y240" t="str">
        <f>'RESUMEN TOTAL'!AE242</f>
        <v>APAGADO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 t="str">
        <f>'RESUMEN TOTAL'!AB277</f>
        <v>APAGADO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 t="str">
        <f>'RESUMEN TOTAL'!AB278</f>
        <v>APAGADO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 t="str">
        <f>'RESUMEN TOTAL'!AB290</f>
        <v>APAGADO</v>
      </c>
      <c r="W288" t="str">
        <f>'RESUMEN TOTAL'!AC290</f>
        <v>APAGADO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 t="str">
        <f>'RESUMEN TOTAL'!AB293</f>
        <v>APAGADO</v>
      </c>
      <c r="W291" t="str">
        <f>'RESUMEN TOTAL'!AC293</f>
        <v>APAGADO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 t="str">
        <f>'RESUMEN TOTAL'!AB295</f>
        <v>APAGADO</v>
      </c>
      <c r="W293" t="str">
        <f>'RESUMEN TOTAL'!AC295</f>
        <v>APAGADO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 t="str">
        <f>'RESUMEN TOTAL'!AB296</f>
        <v>APAGADO</v>
      </c>
      <c r="W294" t="str">
        <f>'RESUMEN TOTAL'!AC296</f>
        <v>APAGADO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 t="str">
        <f>'RESUMEN TOTAL'!AB297</f>
        <v>APAGADO</v>
      </c>
      <c r="W295" t="str">
        <f>'RESUMEN TOTAL'!AC297</f>
        <v>APAGADO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 t="str">
        <f>'RESUMEN TOTAL'!AB301</f>
        <v>APAGADO</v>
      </c>
      <c r="W299" t="str">
        <f>'RESUMEN TOTAL'!AC301</f>
        <v>APAGADO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 t="str">
        <f>'RESUMEN TOTAL'!AB302</f>
        <v>APAGADO</v>
      </c>
      <c r="W300" t="str">
        <f>'RESUMEN TOTAL'!AC302</f>
        <v>APAGADO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 t="str">
        <f>'RESUMEN TOTAL'!AB303</f>
        <v>APAGADO</v>
      </c>
      <c r="W301" t="str">
        <f>'RESUMEN TOTAL'!AC303</f>
        <v>APAGADO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 t="str">
        <f>'RESUMEN TOTAL'!AB304</f>
        <v>APAGADO</v>
      </c>
      <c r="W302" t="str">
        <f>'RESUMEN TOTAL'!AC304</f>
        <v>APAGADO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 t="str">
        <f>'RESUMEN TOTAL'!AB305</f>
        <v>APAGADO</v>
      </c>
      <c r="W303" t="str">
        <f>'RESUMEN TOTAL'!AC305</f>
        <v>APAGADO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 t="str">
        <f>'RESUMEN TOTAL'!AB306</f>
        <v>APAGADO</v>
      </c>
      <c r="W304" t="str">
        <f>'RESUMEN TOTAL'!AC306</f>
        <v>APAGADO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 t="str">
        <f>'RESUMEN TOTAL'!AB307</f>
        <v>APAGADO</v>
      </c>
      <c r="W305" t="str">
        <f>'RESUMEN TOTAL'!AC307</f>
        <v>APAGADO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 t="str">
        <f>'RESUMEN TOTAL'!AB308</f>
        <v>APAGADO</v>
      </c>
      <c r="W306" t="str">
        <f>'RESUMEN TOTAL'!AC308</f>
        <v>APAGADO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 t="str">
        <f>'RESUMEN TOTAL'!AB309</f>
        <v>APAGADO</v>
      </c>
      <c r="W307" t="str">
        <f>'RESUMEN TOTAL'!AC309</f>
        <v>APAGADO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 t="str">
        <f>'RESUMEN TOTAL'!AB310</f>
        <v>APAGADO</v>
      </c>
      <c r="W308" t="str">
        <f>'RESUMEN TOTAL'!AC310</f>
        <v>APAGADO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 t="str">
        <f>'RESUMEN TOTAL'!AB312</f>
        <v>APAGADO</v>
      </c>
      <c r="W310" t="str">
        <f>'RESUMEN TOTAL'!AC312</f>
        <v>APAGADO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 t="str">
        <f>'RESUMEN TOTAL'!AB326</f>
        <v>APAGADO</v>
      </c>
      <c r="W324" t="str">
        <f>'RESUMEN TOTAL'!AC326</f>
        <v>APAGADO</v>
      </c>
      <c r="X324" t="str">
        <f>'RESUMEN TOTAL'!AD326</f>
        <v>APAGADO</v>
      </c>
      <c r="Y324" t="str">
        <f>'RESUMEN TOTAL'!AE326</f>
        <v>APAGADO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 t="str">
        <f>'RESUMEN TOTAL'!AB329</f>
        <v>APAGADO</v>
      </c>
      <c r="W327" t="str">
        <f>'RESUMEN TOTAL'!AC329</f>
        <v>APAGADO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 t="str">
        <f>'RESUMEN TOTAL'!AB330</f>
        <v>APAGADO</v>
      </c>
      <c r="W328" t="str">
        <f>'RESUMEN TOTAL'!AC330</f>
        <v>APAGADO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 t="str">
        <f>'RESUMEN TOTAL'!AE350</f>
        <v>APAGADO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 t="str">
        <f>'RESUMEN TOTAL'!AB364</f>
        <v>APAGADO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 t="str">
        <f>'RESUMEN TOTAL'!AE372</f>
        <v>APAGADO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 t="str">
        <f>'RESUMEN TOTAL'!AE373</f>
        <v>APAGADO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 t="str">
        <f>'RESUMEN TOTAL'!AB393</f>
        <v>APAGADO</v>
      </c>
      <c r="W391" t="str">
        <f>'RESUMEN TOTAL'!AC393</f>
        <v>APAGADO</v>
      </c>
      <c r="X391" t="str">
        <f>'RESUMEN TOTAL'!AD393</f>
        <v>APAGADO</v>
      </c>
      <c r="Y391" t="str">
        <f>'RESUMEN TOTAL'!AE393</f>
        <v>APAGADO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 t="str">
        <f>'RESUMEN TOTAL'!AB415</f>
        <v>APAGADO</v>
      </c>
      <c r="W413" t="str">
        <f>'RESUMEN TOTAL'!AC415</f>
        <v>APAGADO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 t="str">
        <f>'RESUMEN TOTAL'!AB416</f>
        <v>APAGADO</v>
      </c>
      <c r="W414" t="str">
        <f>'RESUMEN TOTAL'!AC416</f>
        <v>APAGADO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 t="str">
        <f>'RESUMEN TOTAL'!AB419</f>
        <v>APAGADO</v>
      </c>
      <c r="W417" t="str">
        <f>'RESUMEN TOTAL'!AC419</f>
        <v>APAGADO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 t="str">
        <f>'RESUMEN TOTAL'!AB420</f>
        <v>APAGADO</v>
      </c>
      <c r="W418" t="str">
        <f>'RESUMEN TOTAL'!AC420</f>
        <v>APAGADO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 t="str">
        <f>'RESUMEN TOTAL'!AB421</f>
        <v>APAGADO</v>
      </c>
      <c r="W419" t="str">
        <f>'RESUMEN TOTAL'!AC421</f>
        <v>APAGADO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 t="str">
        <f>'RESUMEN TOTAL'!AB422</f>
        <v>APAGADO</v>
      </c>
      <c r="W420" t="str">
        <f>'RESUMEN TOTAL'!AC422</f>
        <v>APAGADO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 t="str">
        <f>'RESUMEN TOTAL'!AB423</f>
        <v>APAGADO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 t="str">
        <f>'RESUMEN TOTAL'!AB432</f>
        <v>APAGADO</v>
      </c>
      <c r="W430" t="str">
        <f>'RESUMEN TOTAL'!AC432</f>
        <v>APAGADO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 t="str">
        <f>'RESUMEN TOTAL'!AB434</f>
        <v>APAGADO</v>
      </c>
      <c r="W432" t="str">
        <f>'RESUMEN TOTAL'!AC434</f>
        <v>APAGADO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 t="str">
        <f>'RESUMEN TOTAL'!AB446</f>
        <v>APAGADO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 t="str">
        <f>'RESUMEN TOTAL'!AB479</f>
        <v>APAGADO</v>
      </c>
      <c r="W457" t="str">
        <f>'RESUMEN TOTAL'!AC479</f>
        <v>APAGADO</v>
      </c>
      <c r="X457" t="str">
        <f>'RESUMEN TOTAL'!AD479</f>
        <v>APAGADO</v>
      </c>
      <c r="Y457" t="str">
        <f>'RESUMEN TOTAL'!AE479</f>
        <v>APAGADO</v>
      </c>
      <c r="Z457">
        <f>'RESUMEN TOTAL'!AF479</f>
        <v>0</v>
      </c>
      <c r="AA457">
        <f>'RESUMEN TOTAL'!AG479</f>
        <v>0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 t="str">
        <f>'RESUMEN TOTAL'!AB480</f>
        <v>APAGADO</v>
      </c>
      <c r="W458" t="str">
        <f>'RESUMEN TOTAL'!AC480</f>
        <v>APAGADO</v>
      </c>
      <c r="X458" t="str">
        <f>'RESUMEN TOTAL'!AD480</f>
        <v>APAGADO</v>
      </c>
      <c r="Y458" t="str">
        <f>'RESUMEN TOTAL'!AE480</f>
        <v>APAGADO</v>
      </c>
      <c r="Z458">
        <f>'RESUMEN TOTAL'!AF480</f>
        <v>0</v>
      </c>
      <c r="AA458">
        <f>'RESUMEN TOTAL'!AG480</f>
        <v>0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 t="str">
        <f>'RESUMEN TOTAL'!AD485</f>
        <v>APAGADO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 t="str">
        <f>'RESUMEN TOTAL'!AB495</f>
        <v>APAGADO</v>
      </c>
      <c r="W473" t="str">
        <f>'RESUMEN TOTAL'!AC495</f>
        <v>APAGADO</v>
      </c>
      <c r="X473" t="str">
        <f>'RESUMEN TOTAL'!AD495</f>
        <v>APAGADO</v>
      </c>
      <c r="Y473" t="str">
        <f>'RESUMEN TOTAL'!AE495</f>
        <v>APAGADO</v>
      </c>
      <c r="Z473">
        <f>'RESUMEN TOTAL'!AF495</f>
        <v>0</v>
      </c>
      <c r="AA473">
        <f>'RESUMEN TOTAL'!AG495</f>
        <v>0</v>
      </c>
      <c r="AB473">
        <f>'RESUMEN TOTAL'!AH495</f>
        <v>0</v>
      </c>
      <c r="AC473">
        <f>'RESUMEN TOTAL'!AI495</f>
        <v>0</v>
      </c>
      <c r="AD473">
        <f>'RESUMEN TOTAL'!AJ495</f>
        <v>0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 t="str">
        <f>'RESUMEN TOTAL'!AB496</f>
        <v>APAGADO</v>
      </c>
      <c r="W474" t="str">
        <f>'RESUMEN TOTAL'!AC496</f>
        <v>APAGADO</v>
      </c>
      <c r="X474" t="str">
        <f>'RESUMEN TOTAL'!AD496</f>
        <v>APAGADO</v>
      </c>
      <c r="Y474" t="str">
        <f>'RESUMEN TOTAL'!AE496</f>
        <v>APAGADO</v>
      </c>
      <c r="Z474">
        <f>'RESUMEN TOTAL'!AF496</f>
        <v>0</v>
      </c>
      <c r="AA474">
        <f>'RESUMEN TOTAL'!AG496</f>
        <v>0</v>
      </c>
      <c r="AB474">
        <f>'RESUMEN TOTAL'!AH496</f>
        <v>0</v>
      </c>
      <c r="AC474">
        <f>'RESUMEN TOTAL'!AI496</f>
        <v>0</v>
      </c>
      <c r="AD474">
        <f>'RESUMEN TOTAL'!AJ496</f>
        <v>0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 t="str">
        <f>'RESUMEN TOTAL'!AB505</f>
        <v>APAGADO</v>
      </c>
      <c r="W483" t="str">
        <f>'RESUMEN TOTAL'!AC505</f>
        <v>APAGADO</v>
      </c>
      <c r="X483" t="str">
        <f>'RESUMEN TOTAL'!AD505</f>
        <v>APAGADO</v>
      </c>
      <c r="Y483" t="str">
        <f>'RESUMEN TOTAL'!AE505</f>
        <v>APAGADO</v>
      </c>
      <c r="Z483">
        <f>'RESUMEN TOTAL'!AF505</f>
        <v>0</v>
      </c>
      <c r="AA483">
        <f>'RESUMEN TOTAL'!AG505</f>
        <v>0</v>
      </c>
      <c r="AB483">
        <f>'RESUMEN TOTAL'!AH505</f>
        <v>0</v>
      </c>
      <c r="AC483">
        <f>'RESUMEN TOTAL'!AI505</f>
        <v>0</v>
      </c>
      <c r="AD483">
        <f>'RESUMEN TOTAL'!AJ505</f>
        <v>0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 t="str">
        <f>'RESUMEN TOTAL'!AE515</f>
        <v>APAGADO</v>
      </c>
      <c r="Z495">
        <f>'RESUMEN TOTAL'!AF515</f>
        <v>0</v>
      </c>
      <c r="AA495">
        <f>'RESUMEN TOTAL'!AG515</f>
        <v>0</v>
      </c>
      <c r="AB495">
        <f>'RESUMEN TOTAL'!AH515</f>
        <v>0</v>
      </c>
      <c r="AC495">
        <f>'RESUMEN TOTAL'!AI515</f>
        <v>0</v>
      </c>
      <c r="AD495">
        <f>'RESUMEN TOTAL'!AJ515</f>
        <v>0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 t="str">
        <f>'RESUMEN TOTAL'!AE516</f>
        <v>APAGADO</v>
      </c>
      <c r="Z496">
        <f>'RESUMEN TOTAL'!AF516</f>
        <v>0</v>
      </c>
      <c r="AA496">
        <f>'RESUMEN TOTAL'!AG516</f>
        <v>0</v>
      </c>
      <c r="AB496">
        <f>'RESUMEN TOTAL'!AH516</f>
        <v>0</v>
      </c>
      <c r="AC496">
        <f>'RESUMEN TOTAL'!AI516</f>
        <v>0</v>
      </c>
      <c r="AD496">
        <f>'RESUMEN TOTAL'!AJ516</f>
        <v>0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 t="str">
        <f>'RESUMEN TOTAL'!AE519</f>
        <v>APAGADO</v>
      </c>
      <c r="Z499">
        <f>'RESUMEN TOTAL'!AF519</f>
        <v>0</v>
      </c>
      <c r="AA499">
        <f>'RESUMEN TOTAL'!AG519</f>
        <v>0</v>
      </c>
      <c r="AB499">
        <f>'RESUMEN TOTAL'!AH519</f>
        <v>0</v>
      </c>
      <c r="AC499">
        <f>'RESUMEN TOTAL'!AI519</f>
        <v>0</v>
      </c>
      <c r="AD499">
        <f>'RESUMEN TOTAL'!AJ519</f>
        <v>0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 t="str">
        <f>'RESUMEN TOTAL'!AE520</f>
        <v>APAGADO</v>
      </c>
      <c r="Z500">
        <f>'RESUMEN TOTAL'!AF520</f>
        <v>0</v>
      </c>
      <c r="AA500">
        <f>'RESUMEN TOTAL'!AG520</f>
        <v>0</v>
      </c>
      <c r="AB500">
        <f>'RESUMEN TOTAL'!AH520</f>
        <v>0</v>
      </c>
      <c r="AC500">
        <f>'RESUMEN TOTAL'!AI520</f>
        <v>0</v>
      </c>
      <c r="AD500">
        <f>'RESUMEN TOTAL'!AJ520</f>
        <v>0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3</v>
      </c>
      <c r="Y2" s="18">
        <f>COUNTIFS(Y4:Y500, "=APAGADO",E4:E500,"=radio")</f>
        <v>3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12</v>
      </c>
      <c r="C18">
        <f>'APAGADOS FIBRA'!V2</f>
        <v>91</v>
      </c>
      <c r="D18">
        <f>'APAGADOS ANTENA'!V2</f>
        <v>4</v>
      </c>
      <c r="E18">
        <f t="shared" si="6"/>
        <v>103</v>
      </c>
      <c r="F18">
        <f>'RESUMEN TOTAL'!B1</f>
        <v>522</v>
      </c>
      <c r="G18" s="36">
        <f t="shared" si="7"/>
        <v>0.19731800766283525</v>
      </c>
    </row>
    <row r="19" spans="1:7" x14ac:dyDescent="0.25">
      <c r="A19" s="17">
        <f>'APAGADOS RADIO'!W3</f>
        <v>45187</v>
      </c>
      <c r="B19">
        <f>'APAGADOS RADIO'!W2+D19</f>
        <v>12</v>
      </c>
      <c r="C19">
        <f>'APAGADOS FIBRA'!W2</f>
        <v>87</v>
      </c>
      <c r="D19">
        <f>'APAGADOS ANTENA'!W2</f>
        <v>4</v>
      </c>
      <c r="E19">
        <f t="shared" ref="E19:E31" si="8">B19+C19</f>
        <v>99</v>
      </c>
      <c r="F19">
        <f>'RESUMEN TOTAL'!B1</f>
        <v>522</v>
      </c>
      <c r="G19" s="36">
        <f t="shared" ref="G19:G31" si="9">E19/F19</f>
        <v>0.18965517241379309</v>
      </c>
    </row>
    <row r="20" spans="1:7" x14ac:dyDescent="0.25">
      <c r="A20" s="17">
        <f>'APAGADOS RADIO'!X3</f>
        <v>45188</v>
      </c>
      <c r="B20">
        <f>'APAGADOS RADIO'!X2+D20</f>
        <v>5</v>
      </c>
      <c r="C20">
        <f>'APAGADOS FIBRA'!X2</f>
        <v>30</v>
      </c>
      <c r="D20">
        <f>'APAGADOS ANTENA'!X2</f>
        <v>2</v>
      </c>
      <c r="E20">
        <f t="shared" si="8"/>
        <v>35</v>
      </c>
      <c r="F20">
        <f>'RESUMEN TOTAL'!B1</f>
        <v>522</v>
      </c>
      <c r="G20" s="36">
        <f t="shared" si="9"/>
        <v>6.7049808429118771E-2</v>
      </c>
    </row>
    <row r="21" spans="1:7" x14ac:dyDescent="0.25">
      <c r="A21" s="17">
        <f>'APAGADOS RADIO'!Y3</f>
        <v>45189</v>
      </c>
      <c r="B21">
        <f>'APAGADOS RADIO'!Y2+D21</f>
        <v>5</v>
      </c>
      <c r="C21">
        <f>'APAGADOS FIBRA'!Y2</f>
        <v>31</v>
      </c>
      <c r="D21">
        <f>'APAGADOS ANTENA'!Y2</f>
        <v>2</v>
      </c>
      <c r="E21">
        <f t="shared" si="8"/>
        <v>36</v>
      </c>
      <c r="F21">
        <f>'RESUMEN TOTAL'!B1</f>
        <v>522</v>
      </c>
      <c r="G21" s="36">
        <f t="shared" si="9"/>
        <v>6.8965517241379309E-2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522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522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522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522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3</v>
      </c>
      <c r="F51">
        <f>paradas!V3</f>
        <v>2</v>
      </c>
      <c r="G51" s="107">
        <f t="shared" si="12"/>
        <v>5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3</v>
      </c>
      <c r="F52">
        <f>paradas!W3</f>
        <v>2</v>
      </c>
      <c r="G52" s="107">
        <f t="shared" si="12"/>
        <v>5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2</v>
      </c>
      <c r="G53" s="107">
        <f t="shared" si="12"/>
        <v>6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5</v>
      </c>
      <c r="F54">
        <f>paradas!Y3</f>
        <v>4</v>
      </c>
      <c r="G54" s="107">
        <f t="shared" ref="G54:G65" si="13">E54+F54</f>
        <v>9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27" workbookViewId="0">
      <selection activeCell="F135" sqref="F135:J1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35</v>
      </c>
      <c r="D119" s="96"/>
      <c r="E119" s="97">
        <f>Hoja1!V4</f>
        <v>0.14462809917355371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33</v>
      </c>
      <c r="D126" s="96"/>
      <c r="E126" s="97">
        <f>Hoja1!W4</f>
        <v>0.13636363636363635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66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35</v>
      </c>
      <c r="D129" s="68">
        <f>C129</f>
        <v>35</v>
      </c>
      <c r="E129" s="69">
        <f>D129/C128</f>
        <v>6.7049808429118771E-2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13</v>
      </c>
      <c r="D130" s="68">
        <v>35</v>
      </c>
      <c r="E130" s="69">
        <f>D130/C128</f>
        <v>6.7049808429118771E-2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35</v>
      </c>
      <c r="E131" s="69">
        <f>D131/C128</f>
        <v>6.7049808429118771E-2</v>
      </c>
      <c r="F131" s="133"/>
      <c r="G131" s="67" t="s">
        <v>1153</v>
      </c>
      <c r="H131" s="121">
        <v>26</v>
      </c>
      <c r="I131" s="125">
        <f>AUXILIAR!E53</f>
        <v>4</v>
      </c>
      <c r="J131" s="115">
        <f>I131/H131</f>
        <v>0.15384615384615385</v>
      </c>
    </row>
    <row r="132" spans="2:10" ht="16.5" thickBot="1" x14ac:dyDescent="0.3">
      <c r="B132" s="70" t="s">
        <v>16</v>
      </c>
      <c r="C132" s="71">
        <v>3</v>
      </c>
      <c r="D132" s="72">
        <v>35</v>
      </c>
      <c r="E132" s="92">
        <f>D132/C128</f>
        <v>6.7049808429118771E-2</v>
      </c>
      <c r="F132" s="133"/>
      <c r="G132" s="67" t="s">
        <v>1420</v>
      </c>
      <c r="H132" s="121">
        <v>26</v>
      </c>
      <c r="I132" s="126">
        <f>AUXILIAR!F53</f>
        <v>2</v>
      </c>
      <c r="J132" s="110">
        <f>I132/H132</f>
        <v>7.6923076923076927E-2</v>
      </c>
    </row>
    <row r="133" spans="2:10" ht="17.25" thickTop="1" thickBot="1" x14ac:dyDescent="0.3">
      <c r="B133" s="95" t="s">
        <v>1144</v>
      </c>
      <c r="C133" s="96">
        <f>Hoja1!X3</f>
        <v>10</v>
      </c>
      <c r="D133" s="96"/>
      <c r="E133" s="97">
        <f>Hoja1!X4</f>
        <v>4.1322314049586778E-2</v>
      </c>
      <c r="F133" s="133"/>
      <c r="G133" s="67" t="s">
        <v>1426</v>
      </c>
      <c r="H133" s="121">
        <v>52</v>
      </c>
      <c r="I133" s="127">
        <f>SUM(I131:I132)</f>
        <v>6</v>
      </c>
      <c r="J133" s="113">
        <f>I133/H133</f>
        <v>0.11538461538461539</v>
      </c>
    </row>
    <row r="134" spans="2:10" ht="17.25" thickTop="1" thickBot="1" x14ac:dyDescent="0.3">
      <c r="B134" s="95" t="s">
        <v>1145</v>
      </c>
      <c r="C134" s="96">
        <f>Hoja1!X5</f>
        <v>25</v>
      </c>
      <c r="D134" s="96"/>
      <c r="E134" s="98">
        <f>Hoja1!X6</f>
        <v>0.11904761904761904</v>
      </c>
      <c r="F134" s="134"/>
      <c r="G134" s="70" t="s">
        <v>1425</v>
      </c>
      <c r="H134" s="122">
        <v>6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36</v>
      </c>
      <c r="D136" s="68">
        <f>C136</f>
        <v>36</v>
      </c>
      <c r="E136" s="69">
        <f>D136/C135</f>
        <v>6.8965517241379309E-2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12</v>
      </c>
      <c r="D137" s="68">
        <v>36</v>
      </c>
      <c r="E137" s="69">
        <f>D137/C135</f>
        <v>6.8965517241379309E-2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36</v>
      </c>
      <c r="E138" s="69">
        <f>D138/C135</f>
        <v>6.8965517241379309E-2</v>
      </c>
      <c r="F138" s="133"/>
      <c r="G138" s="67" t="s">
        <v>1153</v>
      </c>
      <c r="H138" s="121">
        <v>33</v>
      </c>
      <c r="I138" s="125">
        <v>6</v>
      </c>
      <c r="J138" s="115">
        <f t="shared" ref="J138:J140" si="20">I138/H138</f>
        <v>0.18181818181818182</v>
      </c>
    </row>
    <row r="139" spans="2:10" ht="16.5" thickBot="1" x14ac:dyDescent="0.3">
      <c r="B139" s="70" t="s">
        <v>16</v>
      </c>
      <c r="C139" s="71">
        <v>3</v>
      </c>
      <c r="D139" s="72">
        <v>36</v>
      </c>
      <c r="E139" s="92">
        <f>D139/C135</f>
        <v>6.8965517241379309E-2</v>
      </c>
      <c r="F139" s="133"/>
      <c r="G139" s="67" t="s">
        <v>1420</v>
      </c>
      <c r="H139" s="121">
        <v>33</v>
      </c>
      <c r="I139" s="126">
        <f>AUXILIAR!F54</f>
        <v>4</v>
      </c>
      <c r="J139" s="110">
        <f t="shared" si="20"/>
        <v>0.12121212121212122</v>
      </c>
    </row>
    <row r="140" spans="2:10" ht="17.25" thickTop="1" thickBot="1" x14ac:dyDescent="0.3">
      <c r="B140" s="95" t="s">
        <v>1144</v>
      </c>
      <c r="C140" s="96">
        <f>Hoja1!Y3</f>
        <v>11</v>
      </c>
      <c r="D140" s="96"/>
      <c r="E140" s="97">
        <v>0.05</v>
      </c>
      <c r="F140" s="133"/>
      <c r="G140" s="67" t="s">
        <v>1426</v>
      </c>
      <c r="H140" s="121">
        <v>66</v>
      </c>
      <c r="I140" s="127">
        <f t="shared" ref="I140" si="21">SUM(I138:I139)</f>
        <v>10</v>
      </c>
      <c r="J140" s="113">
        <f t="shared" si="20"/>
        <v>0.15151515151515152</v>
      </c>
    </row>
    <row r="141" spans="2:10" ht="17.25" thickTop="1" thickBot="1" x14ac:dyDescent="0.3">
      <c r="B141" s="95" t="s">
        <v>1145</v>
      </c>
      <c r="C141" s="96">
        <f>Hoja1!Y5</f>
        <v>25</v>
      </c>
      <c r="D141" s="96"/>
      <c r="E141" s="98">
        <v>0.12</v>
      </c>
      <c r="F141" s="134"/>
      <c r="G141" s="70" t="s">
        <v>1425</v>
      </c>
      <c r="H141" s="122"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3"/>
      <c r="G144" s="117" t="s">
        <v>1418</v>
      </c>
      <c r="H144" s="120">
        <f t="shared" ref="H144:H148" si="22">H81</f>
        <v>25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3"/>
      <c r="G145" s="67" t="s">
        <v>1153</v>
      </c>
      <c r="H145" s="121">
        <f t="shared" si="22"/>
        <v>25</v>
      </c>
      <c r="I145" s="125">
        <f>AUXILIAR!E55</f>
        <v>0</v>
      </c>
      <c r="J145" s="115">
        <f t="shared" ref="J145:J147" si="23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3"/>
      <c r="G146" s="67" t="s">
        <v>1420</v>
      </c>
      <c r="H146" s="121">
        <f t="shared" si="22"/>
        <v>25</v>
      </c>
      <c r="I146" s="126">
        <f>AUXILIAR!F55</f>
        <v>0</v>
      </c>
      <c r="J146" s="110">
        <f t="shared" si="23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3"/>
      <c r="G147" s="67" t="s">
        <v>1426</v>
      </c>
      <c r="H147" s="121">
        <f t="shared" si="22"/>
        <v>50</v>
      </c>
      <c r="I147" s="127">
        <f t="shared" ref="I147" si="24">SUM(I145:I146)</f>
        <v>0</v>
      </c>
      <c r="J147" s="113">
        <f t="shared" si="23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4"/>
      <c r="G148" s="70" t="s">
        <v>1425</v>
      </c>
      <c r="H148" s="122">
        <f t="shared" si="22"/>
        <v>3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f t="shared" ref="H151:H155" si="25">H81</f>
        <v>25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f t="shared" si="25"/>
        <v>25</v>
      </c>
      <c r="I152" s="125">
        <v>0</v>
      </c>
      <c r="J152" s="115">
        <f t="shared" ref="J152:J154" si="26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3"/>
      <c r="G153" s="67" t="s">
        <v>1420</v>
      </c>
      <c r="H153" s="121">
        <f t="shared" si="25"/>
        <v>25</v>
      </c>
      <c r="I153" s="126">
        <v>0</v>
      </c>
      <c r="J153" s="110">
        <f t="shared" si="26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3"/>
      <c r="G154" s="67" t="s">
        <v>1426</v>
      </c>
      <c r="H154" s="121">
        <f t="shared" si="25"/>
        <v>50</v>
      </c>
      <c r="I154" s="127">
        <v>0</v>
      </c>
      <c r="J154" s="113">
        <f t="shared" si="26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4"/>
      <c r="G155" s="70" t="s">
        <v>1425</v>
      </c>
      <c r="H155" s="122">
        <f t="shared" si="25"/>
        <v>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27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27"/>
        <v>25</v>
      </c>
      <c r="I159" s="125">
        <f>AUXILIAR!E57</f>
        <v>0</v>
      </c>
      <c r="J159" s="115">
        <f t="shared" ref="J159:J161" si="28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7"/>
        <v>25</v>
      </c>
      <c r="I160" s="126">
        <f>AUXILIAR!F57</f>
        <v>0</v>
      </c>
      <c r="J160" s="110">
        <f t="shared" si="28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3"/>
      <c r="G161" s="67" t="s">
        <v>1426</v>
      </c>
      <c r="H161" s="121">
        <f t="shared" si="27"/>
        <v>50</v>
      </c>
      <c r="I161" s="127">
        <f t="shared" ref="I161" si="29">SUM(I159:I160)</f>
        <v>0</v>
      </c>
      <c r="J161" s="113">
        <f t="shared" si="28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4"/>
      <c r="G162" s="70" t="s">
        <v>1425</v>
      </c>
      <c r="H162" s="122">
        <f t="shared" si="27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30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30"/>
        <v>25</v>
      </c>
      <c r="I166" s="125">
        <v>0</v>
      </c>
      <c r="J166" s="115">
        <f t="shared" ref="J166:J168" si="31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30"/>
        <v>25</v>
      </c>
      <c r="I167" s="126">
        <v>0</v>
      </c>
      <c r="J167" s="110">
        <f t="shared" si="31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3"/>
      <c r="G168" s="67" t="s">
        <v>1426</v>
      </c>
      <c r="H168" s="121">
        <f t="shared" si="30"/>
        <v>50</v>
      </c>
      <c r="I168" s="127">
        <v>0</v>
      </c>
      <c r="J168" s="113">
        <f t="shared" si="3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4"/>
      <c r="G169" s="70" t="s">
        <v>1425</v>
      </c>
      <c r="H169" s="122">
        <f t="shared" si="30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3"/>
      <c r="G172" s="117" t="s">
        <v>1418</v>
      </c>
      <c r="H172" s="120">
        <f t="shared" ref="H172:H176" si="32">H81</f>
        <v>25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f t="shared" si="32"/>
        <v>25</v>
      </c>
      <c r="I173" s="125">
        <v>0</v>
      </c>
      <c r="J173" s="115">
        <f t="shared" ref="J173:J175" si="33">I173/H173</f>
        <v>0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3"/>
      <c r="G174" s="67" t="s">
        <v>1420</v>
      </c>
      <c r="H174" s="121">
        <f t="shared" si="32"/>
        <v>25</v>
      </c>
      <c r="I174" s="126">
        <v>0</v>
      </c>
      <c r="J174" s="110">
        <f t="shared" si="3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3"/>
      <c r="G175" s="67" t="s">
        <v>1426</v>
      </c>
      <c r="H175" s="121">
        <f t="shared" si="32"/>
        <v>50</v>
      </c>
      <c r="I175" s="127">
        <v>0</v>
      </c>
      <c r="J175" s="113">
        <f t="shared" si="3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4"/>
      <c r="G176" s="70" t="s">
        <v>1425</v>
      </c>
      <c r="H176" s="122">
        <f t="shared" si="32"/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f t="shared" ref="H179:H183" si="34">H81</f>
        <v>25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f t="shared" si="34"/>
        <v>25</v>
      </c>
      <c r="I180" s="125">
        <v>0</v>
      </c>
      <c r="J180" s="115">
        <f t="shared" ref="J180:J182" si="35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3"/>
      <c r="G181" s="67" t="s">
        <v>1420</v>
      </c>
      <c r="H181" s="121">
        <f t="shared" si="34"/>
        <v>25</v>
      </c>
      <c r="I181" s="126">
        <v>0</v>
      </c>
      <c r="J181" s="110">
        <f t="shared" si="3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3"/>
      <c r="G182" s="67" t="s">
        <v>1426</v>
      </c>
      <c r="H182" s="121">
        <f t="shared" si="34"/>
        <v>50</v>
      </c>
      <c r="I182" s="127">
        <f t="shared" ref="I182" si="36">SUM(I180:I181)</f>
        <v>0</v>
      </c>
      <c r="J182" s="113">
        <f t="shared" si="3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4"/>
      <c r="G183" s="70" t="s">
        <v>1425</v>
      </c>
      <c r="H183" s="122">
        <f t="shared" si="34"/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f t="shared" ref="H186:H190" si="37">H81</f>
        <v>25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f t="shared" si="37"/>
        <v>25</v>
      </c>
      <c r="I187" s="125">
        <f>paradas!AF2</f>
        <v>0</v>
      </c>
      <c r="J187" s="115">
        <f t="shared" ref="J187:J189" si="38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f t="shared" si="37"/>
        <v>25</v>
      </c>
      <c r="I188" s="126">
        <f>paradas!AF3</f>
        <v>0</v>
      </c>
      <c r="J188" s="110">
        <f t="shared" si="38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3"/>
      <c r="G189" s="67" t="s">
        <v>1426</v>
      </c>
      <c r="H189" s="121">
        <f t="shared" si="37"/>
        <v>50</v>
      </c>
      <c r="I189" s="127">
        <f t="shared" ref="I189" si="39">SUM(I187:I188)</f>
        <v>0</v>
      </c>
      <c r="J189" s="113">
        <f t="shared" si="38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4"/>
      <c r="G190" s="70" t="s">
        <v>1425</v>
      </c>
      <c r="H190" s="122">
        <f t="shared" si="37"/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f t="shared" ref="H193:H197" si="40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f t="shared" si="40"/>
        <v>25</v>
      </c>
      <c r="I194" s="125">
        <v>0</v>
      </c>
      <c r="J194" s="115">
        <f t="shared" ref="J194:J196" si="41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f t="shared" si="40"/>
        <v>25</v>
      </c>
      <c r="I195" s="126">
        <v>0</v>
      </c>
      <c r="J195" s="110">
        <f t="shared" si="41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3"/>
      <c r="G196" s="67" t="s">
        <v>1426</v>
      </c>
      <c r="H196" s="121">
        <f t="shared" si="40"/>
        <v>50</v>
      </c>
      <c r="I196" s="127">
        <v>0</v>
      </c>
      <c r="J196" s="113">
        <f t="shared" si="41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4"/>
      <c r="G197" s="70" t="s">
        <v>1425</v>
      </c>
      <c r="H197" s="122">
        <f t="shared" si="40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f t="shared" ref="H200:H204" si="42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f t="shared" si="42"/>
        <v>25</v>
      </c>
      <c r="I201" s="125">
        <f>AUXILIAR!E63</f>
        <v>0</v>
      </c>
      <c r="J201" s="115">
        <f t="shared" ref="J201:J203" si="43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f t="shared" si="42"/>
        <v>25</v>
      </c>
      <c r="I202" s="126">
        <f>AUXILIAR!F63</f>
        <v>0</v>
      </c>
      <c r="J202" s="110">
        <f t="shared" si="43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3"/>
      <c r="G203" s="67" t="s">
        <v>1426</v>
      </c>
      <c r="H203" s="121">
        <f t="shared" si="42"/>
        <v>50</v>
      </c>
      <c r="I203" s="127">
        <f t="shared" ref="I203" si="44">SUM(I201:I202)</f>
        <v>0</v>
      </c>
      <c r="J203" s="113">
        <f t="shared" si="43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4"/>
      <c r="G204" s="70" t="s">
        <v>1425</v>
      </c>
      <c r="H204" s="122">
        <f t="shared" si="42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45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45"/>
        <v>25</v>
      </c>
      <c r="I208" s="125">
        <v>0</v>
      </c>
      <c r="J208" s="115">
        <f t="shared" ref="J208:J210" si="46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45"/>
        <v>25</v>
      </c>
      <c r="I209" s="126">
        <v>0</v>
      </c>
      <c r="J209" s="110">
        <f t="shared" si="46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45"/>
        <v>50</v>
      </c>
      <c r="I210" s="127">
        <v>0</v>
      </c>
      <c r="J210" s="113">
        <f t="shared" si="46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45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workbookViewId="0">
      <selection activeCell="T5" sqref="T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35</v>
      </c>
      <c r="W3" s="54">
        <f>COUNTIFS('RESUMEN TOTAL'!C5:C534, "=BONOMO",'RESUMEN TOTAL'!AC5:AC534,"=APAGADO")</f>
        <v>33</v>
      </c>
      <c r="X3" s="54">
        <f>COUNTIFS('RESUMEN TOTAL'!C5:C534, "=BONOMO",'RESUMEN TOTAL'!AD5:AD534,"=APAGADO")</f>
        <v>10</v>
      </c>
      <c r="Y3" s="54">
        <f>COUNTIFS('RESUMEN TOTAL'!C5:C534, "=BONOMO",'RESUMEN TOTAL'!AE5:AE534,"=APAGADO")</f>
        <v>11</v>
      </c>
      <c r="Z3" s="54">
        <f>COUNTIFS('RESUMEN TOTAL'!D5:D534, "=BONOMO",'RESUMEN TOTAL'!AF5:AF534,"=APAGADO")</f>
        <v>0</v>
      </c>
      <c r="AA3" s="54">
        <f>COUNTIFS('RESUMEN TOTAL'!C5:C534, "=BONOMO",'RESUMEN TOTAL'!AG5:AG534,"=APAGADO")</f>
        <v>0</v>
      </c>
      <c r="AB3" s="54">
        <f>COUNTIFS('RESUMEN TOTAL'!C5:C534, "=BONOMO",'RESUMEN TOTAL'!AH5:AH534,"=APAGADO")</f>
        <v>0</v>
      </c>
      <c r="AC3" s="54">
        <f>COUNTIFS('RESUMEN TOTAL'!C5:C534, "=BONOMO",'RESUMEN TOTAL'!AI5:AI534,"=APAGADO")</f>
        <v>0</v>
      </c>
      <c r="AD3" s="54">
        <f>COUNTIFS('RESUMEN TOTAL'!C5:C534, "=BONOMO",'RESUMEN TOTAL'!AJ5:AJ534,"=APAGADO")</f>
        <v>0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0.14462809917355371</v>
      </c>
      <c r="W4" s="61">
        <f t="shared" si="0"/>
        <v>0.13636363636363635</v>
      </c>
      <c r="X4" s="61">
        <f t="shared" si="0"/>
        <v>4.1322314049586778E-2</v>
      </c>
      <c r="Y4" s="61">
        <f t="shared" ref="Y4" si="3">Y3/BONOMOcam</f>
        <v>4.5454545454545456E-2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68</v>
      </c>
      <c r="W5" s="56">
        <f>COUNTIFS('RESUMEN TOTAL'!C5:C520, "=COSEIDI",'RESUMEN TOTAL'!AC5:AC520,"=APAGADO")</f>
        <v>66</v>
      </c>
      <c r="X5" s="56">
        <f>COUNTIFS('RESUMEN TOTAL'!C5:C520, "=COSEIDI",'RESUMEN TOTAL'!AD5:AD520,"=APAGADO")</f>
        <v>25</v>
      </c>
      <c r="Y5" s="56">
        <f>COUNTIFS('RESUMEN TOTAL'!C5:C520, "=COSEIDI",'RESUMEN TOTAL'!AE5:AE520,"=APAGADO")</f>
        <v>25</v>
      </c>
      <c r="Z5" s="56">
        <f>COUNTIFS('RESUMEN TOTAL'!C5:C520, "=COSEIDI",'RESUMEN TOTAL'!AF5:AF520,"=APAGADO")</f>
        <v>0</v>
      </c>
      <c r="AA5" s="56">
        <f>COUNTIFS('RESUMEN TOTAL'!C5:C520, "=COSEIDI",'RESUMEN TOTAL'!AG5:AG520,"=APAGADO")</f>
        <v>0</v>
      </c>
      <c r="AB5" s="56">
        <f>COUNTIFS('RESUMEN TOTAL'!C5:C520, "=COSEIDI",'RESUMEN TOTAL'!AH5:AH520,"=APAGADO")</f>
        <v>0</v>
      </c>
      <c r="AC5" s="56">
        <f>COUNTIFS('RESUMEN TOTAL'!C5:C520, "=COSEIDI",'RESUMEN TOTAL'!AI5:AI520,"=APAGADO")</f>
        <v>0</v>
      </c>
      <c r="AD5" s="56">
        <f>COUNTIFS('RESUMEN TOTAL'!C5:C520, "=COSEIDI",'RESUMEN TOTAL'!AJ5:AJ520,"=APAGADO")</f>
        <v>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f>COUNTIFS('RESUMEN TOTAL'!C5:C520, "=COSEIDI",'RESUMEN TOTAL'!AN5:AN520,"=APAGADO")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0.32380952380952382</v>
      </c>
      <c r="W6" s="60">
        <f t="shared" si="6"/>
        <v>0.31428571428571428</v>
      </c>
      <c r="X6" s="60">
        <f t="shared" si="6"/>
        <v>0.11904761904761904</v>
      </c>
      <c r="Y6" s="60">
        <f t="shared" ref="Y6" si="9">Y5/COSEIDIcam</f>
        <v>0.11904761904761904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3</v>
      </c>
      <c r="W2" s="18">
        <f>COUNTIFS(W4:W600, "=APAGADO",D4:D600,"=GFIJA")</f>
        <v>3</v>
      </c>
      <c r="X2" s="18">
        <f>COUNTIFS(X4:X600, "=APAGADO",D4:D600,"=GFIJA")</f>
        <v>4</v>
      </c>
      <c r="Y2" s="18">
        <f>COUNTIFS(Y4:Y600, "=APAGADO",D4:D600,"=GFIJA")</f>
        <v>5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2</v>
      </c>
      <c r="W3" s="18">
        <f>COUNTIFS(W6:W602, "=APAGADO",D4:D600,"=INTERCOMUNICADOR")</f>
        <v>2</v>
      </c>
      <c r="X3" s="18">
        <f>COUNTIFS(X6:X602, "=APAGADO",D4:D600,"=INTERCOMUNICADOR")</f>
        <v>2</v>
      </c>
      <c r="Y3" s="18">
        <f>COUNTIFS(Y6:Y602, "=APAGADO",D4:D600,"=INTERCOMUNICADOR")</f>
        <v>4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 t="str">
        <f>'RESUMEN TOTAL'!AE125</f>
        <v>APAGADO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 t="str">
        <f>'RESUMEN TOTAL'!AE126</f>
        <v>APAGADO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 t="str">
        <f>'RESUMEN TOTAL'!AE128</f>
        <v>APAGADO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 t="str">
        <f>'RESUMEN TOTAL'!AE145</f>
        <v>APAGADO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 t="str">
        <f>'RESUMEN TOTAL'!AE146</f>
        <v>APAGADO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 t="str">
        <f>'RESUMEN TOTAL'!AB147</f>
        <v>APAGADO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 t="str">
        <f>'RESUMEN TOTAL'!AD154</f>
        <v>APAGADO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 t="str">
        <f>'RESUMEN TOTAL'!AD195</f>
        <v>APAGADO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 t="str">
        <f>'RESUMEN TOTAL'!AB210</f>
        <v>APAGADO</v>
      </c>
      <c r="W210" s="88" t="str">
        <f>'RESUMEN TOTAL'!AC210</f>
        <v>APAGADO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 t="str">
        <f>'RESUMEN TOTAL'!AD233</f>
        <v>APAGADO</v>
      </c>
      <c r="Y233" s="88" t="str">
        <f>'RESUMEN TOTAL'!AE233</f>
        <v>APAGADO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 t="str">
        <f>'RESUMEN TOTAL'!AE234</f>
        <v>APAGADO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 t="str">
        <f>'RESUMEN TOTAL'!AE235</f>
        <v>APAGADO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 t="str">
        <f>'RESUMEN TOTAL'!AE236</f>
        <v>APAGADO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 t="str">
        <f>'RESUMEN TOTAL'!AE237</f>
        <v>APAGADO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 t="str">
        <f>'RESUMEN TOTAL'!AE238</f>
        <v>APAGADO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 t="str">
        <f>'RESUMEN TOTAL'!AB242</f>
        <v>APAGADO</v>
      </c>
      <c r="W242" s="88" t="str">
        <f>'RESUMEN TOTAL'!AC242</f>
        <v>APAGADO</v>
      </c>
      <c r="X242" s="88" t="str">
        <f>'RESUMEN TOTAL'!AD242</f>
        <v>APAGADO</v>
      </c>
      <c r="Y242" s="88" t="str">
        <f>'RESUMEN TOTAL'!AE242</f>
        <v>APAGADO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 t="str">
        <f>'RESUMEN TOTAL'!AB277</f>
        <v>APAGADO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 t="str">
        <f>'RESUMEN TOTAL'!AB278</f>
        <v>APAGADO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 t="str">
        <f>'RESUMEN TOTAL'!AB290</f>
        <v>APAGADO</v>
      </c>
      <c r="W290" s="88" t="str">
        <f>'RESUMEN TOTAL'!AC290</f>
        <v>APAGADO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 t="str">
        <f>'RESUMEN TOTAL'!AB293</f>
        <v>APAGADO</v>
      </c>
      <c r="W293" s="88" t="str">
        <f>'RESUMEN TOTAL'!AC293</f>
        <v>APAGADO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 t="str">
        <f>'RESUMEN TOTAL'!AB295</f>
        <v>APAGADO</v>
      </c>
      <c r="W295" s="88" t="str">
        <f>'RESUMEN TOTAL'!AC295</f>
        <v>APAGADO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 t="str">
        <f>'RESUMEN TOTAL'!AB296</f>
        <v>APAGADO</v>
      </c>
      <c r="W296" s="88" t="str">
        <f>'RESUMEN TOTAL'!AC296</f>
        <v>APAGADO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 t="str">
        <f>'RESUMEN TOTAL'!AB297</f>
        <v>APAGADO</v>
      </c>
      <c r="W297" s="88" t="str">
        <f>'RESUMEN TOTAL'!AC297</f>
        <v>APAGADO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 t="str">
        <f>'RESUMEN TOTAL'!AB301</f>
        <v>APAGADO</v>
      </c>
      <c r="W301" s="88" t="str">
        <f>'RESUMEN TOTAL'!AC301</f>
        <v>APAGADO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 t="str">
        <f>'RESUMEN TOTAL'!AB302</f>
        <v>APAGADO</v>
      </c>
      <c r="W302" s="88" t="str">
        <f>'RESUMEN TOTAL'!AC302</f>
        <v>APAGADO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 t="str">
        <f>'RESUMEN TOTAL'!AB303</f>
        <v>APAGADO</v>
      </c>
      <c r="W303" s="88" t="str">
        <f>'RESUMEN TOTAL'!AC303</f>
        <v>APAGADO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 t="str">
        <f>'RESUMEN TOTAL'!AB304</f>
        <v>APAGADO</v>
      </c>
      <c r="W304" s="88" t="str">
        <f>'RESUMEN TOTAL'!AC304</f>
        <v>APAGADO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 t="str">
        <f>'RESUMEN TOTAL'!AB305</f>
        <v>APAGADO</v>
      </c>
      <c r="W305" s="88" t="str">
        <f>'RESUMEN TOTAL'!AC305</f>
        <v>APAGADO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 t="str">
        <f>'RESUMEN TOTAL'!AB306</f>
        <v>APAGADO</v>
      </c>
      <c r="W306" s="88" t="str">
        <f>'RESUMEN TOTAL'!AC306</f>
        <v>APAGADO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 t="str">
        <f>'RESUMEN TOTAL'!AB307</f>
        <v>APAGADO</v>
      </c>
      <c r="W307" s="88" t="str">
        <f>'RESUMEN TOTAL'!AC307</f>
        <v>APAGADO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 t="str">
        <f>'RESUMEN TOTAL'!AB308</f>
        <v>APAGADO</v>
      </c>
      <c r="W308" s="88" t="str">
        <f>'RESUMEN TOTAL'!AC308</f>
        <v>APAGADO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 t="str">
        <f>'RESUMEN TOTAL'!AB309</f>
        <v>APAGADO</v>
      </c>
      <c r="W309" s="88" t="str">
        <f>'RESUMEN TOTAL'!AC309</f>
        <v>APAGADO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 t="str">
        <f>'RESUMEN TOTAL'!AB310</f>
        <v>APAGADO</v>
      </c>
      <c r="W310" s="88" t="str">
        <f>'RESUMEN TOTAL'!AC310</f>
        <v>APAGADO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 t="str">
        <f>'RESUMEN TOTAL'!AB312</f>
        <v>APAGADO</v>
      </c>
      <c r="W312" s="88" t="str">
        <f>'RESUMEN TOTAL'!AC312</f>
        <v>APAGADO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 t="str">
        <f>'RESUMEN TOTAL'!AB326</f>
        <v>APAGADO</v>
      </c>
      <c r="W326" s="88" t="str">
        <f>'RESUMEN TOTAL'!AC326</f>
        <v>APAGADO</v>
      </c>
      <c r="X326" s="88" t="str">
        <f>'RESUMEN TOTAL'!AD326</f>
        <v>APAGADO</v>
      </c>
      <c r="Y326" s="88" t="str">
        <f>'RESUMEN TOTAL'!AE326</f>
        <v>APAGADO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 t="str">
        <f>'RESUMEN TOTAL'!AB329</f>
        <v>APAGADO</v>
      </c>
      <c r="W329" s="88" t="str">
        <f>'RESUMEN TOTAL'!AC329</f>
        <v>APAGADO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 t="str">
        <f>'RESUMEN TOTAL'!AB330</f>
        <v>APAGADO</v>
      </c>
      <c r="W330" s="88" t="str">
        <f>'RESUMEN TOTAL'!AC330</f>
        <v>APAGADO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 t="str">
        <f>'RESUMEN TOTAL'!AE350</f>
        <v>APAGADO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 t="str">
        <f>'RESUMEN TOTAL'!AB364</f>
        <v>APAGADO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 t="str">
        <f>'RESUMEN TOTAL'!AE372</f>
        <v>APAGADO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 t="str">
        <f>'RESUMEN TOTAL'!AE373</f>
        <v>APAGADO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 t="str">
        <f>'RESUMEN TOTAL'!AB393</f>
        <v>APAGADO</v>
      </c>
      <c r="W393" s="88" t="str">
        <f>'RESUMEN TOTAL'!AC393</f>
        <v>APAGADO</v>
      </c>
      <c r="X393" s="88" t="str">
        <f>'RESUMEN TOTAL'!AD393</f>
        <v>APAGADO</v>
      </c>
      <c r="Y393" s="88" t="str">
        <f>'RESUMEN TOTAL'!AE393</f>
        <v>APAGADO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 t="str">
        <f>'RESUMEN TOTAL'!AB415</f>
        <v>APAGADO</v>
      </c>
      <c r="W415" s="88" t="str">
        <f>'RESUMEN TOTAL'!AC415</f>
        <v>APAGADO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 t="str">
        <f>'RESUMEN TOTAL'!AB416</f>
        <v>APAGADO</v>
      </c>
      <c r="W416" s="88" t="str">
        <f>'RESUMEN TOTAL'!AC416</f>
        <v>APAGADO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 t="str">
        <f>'RESUMEN TOTAL'!AB419</f>
        <v>APAGADO</v>
      </c>
      <c r="W419" s="88" t="str">
        <f>'RESUMEN TOTAL'!AC419</f>
        <v>APAGADO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 t="str">
        <f>'RESUMEN TOTAL'!AB420</f>
        <v>APAGADO</v>
      </c>
      <c r="W420" s="88" t="str">
        <f>'RESUMEN TOTAL'!AC420</f>
        <v>APAGADO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 t="str">
        <f>'RESUMEN TOTAL'!AB421</f>
        <v>APAGADO</v>
      </c>
      <c r="W421" s="88" t="str">
        <f>'RESUMEN TOTAL'!AC421</f>
        <v>APAGADO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 t="str">
        <f>'RESUMEN TOTAL'!AB422</f>
        <v>APAGADO</v>
      </c>
      <c r="W422" s="88" t="str">
        <f>'RESUMEN TOTAL'!AC422</f>
        <v>APAGADO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 t="str">
        <f>'RESUMEN TOTAL'!AB423</f>
        <v>APAGADO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 t="str">
        <f>'RESUMEN TOTAL'!AB432</f>
        <v>APAGADO</v>
      </c>
      <c r="W432" s="88" t="str">
        <f>'RESUMEN TOTAL'!AC432</f>
        <v>APAGADO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 t="str">
        <f>'RESUMEN TOTAL'!AB434</f>
        <v>APAGADO</v>
      </c>
      <c r="W434" s="88" t="str">
        <f>'RESUMEN TOTAL'!AC434</f>
        <v>APAGADO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 t="str">
        <f>'RESUMEN TOTAL'!AB446</f>
        <v>APAGADO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 t="str">
        <f>'RESUMEN TOTAL'!AB479</f>
        <v>APAGADO</v>
      </c>
      <c r="W459" s="100" t="str">
        <f>'RESUMEN TOTAL'!AC479</f>
        <v>APAGADO</v>
      </c>
      <c r="X459" s="100" t="str">
        <f>'RESUMEN TOTAL'!AD479</f>
        <v>APAGADO</v>
      </c>
      <c r="Y459" s="100" t="str">
        <f>'RESUMEN TOTAL'!AE479</f>
        <v>APAGADO</v>
      </c>
      <c r="Z459" s="100">
        <f>'RESUMEN TOTAL'!AF479</f>
        <v>0</v>
      </c>
      <c r="AA459" s="100">
        <f>'RESUMEN TOTAL'!AG479</f>
        <v>0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 t="str">
        <f>'RESUMEN TOTAL'!AB480</f>
        <v>APAGADO</v>
      </c>
      <c r="W460" s="100" t="str">
        <f>'RESUMEN TOTAL'!AC480</f>
        <v>APAGADO</v>
      </c>
      <c r="X460" s="100" t="str">
        <f>'RESUMEN TOTAL'!AD480</f>
        <v>APAGADO</v>
      </c>
      <c r="Y460" s="100" t="str">
        <f>'RESUMEN TOTAL'!AE480</f>
        <v>APAGADO</v>
      </c>
      <c r="Z460" s="100">
        <f>'RESUMEN TOTAL'!AF480</f>
        <v>0</v>
      </c>
      <c r="AA460" s="100">
        <f>'RESUMEN TOTAL'!AG480</f>
        <v>0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 t="str">
        <f>'RESUMEN TOTAL'!AD485</f>
        <v>APAGADO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 t="str">
        <f>'RESUMEN TOTAL'!AB495</f>
        <v>APAGADO</v>
      </c>
      <c r="W475" s="19" t="str">
        <f>'RESUMEN TOTAL'!AC495</f>
        <v>APAGADO</v>
      </c>
      <c r="X475" s="19" t="str">
        <f>'RESUMEN TOTAL'!AD495</f>
        <v>APAGADO</v>
      </c>
      <c r="Y475" s="19" t="str">
        <f>'RESUMEN TOTAL'!AE495</f>
        <v>APAGADO</v>
      </c>
      <c r="Z475" s="19">
        <f>'RESUMEN TOTAL'!AF495</f>
        <v>0</v>
      </c>
      <c r="AA475" s="19">
        <f>'RESUMEN TOTAL'!AG495</f>
        <v>0</v>
      </c>
      <c r="AB475" s="19">
        <f>'RESUMEN TOTAL'!AH495</f>
        <v>0</v>
      </c>
      <c r="AC475" s="100">
        <f>'RESUMEN TOTAL'!AI495</f>
        <v>0</v>
      </c>
      <c r="AD475" s="100">
        <f>'RESUMEN TOTAL'!AJ495</f>
        <v>0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 t="str">
        <f>'RESUMEN TOTAL'!AB496</f>
        <v>APAGADO</v>
      </c>
      <c r="W476" s="19" t="str">
        <f>'RESUMEN TOTAL'!AC496</f>
        <v>APAGADO</v>
      </c>
      <c r="X476" s="19" t="str">
        <f>'RESUMEN TOTAL'!AD496</f>
        <v>APAGADO</v>
      </c>
      <c r="Y476" s="19" t="str">
        <f>'RESUMEN TOTAL'!AE496</f>
        <v>APAGADO</v>
      </c>
      <c r="Z476" s="19">
        <f>'RESUMEN TOTAL'!AF496</f>
        <v>0</v>
      </c>
      <c r="AA476" s="19">
        <f>'RESUMEN TOTAL'!AG496</f>
        <v>0</v>
      </c>
      <c r="AB476" s="19">
        <f>'RESUMEN TOTAL'!AH496</f>
        <v>0</v>
      </c>
      <c r="AC476" s="100">
        <f>'RESUMEN TOTAL'!AI496</f>
        <v>0</v>
      </c>
      <c r="AD476" s="100">
        <f>'RESUMEN TOTAL'!AJ496</f>
        <v>0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 t="str">
        <f>'RESUMEN TOTAL'!AB505</f>
        <v>APAGADO</v>
      </c>
      <c r="W485" s="19" t="str">
        <f>'RESUMEN TOTAL'!AC505</f>
        <v>APAGADO</v>
      </c>
      <c r="X485" s="19" t="str">
        <f>'RESUMEN TOTAL'!AD505</f>
        <v>APAGADO</v>
      </c>
      <c r="Y485" s="19" t="str">
        <f>'RESUMEN TOTAL'!AE505</f>
        <v>APAGADO</v>
      </c>
      <c r="Z485" s="19">
        <f>'RESUMEN TOTAL'!AF505</f>
        <v>0</v>
      </c>
      <c r="AA485" s="19">
        <f>'RESUMEN TOTAL'!AG505</f>
        <v>0</v>
      </c>
      <c r="AB485" s="19">
        <f>'RESUMEN TOTAL'!AH505</f>
        <v>0</v>
      </c>
      <c r="AC485" s="19">
        <f>'RESUMEN TOTAL'!AI505</f>
        <v>0</v>
      </c>
      <c r="AD485" s="19">
        <f>'RESUMEN TOTAL'!AJ505</f>
        <v>0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 t="str">
        <f>'RESUMEN TOTAL'!AE515</f>
        <v>APAGADO</v>
      </c>
      <c r="Z497" s="19">
        <f>'RESUMEN TOTAL'!AF515</f>
        <v>0</v>
      </c>
      <c r="AA497" s="19">
        <f>'RESUMEN TOTAL'!AG515</f>
        <v>0</v>
      </c>
      <c r="AB497" s="19">
        <f>'RESUMEN TOTAL'!AH515</f>
        <v>0</v>
      </c>
      <c r="AC497" s="19">
        <f>'RESUMEN TOTAL'!AI515</f>
        <v>0</v>
      </c>
      <c r="AD497" s="19">
        <f>'RESUMEN TOTAL'!AJ515</f>
        <v>0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 t="str">
        <f>'RESUMEN TOTAL'!AE516</f>
        <v>APAGADO</v>
      </c>
      <c r="Z498" s="19">
        <f>'RESUMEN TOTAL'!AF516</f>
        <v>0</v>
      </c>
      <c r="AA498" s="19">
        <f>'RESUMEN TOTAL'!AG516</f>
        <v>0</v>
      </c>
      <c r="AB498" s="19">
        <f>'RESUMEN TOTAL'!AH516</f>
        <v>0</v>
      </c>
      <c r="AC498" s="19">
        <f>'RESUMEN TOTAL'!AI516</f>
        <v>0</v>
      </c>
      <c r="AD498" s="19">
        <f>'RESUMEN TOTAL'!AJ516</f>
        <v>0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 t="str">
        <f>'RESUMEN TOTAL'!AE519</f>
        <v>APAGADO</v>
      </c>
      <c r="Z501" s="19">
        <f>'RESUMEN TOTAL'!AF519</f>
        <v>0</v>
      </c>
      <c r="AA501" s="19">
        <f>'RESUMEN TOTAL'!AG519</f>
        <v>0</v>
      </c>
      <c r="AB501" s="19">
        <f>'RESUMEN TOTAL'!AH519</f>
        <v>0</v>
      </c>
      <c r="AC501" s="19">
        <f>'RESUMEN TOTAL'!AI519</f>
        <v>0</v>
      </c>
      <c r="AD501" s="19">
        <f>'RESUMEN TOTAL'!AJ519</f>
        <v>0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 t="str">
        <f>'RESUMEN TOTAL'!AE520</f>
        <v>APAGADO</v>
      </c>
      <c r="Z502" s="19">
        <f>'RESUMEN TOTAL'!AF520</f>
        <v>0</v>
      </c>
      <c r="AA502" s="19">
        <f>'RESUMEN TOTAL'!AG520</f>
        <v>0</v>
      </c>
      <c r="AB502" s="19">
        <f>'RESUMEN TOTAL'!AH520</f>
        <v>0</v>
      </c>
      <c r="AC502" s="19">
        <f>'RESUMEN TOTAL'!AI520</f>
        <v>0</v>
      </c>
      <c r="AD502" s="19">
        <f>'RESUMEN TOTAL'!AJ520</f>
        <v>0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2023-09-20T11:21:46Z</dcterms:modified>
</cp:coreProperties>
</file>