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8_{47159DDF-7179-485E-B83E-C3F225964FB3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90" i="24"/>
  <c r="H183" i="24"/>
  <c r="H176" i="24"/>
  <c r="H169" i="24"/>
  <c r="H162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H175" i="24"/>
  <c r="J175" i="24" s="1"/>
  <c r="J147" i="24"/>
  <c r="H119" i="24"/>
  <c r="J119" i="24" s="1"/>
  <c r="H91" i="24"/>
  <c r="J91" i="24" s="1"/>
  <c r="H196" i="24"/>
  <c r="J196" i="24" s="1"/>
  <c r="H168" i="24"/>
  <c r="J168" i="24" s="1"/>
  <c r="J140" i="24"/>
  <c r="H112" i="24"/>
  <c r="J112" i="24" s="1"/>
  <c r="H189" i="24"/>
  <c r="J189" i="24" s="1"/>
  <c r="H161" i="24"/>
  <c r="J133" i="24"/>
  <c r="H105" i="24"/>
  <c r="J105" i="24" s="1"/>
  <c r="H210" i="24"/>
  <c r="J210" i="24" s="1"/>
  <c r="H182" i="24"/>
  <c r="J182" i="24" s="1"/>
  <c r="J154" i="24"/>
  <c r="H126" i="24"/>
  <c r="J126" i="24" s="1"/>
  <c r="H98" i="24"/>
  <c r="J98" i="24" s="1"/>
  <c r="J84" i="24"/>
  <c r="H207" i="24"/>
  <c r="H179" i="24"/>
  <c r="H123" i="24"/>
  <c r="H95" i="24"/>
  <c r="H200" i="24"/>
  <c r="H172" i="24"/>
  <c r="H116" i="24"/>
  <c r="H88" i="24"/>
  <c r="H193" i="24"/>
  <c r="H165" i="24"/>
  <c r="H109" i="24"/>
  <c r="H186" i="24"/>
  <c r="H158" i="24"/>
  <c r="H102" i="24"/>
  <c r="H195" i="24"/>
  <c r="J195" i="24" s="1"/>
  <c r="H167" i="24"/>
  <c r="J167" i="24" s="1"/>
  <c r="J139" i="24"/>
  <c r="H111" i="24"/>
  <c r="J111" i="24" s="1"/>
  <c r="H188" i="24"/>
  <c r="J188" i="24" s="1"/>
  <c r="H160" i="24"/>
  <c r="J160" i="24" s="1"/>
  <c r="J132" i="24"/>
  <c r="H104" i="24"/>
  <c r="J104" i="24" s="1"/>
  <c r="H209" i="24"/>
  <c r="J209" i="24" s="1"/>
  <c r="H181" i="24"/>
  <c r="J181" i="24" s="1"/>
  <c r="J153" i="24"/>
  <c r="H125" i="24"/>
  <c r="J125" i="24" s="1"/>
  <c r="H97" i="24"/>
  <c r="J97" i="24" s="1"/>
  <c r="H202" i="24"/>
  <c r="J202" i="24" s="1"/>
  <c r="H174" i="24"/>
  <c r="J174" i="24" s="1"/>
  <c r="J146" i="24"/>
  <c r="H118" i="24"/>
  <c r="J118" i="24" s="1"/>
  <c r="H90" i="24"/>
  <c r="J90" i="24" s="1"/>
  <c r="J83" i="24"/>
  <c r="H187" i="24"/>
  <c r="J187" i="24" s="1"/>
  <c r="H159" i="24"/>
  <c r="J159" i="24" s="1"/>
  <c r="J131" i="24"/>
  <c r="H103" i="24"/>
  <c r="J103" i="24" s="1"/>
  <c r="H208" i="24"/>
  <c r="J208" i="24" s="1"/>
  <c r="H180" i="24"/>
  <c r="J180" i="24" s="1"/>
  <c r="J152" i="24"/>
  <c r="H124" i="24"/>
  <c r="J124" i="24" s="1"/>
  <c r="H96" i="24"/>
  <c r="J96" i="24" s="1"/>
  <c r="H201" i="24"/>
  <c r="J201" i="24" s="1"/>
  <c r="H173" i="24"/>
  <c r="J173" i="24" s="1"/>
  <c r="J145" i="24"/>
  <c r="H117" i="24"/>
  <c r="J117" i="24" s="1"/>
  <c r="H89" i="24"/>
  <c r="J89" i="24" s="1"/>
  <c r="H194" i="24"/>
  <c r="J194" i="24" s="1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<sst xmlns="http://schemas.openxmlformats.org/spreadsheetml/2006/main" count="5592" uniqueCount="1562">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</sst>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10</c:v>
                </c:pt>
                <c:pt idx="19">
                  <c:v>11</c:v>
                </c:pt>
                <c:pt idx="20">
                  <c:v>16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24</c:v>
                </c:pt>
                <c:pt idx="22">
                  <c:v>12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4.1322314049586778E-2</c:v>
                      </c:pt>
                      <c:pt idx="19">
                        <c:v>4.5454545454545456E-2</c:v>
                      </c:pt>
                      <c:pt idx="20">
                        <c:v>6.6115702479338845E-2</c:v>
                      </c:pt>
                      <c:pt idx="21">
                        <c:v>3.71900826446281E-2</c:v>
                      </c:pt>
                      <c:pt idx="22">
                        <c:v>4.1322314049586778E-2</c:v>
                      </c:pt>
                      <c:pt idx="23">
                        <c:v>4.1322314049586778E-2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0.11904761904761904</c:v>
                      </c:pt>
                      <c:pt idx="19">
                        <c:v>0.11904761904761904</c:v>
                      </c:pt>
                      <c:pt idx="20">
                        <c:v>0.11904761904761904</c:v>
                      </c:pt>
                      <c:pt idx="21">
                        <c:v>0.11428571428571428</c:v>
                      </c:pt>
                      <c:pt idx="22">
                        <c:v>5.7142857142857141E-2</c:v>
                      </c:pt>
                      <c:pt idx="23">
                        <c:v>6.1904761904761907E-2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4.1322314049586778E-2</c:v>
                </c:pt>
                <c:pt idx="19">
                  <c:v>4.5454545454545456E-2</c:v>
                </c:pt>
                <c:pt idx="20">
                  <c:v>6.6115702479338845E-2</c:v>
                </c:pt>
                <c:pt idx="21">
                  <c:v>3.71900826446281E-2</c:v>
                </c:pt>
                <c:pt idx="22">
                  <c:v>4.1322314049586778E-2</c:v>
                </c:pt>
                <c:pt idx="23">
                  <c:v>4.1322314049586778E-2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0.11904761904761904</c:v>
                </c:pt>
                <c:pt idx="19">
                  <c:v>0.11904761904761904</c:v>
                </c:pt>
                <c:pt idx="20">
                  <c:v>0.11904761904761904</c:v>
                </c:pt>
                <c:pt idx="21">
                  <c:v>0.11428571428571428</c:v>
                </c:pt>
                <c:pt idx="22">
                  <c:v>5.7142857142857141E-2</c:v>
                </c:pt>
                <c:pt idx="23">
                  <c:v>6.1904761904761907E-2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10</c:v>
                      </c:pt>
                      <c:pt idx="19">
                        <c:v>11</c:v>
                      </c:pt>
                      <c:pt idx="20">
                        <c:v>16</c:v>
                      </c:pt>
                      <c:pt idx="21">
                        <c:v>9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24</c:v>
                      </c:pt>
                      <c:pt idx="22">
                        <c:v>12</c:v>
                      </c:pt>
                      <c:pt idx="23">
                        <c:v>13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tabSelected="1" zoomScale="55" zoomScaleNormal="55" workbookViewId="0">
      <pane xSplit="11" ySplit="4" topLeftCell="AI227" activePane="bottomRight" state="frozen"/>
      <selection pane="topRight" activeCell="M1" sqref="M1"/>
      <selection pane="bottomLeft" activeCell="A5" sqref="A5"/>
      <selection pane="bottomRight" activeCell="AI240" sqref="AI240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7.8544061302681989E-2</v>
      </c>
      <c r="AE1" s="4">
        <f t="shared" si="0"/>
        <v>8.6206896551724144E-2</v>
      </c>
      <c r="AF1" s="4">
        <f t="shared" si="0"/>
        <v>9.5785440613026823E-2</v>
      </c>
      <c r="AG1" s="4">
        <f t="shared" si="0"/>
        <v>8.0459770114942528E-2</v>
      </c>
      <c r="AH1" s="4">
        <f t="shared" si="0"/>
        <v>5.3639846743295021E-2</v>
      </c>
      <c r="AI1" s="4">
        <f t="shared" si="0"/>
        <v>5.7471264367816091E-2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481</v>
      </c>
      <c r="AE2" s="75">
        <f t="shared" si="3"/>
        <v>477</v>
      </c>
      <c r="AF2" s="75">
        <f t="shared" si="3"/>
        <v>472</v>
      </c>
      <c r="AG2" s="75">
        <f t="shared" si="3"/>
        <v>480</v>
      </c>
      <c r="AH2" s="75">
        <f t="shared" si="3"/>
        <v>494</v>
      </c>
      <c r="AI2" s="75">
        <f t="shared" si="3"/>
        <v>492</v>
      </c>
      <c r="AJ2" s="75">
        <f t="shared" si="3"/>
        <v>522</v>
      </c>
      <c r="AK2" s="75">
        <f t="shared" si="3"/>
        <v>522</v>
      </c>
      <c r="AL2" s="75">
        <f t="shared" si="3"/>
        <v>522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41</v>
      </c>
      <c r="AE3" s="12">
        <f t="shared" si="6"/>
        <v>45</v>
      </c>
      <c r="AF3" s="12">
        <f t="shared" si="6"/>
        <v>50</v>
      </c>
      <c r="AG3" s="12">
        <f t="shared" si="6"/>
        <v>42</v>
      </c>
      <c r="AH3" s="12">
        <f t="shared" si="6"/>
        <v>28</v>
      </c>
      <c r="AI3" s="12">
        <f t="shared" si="6"/>
        <v>30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4</v>
      </c>
      <c r="J15" s="34">
        <f t="shared" si="8"/>
        <v>24</v>
      </c>
      <c r="K15" s="35">
        <f t="shared" si="9"/>
        <v>0.14285714285714285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20</v>
      </c>
      <c r="J18" s="34">
        <f>COUNTIF(L18:AM18,"APAGADO")</f>
        <v>8</v>
      </c>
      <c r="K18" s="35">
        <f>(I18)/(J18+I18)</f>
        <v>0.7142857142857143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20</v>
      </c>
      <c r="J19" s="34">
        <f>COUNTIF(L19:AM19,"APAGADO")</f>
        <v>8</v>
      </c>
      <c r="K19" s="35">
        <f>(I19)/(J19+I19)</f>
        <v>0.7142857142857143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10</v>
      </c>
      <c r="J24" s="34">
        <f t="shared" si="8"/>
        <v>18</v>
      </c>
      <c r="K24" s="35">
        <f t="shared" si="9"/>
        <v>0.35714285714285715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10</v>
      </c>
      <c r="J25" s="34">
        <f t="shared" si="8"/>
        <v>18</v>
      </c>
      <c r="K25" s="35">
        <f t="shared" si="9"/>
        <v>0.35714285714285715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12</v>
      </c>
      <c r="J70" s="34">
        <f t="shared" si="8"/>
        <v>16</v>
      </c>
      <c r="K70" s="35">
        <f t="shared" si="9"/>
        <v>0.42857142857142855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 t="s">
        <v>1471</v>
      </c>
      <c r="AE70" s="88" t="s">
        <v>1471</v>
      </c>
      <c r="AF70" s="88" t="s">
        <v>1471</v>
      </c>
      <c r="AG70" s="88" t="s">
        <v>1471</v>
      </c>
      <c r="AH70" s="88"/>
      <c r="AI70" s="88" t="s">
        <v>1471</v>
      </c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23</v>
      </c>
      <c r="J71" s="34">
        <f t="shared" si="8"/>
        <v>5</v>
      </c>
      <c r="K71" s="35">
        <f t="shared" si="9"/>
        <v>0.8214285714285714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 t="s">
        <v>1471</v>
      </c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24</v>
      </c>
      <c r="J79" s="34">
        <f t="shared" si="16"/>
        <v>4</v>
      </c>
      <c r="K79" s="35">
        <f t="shared" si="17"/>
        <v>0.8571428571428571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 t="s">
        <v>1471</v>
      </c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 t="s">
        <v>1471</v>
      </c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5"/>
        <v>5</v>
      </c>
      <c r="J107" s="34">
        <f t="shared" si="20"/>
        <v>23</v>
      </c>
      <c r="K107" s="35">
        <f t="shared" si="21"/>
        <v>0.17857142857142858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13</v>
      </c>
      <c r="J125" s="34">
        <f t="shared" si="16"/>
        <v>15</v>
      </c>
      <c r="K125" s="35">
        <f t="shared" si="17"/>
        <v>0.4642857142857143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 t="s">
        <v>1471</v>
      </c>
      <c r="AE125" s="88" t="s">
        <v>1471</v>
      </c>
      <c r="AF125" s="88" t="s">
        <v>1471</v>
      </c>
      <c r="AG125" s="88" t="s">
        <v>1471</v>
      </c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13</v>
      </c>
      <c r="J126" s="34">
        <f t="shared" si="16"/>
        <v>15</v>
      </c>
      <c r="K126" s="35">
        <f t="shared" si="17"/>
        <v>0.4642857142857143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 t="s">
        <v>1471</v>
      </c>
      <c r="AE126" s="88" t="s">
        <v>1471</v>
      </c>
      <c r="AF126" s="88" t="s">
        <v>1471</v>
      </c>
      <c r="AG126" s="88" t="s">
        <v>1471</v>
      </c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13</v>
      </c>
      <c r="J127" s="34">
        <f t="shared" si="16"/>
        <v>15</v>
      </c>
      <c r="K127" s="35">
        <f t="shared" si="17"/>
        <v>0.4642857142857143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 t="s">
        <v>1471</v>
      </c>
      <c r="AE127" s="88" t="s">
        <v>1471</v>
      </c>
      <c r="AF127" s="88" t="s">
        <v>1471</v>
      </c>
      <c r="AG127" s="88" t="s">
        <v>1471</v>
      </c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13</v>
      </c>
      <c r="J128" s="34">
        <f t="shared" si="16"/>
        <v>15</v>
      </c>
      <c r="K128" s="35">
        <f t="shared" si="17"/>
        <v>0.4642857142857143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 t="s">
        <v>1471</v>
      </c>
      <c r="AE128" s="88" t="s">
        <v>1471</v>
      </c>
      <c r="AF128" s="88" t="s">
        <v>1471</v>
      </c>
      <c r="AG128" s="88" t="s">
        <v>1471</v>
      </c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10</v>
      </c>
      <c r="J132" s="34">
        <f t="shared" si="16"/>
        <v>18</v>
      </c>
      <c r="K132" s="35">
        <f t="shared" si="17"/>
        <v>0.35714285714285715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10</v>
      </c>
      <c r="J133" s="34">
        <f t="shared" si="16"/>
        <v>18</v>
      </c>
      <c r="K133" s="35">
        <f t="shared" si="17"/>
        <v>0.35714285714285715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13</v>
      </c>
      <c r="J145" s="34">
        <f t="shared" si="16"/>
        <v>15</v>
      </c>
      <c r="K145" s="35">
        <f t="shared" si="17"/>
        <v>0.4642857142857143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 t="s">
        <v>1471</v>
      </c>
      <c r="AE145" s="88" t="s">
        <v>1471</v>
      </c>
      <c r="AF145" s="88" t="s">
        <v>1471</v>
      </c>
      <c r="AG145" s="88" t="s">
        <v>1471</v>
      </c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9</v>
      </c>
      <c r="J146" s="34">
        <f t="shared" si="16"/>
        <v>19</v>
      </c>
      <c r="K146" s="35">
        <f t="shared" si="17"/>
        <v>0.32142857142857145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 t="s">
        <v>1471</v>
      </c>
      <c r="AE146" s="88" t="s">
        <v>1471</v>
      </c>
      <c r="AF146" s="88" t="s">
        <v>1471</v>
      </c>
      <c r="AG146" s="88" t="s">
        <v>1471</v>
      </c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4</v>
      </c>
      <c r="J148" s="34">
        <f t="shared" ref="J148:J252" si="23">COUNTIF(L148:AM148,"APAGADO")</f>
        <v>24</v>
      </c>
      <c r="K148" s="35">
        <f t="shared" ref="K148:K252" si="24">(I148)/(J148+I148)</f>
        <v>0.14285714285714285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25</v>
      </c>
      <c r="J154" s="34">
        <f>COUNTIF(L154:AM154,"APAGADO")</f>
        <v>3</v>
      </c>
      <c r="K154" s="35">
        <f>(I154)/(J154+I154)</f>
        <v>0.8928571428571429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 t="s">
        <v>1471</v>
      </c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4</v>
      </c>
      <c r="J194" s="34">
        <f t="shared" si="23"/>
        <v>24</v>
      </c>
      <c r="K194" s="35">
        <f t="shared" si="24"/>
        <v>0.14285714285714285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4</v>
      </c>
      <c r="J196" s="34">
        <f t="shared" si="23"/>
        <v>24</v>
      </c>
      <c r="K196" s="35">
        <f t="shared" si="24"/>
        <v>0.14285714285714285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4</v>
      </c>
      <c r="J230" s="34">
        <f t="shared" si="23"/>
        <v>24</v>
      </c>
      <c r="K230" s="35">
        <f t="shared" si="24"/>
        <v>0.14285714285714285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 t="s">
        <v>1471</v>
      </c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4</v>
      </c>
      <c r="J231" s="34">
        <f t="shared" si="23"/>
        <v>24</v>
      </c>
      <c r="K231" s="35">
        <f t="shared" si="24"/>
        <v>0.14285714285714285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4</v>
      </c>
      <c r="J232" s="34">
        <f>COUNTIF(L232:AM232,"APAGADO")</f>
        <v>24</v>
      </c>
      <c r="K232" s="35">
        <f>(I232)/(J232+I232)</f>
        <v>0.14285714285714285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8</v>
      </c>
      <c r="J233" s="34">
        <f t="shared" si="23"/>
        <v>20</v>
      </c>
      <c r="K233" s="35">
        <f t="shared" si="24"/>
        <v>0.2857142857142857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13</v>
      </c>
      <c r="J234" s="34">
        <f t="shared" si="23"/>
        <v>15</v>
      </c>
      <c r="K234" s="35">
        <f t="shared" si="24"/>
        <v>0.4642857142857143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 t="s">
        <v>1471</v>
      </c>
      <c r="AE234" s="88" t="s">
        <v>1471</v>
      </c>
      <c r="AF234" s="88" t="s">
        <v>1471</v>
      </c>
      <c r="AG234" s="88" t="s">
        <v>1471</v>
      </c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11</v>
      </c>
      <c r="J235" s="34">
        <f>COUNTIF(L235:AM235,"APAGADO")</f>
        <v>17</v>
      </c>
      <c r="K235" s="35">
        <f>(I235)/(J235+I235)</f>
        <v>0.39285714285714285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 t="s">
        <v>1471</v>
      </c>
      <c r="AE235" s="88" t="s">
        <v>1471</v>
      </c>
      <c r="AF235" s="88" t="s">
        <v>1471</v>
      </c>
      <c r="AG235" s="88" t="s">
        <v>1471</v>
      </c>
      <c r="AH235" s="88" t="s">
        <v>1471</v>
      </c>
      <c r="AI235" s="88" t="s">
        <v>1471</v>
      </c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11</v>
      </c>
      <c r="J236" s="34">
        <f t="shared" si="23"/>
        <v>17</v>
      </c>
      <c r="K236" s="35">
        <f t="shared" si="24"/>
        <v>0.39285714285714285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 t="s">
        <v>1471</v>
      </c>
      <c r="AE236" s="88" t="s">
        <v>1471</v>
      </c>
      <c r="AF236" s="88" t="s">
        <v>1471</v>
      </c>
      <c r="AG236" s="88" t="s">
        <v>1471</v>
      </c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12</v>
      </c>
      <c r="J237" s="34">
        <f t="shared" si="23"/>
        <v>16</v>
      </c>
      <c r="K237" s="35">
        <f t="shared" si="24"/>
        <v>0.42857142857142855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 t="s">
        <v>1471</v>
      </c>
      <c r="AE237" s="88" t="s">
        <v>1471</v>
      </c>
      <c r="AF237" s="88" t="s">
        <v>1471</v>
      </c>
      <c r="AG237" s="88" t="s">
        <v>1471</v>
      </c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13</v>
      </c>
      <c r="J238" s="34">
        <f>COUNTIF(L238:AM238,"APAGADO")</f>
        <v>15</v>
      </c>
      <c r="K238" s="35">
        <f>(I238)/(J238+I238)</f>
        <v>0.4642857142857143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 t="s">
        <v>1471</v>
      </c>
      <c r="AE238" s="88" t="s">
        <v>1471</v>
      </c>
      <c r="AF238" s="88" t="s">
        <v>1471</v>
      </c>
      <c r="AG238" s="88" t="s">
        <v>1471</v>
      </c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10</v>
      </c>
      <c r="J242" s="34">
        <f t="shared" si="23"/>
        <v>18</v>
      </c>
      <c r="K242" s="35">
        <f t="shared" si="24"/>
        <v>0.35714285714285715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 t="s">
        <v>1471</v>
      </c>
      <c r="AI242" s="88" t="s">
        <v>1471</v>
      </c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5</v>
      </c>
      <c r="J245" s="34">
        <f t="shared" si="23"/>
        <v>23</v>
      </c>
      <c r="K245" s="35">
        <f t="shared" si="24"/>
        <v>0.17857142857142858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 t="s">
        <v>1471</v>
      </c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21</v>
      </c>
      <c r="J269" s="34">
        <f t="shared" si="36"/>
        <v>7</v>
      </c>
      <c r="K269" s="35">
        <f t="shared" si="37"/>
        <v>0.75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21</v>
      </c>
      <c r="J304" s="34">
        <f t="shared" si="36"/>
        <v>7</v>
      </c>
      <c r="K304" s="35">
        <f t="shared" si="37"/>
        <v>0.75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 t="s">
        <v>1471</v>
      </c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21</v>
      </c>
      <c r="J305" s="34">
        <f t="shared" si="36"/>
        <v>7</v>
      </c>
      <c r="K305" s="35">
        <f t="shared" si="37"/>
        <v>0.75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 t="s">
        <v>1471</v>
      </c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21</v>
      </c>
      <c r="J311" s="34">
        <f>COUNTIF(L311:AM311,"APAGADO")</f>
        <v>7</v>
      </c>
      <c r="K311" s="35">
        <f>(I311)/(J311+I311)</f>
        <v>0.75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 t="s">
        <v>1471</v>
      </c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20</v>
      </c>
      <c r="J312" s="34">
        <f>COUNTIF(L312:AM312,"APAGADO")</f>
        <v>8</v>
      </c>
      <c r="K312" s="35">
        <f>(I312)/(J312+I312)</f>
        <v>0.7142857142857143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 t="s">
        <v>1471</v>
      </c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22</v>
      </c>
      <c r="J326" s="34">
        <f t="shared" si="48"/>
        <v>6</v>
      </c>
      <c r="K326" s="35">
        <f t="shared" si="49"/>
        <v>0.7857142857142857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 t="s">
        <v>1471</v>
      </c>
      <c r="AE326" s="88" t="s">
        <v>1471</v>
      </c>
      <c r="AF326" s="88" t="s">
        <v>1471</v>
      </c>
      <c r="AG326" s="88" t="s">
        <v>1471</v>
      </c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 t="s">
        <v>1471</v>
      </c>
      <c r="AF350" s="88" t="s">
        <v>1471</v>
      </c>
      <c r="AG350" s="88"/>
      <c r="AH350" s="88"/>
      <c r="AI350" s="88" t="s">
        <v>1471</v>
      </c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5</v>
      </c>
      <c r="J351" s="34">
        <f>COUNTIF(L351:AM351,"APAGADO")</f>
        <v>23</v>
      </c>
      <c r="K351" s="35">
        <f>(I351)/(J351+I351)</f>
        <v>0.17857142857142858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 t="s">
        <v>1471</v>
      </c>
      <c r="AE351" s="88" t="s">
        <v>1471</v>
      </c>
      <c r="AF351" s="88" t="s">
        <v>1471</v>
      </c>
      <c r="AG351" s="88" t="s">
        <v>1471</v>
      </c>
      <c r="AH351" s="88" t="s">
        <v>1471</v>
      </c>
      <c r="AI351" s="88" t="s">
        <v>1471</v>
      </c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22</v>
      </c>
      <c r="J372" s="34">
        <f t="shared" si="48"/>
        <v>6</v>
      </c>
      <c r="K372" s="35">
        <f t="shared" si="49"/>
        <v>0.7857142857142857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 t="s">
        <v>1471</v>
      </c>
      <c r="AF372" s="88" t="s">
        <v>1471</v>
      </c>
      <c r="AG372" s="88" t="s">
        <v>1471</v>
      </c>
      <c r="AH372" s="88" t="s">
        <v>1471</v>
      </c>
      <c r="AI372" s="88" t="s">
        <v>1471</v>
      </c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22</v>
      </c>
      <c r="J373" s="34">
        <f t="shared" si="48"/>
        <v>6</v>
      </c>
      <c r="K373" s="35">
        <f t="shared" si="49"/>
        <v>0.7857142857142857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 t="s">
        <v>1471</v>
      </c>
      <c r="AF373" s="88" t="s">
        <v>1471</v>
      </c>
      <c r="AG373" s="88" t="s">
        <v>1471</v>
      </c>
      <c r="AH373" s="88" t="s">
        <v>1471</v>
      </c>
      <c r="AI373" s="88" t="s">
        <v>1471</v>
      </c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4</v>
      </c>
      <c r="J380" s="34">
        <f t="shared" si="48"/>
        <v>24</v>
      </c>
      <c r="K380" s="35">
        <f t="shared" si="49"/>
        <v>0.14285714285714285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 t="s">
        <v>1471</v>
      </c>
      <c r="AE380" s="88" t="s">
        <v>1471</v>
      </c>
      <c r="AF380" s="88" t="s">
        <v>1471</v>
      </c>
      <c r="AG380" s="88" t="s">
        <v>1471</v>
      </c>
      <c r="AH380" s="88" t="s">
        <v>1471</v>
      </c>
      <c r="AI380" s="88" t="s">
        <v>1471</v>
      </c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10</v>
      </c>
      <c r="J393" s="34">
        <f t="shared" si="48"/>
        <v>18</v>
      </c>
      <c r="K393" s="35">
        <f t="shared" si="49"/>
        <v>0.35714285714285715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 t="s">
        <v>1471</v>
      </c>
      <c r="AE393" s="88" t="s">
        <v>1471</v>
      </c>
      <c r="AF393" s="88" t="s">
        <v>1471</v>
      </c>
      <c r="AG393" s="88" t="s">
        <v>1471</v>
      </c>
      <c r="AH393" s="88" t="s">
        <v>1471</v>
      </c>
      <c r="AI393" s="88" t="s">
        <v>1471</v>
      </c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8</v>
      </c>
      <c r="J417" s="34">
        <f t="shared" si="56"/>
        <v>20</v>
      </c>
      <c r="K417" s="35">
        <f t="shared" si="57"/>
        <v>0.2857142857142857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 t="s">
        <v>1471</v>
      </c>
      <c r="AE417" s="88" t="s">
        <v>1471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8</v>
      </c>
      <c r="J418" s="34">
        <f t="shared" si="56"/>
        <v>20</v>
      </c>
      <c r="K418" s="35">
        <f t="shared" si="57"/>
        <v>0.2857142857142857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 t="s">
        <v>1471</v>
      </c>
      <c r="AE418" s="88" t="s">
        <v>1471</v>
      </c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21</v>
      </c>
      <c r="J419" s="34">
        <f t="shared" si="56"/>
        <v>7</v>
      </c>
      <c r="K419" s="35">
        <f t="shared" si="57"/>
        <v>0.75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 t="s">
        <v>1471</v>
      </c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21</v>
      </c>
      <c r="J420" s="34">
        <f t="shared" si="56"/>
        <v>7</v>
      </c>
      <c r="K420" s="35">
        <f t="shared" si="57"/>
        <v>0.75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 t="s">
        <v>1471</v>
      </c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21</v>
      </c>
      <c r="J421" s="34">
        <f>COUNTIF(L421:AM421,"APAGADO")</f>
        <v>7</v>
      </c>
      <c r="K421" s="35">
        <f>(I421)/(J421+I421)</f>
        <v>0.75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 t="s">
        <v>1471</v>
      </c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27</v>
      </c>
      <c r="J463" s="34">
        <f>COUNTIF(L463:AM463,"APAGADO")</f>
        <v>1</v>
      </c>
      <c r="K463" s="35">
        <f>(I463)/(J463+I463)</f>
        <v>0.9642857142857143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27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28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28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28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28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28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28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28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28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28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28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28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28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20</v>
      </c>
      <c r="J479" s="34">
        <f t="shared" si="64"/>
        <v>8</v>
      </c>
      <c r="K479" s="35">
        <f t="shared" si="65"/>
        <v>0.7142857142857143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 t="s">
        <v>1471</v>
      </c>
      <c r="AE479" s="88" t="s">
        <v>1471</v>
      </c>
      <c r="AF479" s="88" t="s">
        <v>1471</v>
      </c>
      <c r="AG479" s="88" t="s">
        <v>1471</v>
      </c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20</v>
      </c>
      <c r="J480" s="34">
        <f t="shared" si="64"/>
        <v>8</v>
      </c>
      <c r="K480" s="35">
        <f t="shared" si="65"/>
        <v>0.7142857142857143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 t="s">
        <v>1471</v>
      </c>
      <c r="AE480" s="88" t="s">
        <v>1471</v>
      </c>
      <c r="AF480" s="88" t="s">
        <v>1471</v>
      </c>
      <c r="AG480" s="88" t="s">
        <v>1471</v>
      </c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27</v>
      </c>
      <c r="J485" s="34">
        <f t="shared" si="64"/>
        <v>1</v>
      </c>
      <c r="K485" s="35">
        <f t="shared" si="65"/>
        <v>0.9642857142857143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 t="s">
        <v>1471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4</v>
      </c>
      <c r="J495" s="34">
        <f t="shared" si="67"/>
        <v>24</v>
      </c>
      <c r="K495" s="35">
        <f t="shared" si="68"/>
        <v>0.14285714285714285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 t="s">
        <v>1471</v>
      </c>
      <c r="AE495" s="88" t="s">
        <v>1471</v>
      </c>
      <c r="AF495" s="88" t="s">
        <v>1471</v>
      </c>
      <c r="AG495" s="88" t="s">
        <v>1471</v>
      </c>
      <c r="AH495" s="88" t="s">
        <v>1471</v>
      </c>
      <c r="AI495" s="88" t="s">
        <v>1471</v>
      </c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5</v>
      </c>
      <c r="J496" s="34">
        <f t="shared" si="67"/>
        <v>23</v>
      </c>
      <c r="K496" s="35">
        <f t="shared" si="68"/>
        <v>0.17857142857142858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 t="s">
        <v>1471</v>
      </c>
      <c r="AE496" s="88" t="s">
        <v>1471</v>
      </c>
      <c r="AF496" s="88" t="s">
        <v>1471</v>
      </c>
      <c r="AG496" s="88" t="s">
        <v>1471</v>
      </c>
      <c r="AH496" s="88"/>
      <c r="AI496" s="88" t="s">
        <v>1471</v>
      </c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5</v>
      </c>
      <c r="J505" s="34">
        <f t="shared" si="67"/>
        <v>23</v>
      </c>
      <c r="K505" s="35">
        <f t="shared" si="68"/>
        <v>0.17857142857142858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 t="s">
        <v>1471</v>
      </c>
      <c r="AE505" s="88" t="s">
        <v>1471</v>
      </c>
      <c r="AF505" s="88" t="s">
        <v>1471</v>
      </c>
      <c r="AG505" s="88" t="s">
        <v>1471</v>
      </c>
      <c r="AH505" s="88" t="s">
        <v>1471</v>
      </c>
      <c r="AI505" s="88" t="s">
        <v>1471</v>
      </c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23</v>
      </c>
      <c r="J515" s="34">
        <f t="shared" si="70"/>
        <v>5</v>
      </c>
      <c r="K515" s="35">
        <f t="shared" si="71"/>
        <v>0.8214285714285714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 t="s">
        <v>1471</v>
      </c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23</v>
      </c>
      <c r="J516" s="34">
        <f t="shared" si="70"/>
        <v>5</v>
      </c>
      <c r="K516" s="35">
        <f t="shared" si="71"/>
        <v>0.8214285714285714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23</v>
      </c>
      <c r="J519" s="34">
        <f t="shared" si="70"/>
        <v>5</v>
      </c>
      <c r="K519" s="35">
        <f t="shared" si="71"/>
        <v>0.8214285714285714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 t="s">
        <v>1471</v>
      </c>
      <c r="AF519" s="90" t="s">
        <v>1471</v>
      </c>
      <c r="AG519" s="90" t="s">
        <v>1471</v>
      </c>
      <c r="AH519" s="90" t="s">
        <v>1471</v>
      </c>
      <c r="AI519" s="90" t="s">
        <v>1471</v>
      </c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23</v>
      </c>
      <c r="J520" s="34">
        <f t="shared" ref="J520:J526" si="73">COUNTIF(L520:AM520,"APAGADO")</f>
        <v>5</v>
      </c>
      <c r="K520" s="35">
        <f t="shared" ref="K520:K526" si="74">(I520)/(J520+I520)</f>
        <v>0.8214285714285714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 t="s">
        <v>1471</v>
      </c>
      <c r="AF520" s="90" t="s">
        <v>1471</v>
      </c>
      <c r="AG520" s="90" t="s">
        <v>1471</v>
      </c>
      <c r="AH520" s="90" t="s">
        <v>1471</v>
      </c>
      <c r="AI520" s="90" t="s">
        <v>1471</v>
      </c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33</v>
      </c>
      <c r="Y1" s="18">
        <f t="shared" si="0"/>
        <v>34</v>
      </c>
      <c r="Z1" s="18">
        <f t="shared" si="0"/>
        <v>38</v>
      </c>
      <c r="AA1" s="18">
        <f t="shared" si="0"/>
        <v>33</v>
      </c>
      <c r="AB1" s="18">
        <f t="shared" si="0"/>
        <v>22</v>
      </c>
      <c r="AC1" s="18">
        <f t="shared" si="0"/>
        <v>23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 t="str">
        <f>ESTADISTICA!AC67</f>
        <v>APAGADO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 t="str">
        <f>ESTADISTICA!AB68</f>
        <v>APAGADO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 t="str">
        <f>ESTADISTICA!AC232</f>
        <v>APAGADO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 t="str">
        <f>ESTADISTICA!Y233</f>
        <v>APAGADO</v>
      </c>
      <c r="Z233" t="str">
        <f>ESTADISTICA!Z233</f>
        <v>APAGADO</v>
      </c>
      <c r="AA233" t="str">
        <f>ESTADISTICA!AA233</f>
        <v>APAGADO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 t="str">
        <f>ESTADISTICA!Y235</f>
        <v>APAGADO</v>
      </c>
      <c r="Z235" t="str">
        <f>ESTADISTICA!Z235</f>
        <v>APAGADO</v>
      </c>
      <c r="AA235" t="str">
        <f>ESTADISTICA!AA235</f>
        <v>APAGADO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 t="str">
        <f>ESTADISTICA!Z301</f>
        <v>APAGADO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 t="str">
        <f>ESTADISTICA!Z309</f>
        <v>APAGADO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 t="str">
        <f>ESTADISTICA!Z416</f>
        <v>APAGADO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 t="str">
        <f>ESTADISTICA!Z417</f>
        <v>APAGADO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 t="str">
        <f>ESTADISTICA!Z418</f>
        <v>APAGADO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 t="str">
        <f>ESTADISTICA!Y456</f>
        <v>APAGADO</v>
      </c>
      <c r="Z456" t="str">
        <f>ESTADISTICA!Z456</f>
        <v>APAGADO</v>
      </c>
      <c r="AA456" t="str">
        <f>ESTADISTICA!AA456</f>
        <v>APAGADO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 t="str">
        <f>ESTADISTICA!Y457</f>
        <v>APAGADO</v>
      </c>
      <c r="Z457" t="str">
        <f>ESTADISTICA!Z457</f>
        <v>APAGADO</v>
      </c>
      <c r="AA457" t="str">
        <f>ESTADISTICA!AA457</f>
        <v>APAGADO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 t="str">
        <f>ESTADISTICA!AC473</f>
        <v>APAGADO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30</v>
      </c>
      <c r="Y2" s="18">
        <f>COUNTIFS(Y4:Y501, "=APAGADO",E4:E501,"=Fibra Optica")</f>
        <v>31</v>
      </c>
      <c r="Z2" s="18">
        <f>COUNTIFS(Z4:Z501, "=APAGADO",E4:E501,"=Fibra Optica")</f>
        <v>36</v>
      </c>
      <c r="AA2" s="18">
        <f>COUNTIFS(AA4:AA501, "=APAGADO",E4:E501,"=Fibra Optica")</f>
        <v>29</v>
      </c>
      <c r="AB2" s="18">
        <f>COUNTIFS(AB4:AB501, "=APAGADO",E4:E501,"=Fibra Optica")</f>
        <v>18</v>
      </c>
      <c r="AC2" s="18">
        <f>COUNTIFS(AC4:AC601, "=APAGADO",E4:E601,"=Fibra Optica")</f>
        <v>18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2</v>
      </c>
      <c r="AC2" s="18">
        <f>COUNTIFS(AC4:AC602, "=APAGADO",E4:E602,"=PTO A FO")</f>
        <v>2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>
        <f>'RESUMEN TOTAL'!AH70</f>
        <v>0</v>
      </c>
      <c r="AC68" t="str">
        <f>'RESUMEN TOTAL'!AI70</f>
        <v>APAGADO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 t="str">
        <f>'RESUMEN TOTAL'!AH71</f>
        <v>APAGADO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 t="str">
        <f>'RESUMEN TOTAL'!AH88</f>
        <v>APAGADO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 t="str">
        <f>'RESUMEN TOTAL'!AE125</f>
        <v>APAGADO</v>
      </c>
      <c r="Z123" t="str">
        <f>'RESUMEN TOTAL'!AF125</f>
        <v>APAGADO</v>
      </c>
      <c r="AA123" t="str">
        <f>'RESUMEN TOTAL'!AG125</f>
        <v>APAGADO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 t="str">
        <f>'RESUMEN TOTAL'!AE126</f>
        <v>APAGADO</v>
      </c>
      <c r="Z124" t="str">
        <f>'RESUMEN TOTAL'!AF126</f>
        <v>APAGADO</v>
      </c>
      <c r="AA124" t="str">
        <f>'RESUMEN TOTAL'!AG126</f>
        <v>APAGADO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 t="str">
        <f>'RESUMEN TOTAL'!AE128</f>
        <v>APAGADO</v>
      </c>
      <c r="Z126" t="str">
        <f>'RESUMEN TOTAL'!AF128</f>
        <v>APAGADO</v>
      </c>
      <c r="AA126" t="str">
        <f>'RESUMEN TOTAL'!AG128</f>
        <v>APAGADO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 t="str">
        <f>'RESUMEN TOTAL'!AE145</f>
        <v>APAGADO</v>
      </c>
      <c r="Z143" t="str">
        <f>'RESUMEN TOTAL'!AF145</f>
        <v>APAGADO</v>
      </c>
      <c r="AA143" t="str">
        <f>'RESUMEN TOTAL'!AG145</f>
        <v>APAGADO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 t="str">
        <f>'RESUMEN TOTAL'!AE146</f>
        <v>APAGADO</v>
      </c>
      <c r="Z144" t="str">
        <f>'RESUMEN TOTAL'!AF146</f>
        <v>APAGADO</v>
      </c>
      <c r="AA144" t="str">
        <f>'RESUMEN TOTAL'!AG146</f>
        <v>APAGADO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 t="str">
        <f>'RESUMEN TOTAL'!AD154</f>
        <v>APAGADO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 t="str">
        <f>'RESUMEN TOTAL'!AD233</f>
        <v>APAGADO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 t="str">
        <f>'RESUMEN TOTAL'!AE234</f>
        <v>APAGADO</v>
      </c>
      <c r="Z232" t="str">
        <f>'RESUMEN TOTAL'!AF234</f>
        <v>APAGADO</v>
      </c>
      <c r="AA232" t="str">
        <f>'RESUMEN TOTAL'!AG234</f>
        <v>APAGADO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 t="str">
        <f>'RESUMEN TOTAL'!AE235</f>
        <v>APAGADO</v>
      </c>
      <c r="Z233" t="str">
        <f>'RESUMEN TOTAL'!AF235</f>
        <v>APAGADO</v>
      </c>
      <c r="AA233" t="str">
        <f>'RESUMEN TOTAL'!AG235</f>
        <v>APAGADO</v>
      </c>
      <c r="AB233" t="str">
        <f>'RESUMEN TOTAL'!AH235</f>
        <v>APAGADO</v>
      </c>
      <c r="AC233" t="str">
        <f>'RESUMEN TOTAL'!AI235</f>
        <v>APAGADO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 t="str">
        <f>'RESUMEN TOTAL'!AE236</f>
        <v>APAGADO</v>
      </c>
      <c r="Z234" t="str">
        <f>'RESUMEN TOTAL'!AF236</f>
        <v>APAGADO</v>
      </c>
      <c r="AA234" t="str">
        <f>'RESUMEN TOTAL'!AG236</f>
        <v>APAGADO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 t="str">
        <f>'RESUMEN TOTAL'!AE237</f>
        <v>APAGADO</v>
      </c>
      <c r="Z235" t="str">
        <f>'RESUMEN TOTAL'!AF237</f>
        <v>APAGADO</v>
      </c>
      <c r="AA235" t="str">
        <f>'RESUMEN TOTAL'!AG237</f>
        <v>APAGADO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 t="str">
        <f>'RESUMEN TOTAL'!AE238</f>
        <v>APAGADO</v>
      </c>
      <c r="Z236" t="str">
        <f>'RESUMEN TOTAL'!AF238</f>
        <v>APAGADO</v>
      </c>
      <c r="AA236" t="str">
        <f>'RESUMEN TOTAL'!AG238</f>
        <v>APAGADO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 t="str">
        <f>'RESUMEN TOTAL'!AD242</f>
        <v>APAGADO</v>
      </c>
      <c r="Y240" t="str">
        <f>'RESUMEN TOTAL'!AE242</f>
        <v>APAGADO</v>
      </c>
      <c r="Z240" t="str">
        <f>'RESUMEN TOTAL'!AF242</f>
        <v>APAGADO</v>
      </c>
      <c r="AA240" t="str">
        <f>'RESUMEN TOTAL'!AG242</f>
        <v>APAGADO</v>
      </c>
      <c r="AB240" t="str">
        <f>'RESUMEN TOTAL'!AH242</f>
        <v>APAGADO</v>
      </c>
      <c r="AC240" t="str">
        <f>'RESUMEN TOTAL'!AI242</f>
        <v>APAGADO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 t="str">
        <f>'RESUMEN TOTAL'!AF304</f>
        <v>APAGADO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 t="str">
        <f>'RESUMEN TOTAL'!AF305</f>
        <v>APAGADO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 t="str">
        <f>'RESUMEN TOTAL'!AF311</f>
        <v>APAGADO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 t="str">
        <f>'RESUMEN TOTAL'!AF312</f>
        <v>APAGADO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 t="str">
        <f>'RESUMEN TOTAL'!AD326</f>
        <v>APAGADO</v>
      </c>
      <c r="Y324" t="str">
        <f>'RESUMEN TOTAL'!AE326</f>
        <v>APAGADO</v>
      </c>
      <c r="Z324" t="str">
        <f>'RESUMEN TOTAL'!AF326</f>
        <v>APAGADO</v>
      </c>
      <c r="AA324" t="str">
        <f>'RESUMEN TOTAL'!AG326</f>
        <v>APAGADO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 t="str">
        <f>'RESUMEN TOTAL'!AE350</f>
        <v>APAGADO</v>
      </c>
      <c r="Z348" t="str">
        <f>'RESUMEN TOTAL'!AF350</f>
        <v>APAGADO</v>
      </c>
      <c r="AA348">
        <f>'RESUMEN TOTAL'!AG350</f>
        <v>0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 t="str">
        <f>'RESUMEN TOTAL'!AE372</f>
        <v>APAGADO</v>
      </c>
      <c r="Z370" t="str">
        <f>'RESUMEN TOTAL'!AF372</f>
        <v>APAGADO</v>
      </c>
      <c r="AA370" t="str">
        <f>'RESUMEN TOTAL'!AG372</f>
        <v>APAGADO</v>
      </c>
      <c r="AB370" t="str">
        <f>'RESUMEN TOTAL'!AH372</f>
        <v>APAGADO</v>
      </c>
      <c r="AC370" t="str">
        <f>'RESUMEN TOTAL'!AI372</f>
        <v>APAGADO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 t="str">
        <f>'RESUMEN TOTAL'!AE373</f>
        <v>APAGADO</v>
      </c>
      <c r="Z371" t="str">
        <f>'RESUMEN TOTAL'!AF373</f>
        <v>APAGADO</v>
      </c>
      <c r="AA371" t="str">
        <f>'RESUMEN TOTAL'!AG373</f>
        <v>APAGADO</v>
      </c>
      <c r="AB371" t="str">
        <f>'RESUMEN TOTAL'!AH373</f>
        <v>APAGADO</v>
      </c>
      <c r="AC371" t="str">
        <f>'RESUMEN TOTAL'!AI373</f>
        <v>APAGADO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 t="str">
        <f>'RESUMEN TOTAL'!AD393</f>
        <v>APAGADO</v>
      </c>
      <c r="Y391" t="str">
        <f>'RESUMEN TOTAL'!AE393</f>
        <v>APAGADO</v>
      </c>
      <c r="Z391" t="str">
        <f>'RESUMEN TOTAL'!AF393</f>
        <v>APAGADO</v>
      </c>
      <c r="AA391" t="str">
        <f>'RESUMEN TOTAL'!AG393</f>
        <v>APAGADO</v>
      </c>
      <c r="AB391" t="str">
        <f>'RESUMEN TOTAL'!AH393</f>
        <v>APAGADO</v>
      </c>
      <c r="AC391" t="str">
        <f>'RESUMEN TOTAL'!AI393</f>
        <v>APAGADO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 t="str">
        <f>'RESUMEN TOTAL'!AF419</f>
        <v>APAGADO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 t="str">
        <f>'RESUMEN TOTAL'!AF420</f>
        <v>APAGADO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 t="str">
        <f>'RESUMEN TOTAL'!AF421</f>
        <v>APAGADO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 t="str">
        <f>'RESUMEN TOTAL'!AD479</f>
        <v>APAGADO</v>
      </c>
      <c r="Y457" t="str">
        <f>'RESUMEN TOTAL'!AE479</f>
        <v>APAGADO</v>
      </c>
      <c r="Z457" t="str">
        <f>'RESUMEN TOTAL'!AF479</f>
        <v>APAGADO</v>
      </c>
      <c r="AA457" t="str">
        <f>'RESUMEN TOTAL'!AG479</f>
        <v>APAGADO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 t="str">
        <f>'RESUMEN TOTAL'!AD480</f>
        <v>APAGADO</v>
      </c>
      <c r="Y458" t="str">
        <f>'RESUMEN TOTAL'!AE480</f>
        <v>APAGADO</v>
      </c>
      <c r="Z458" t="str">
        <f>'RESUMEN TOTAL'!AF480</f>
        <v>APAGADO</v>
      </c>
      <c r="AA458" t="str">
        <f>'RESUMEN TOTAL'!AG480</f>
        <v>APAGADO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 t="str">
        <f>'RESUMEN TOTAL'!AD485</f>
        <v>APAGADO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 t="str">
        <f>'RESUMEN TOTAL'!AD495</f>
        <v>APAGADO</v>
      </c>
      <c r="Y473" t="str">
        <f>'RESUMEN TOTAL'!AE495</f>
        <v>APAGADO</v>
      </c>
      <c r="Z473" t="str">
        <f>'RESUMEN TOTAL'!AF495</f>
        <v>APAGADO</v>
      </c>
      <c r="AA473" t="str">
        <f>'RESUMEN TOTAL'!AG495</f>
        <v>APAGADO</v>
      </c>
      <c r="AB473" t="str">
        <f>'RESUMEN TOTAL'!AH495</f>
        <v>APAGADO</v>
      </c>
      <c r="AC473" t="str">
        <f>'RESUMEN TOTAL'!AI495</f>
        <v>APAGADO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 t="str">
        <f>'RESUMEN TOTAL'!AD496</f>
        <v>APAGADO</v>
      </c>
      <c r="Y474" t="str">
        <f>'RESUMEN TOTAL'!AE496</f>
        <v>APAGADO</v>
      </c>
      <c r="Z474" t="str">
        <f>'RESUMEN TOTAL'!AF496</f>
        <v>APAGADO</v>
      </c>
      <c r="AA474" t="str">
        <f>'RESUMEN TOTAL'!AG496</f>
        <v>APAGADO</v>
      </c>
      <c r="AB474">
        <f>'RESUMEN TOTAL'!AH496</f>
        <v>0</v>
      </c>
      <c r="AC474" t="str">
        <f>'RESUMEN TOTAL'!AI496</f>
        <v>APAGADO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 t="str">
        <f>'RESUMEN TOTAL'!AD505</f>
        <v>APAGADO</v>
      </c>
      <c r="Y483" t="str">
        <f>'RESUMEN TOTAL'!AE505</f>
        <v>APAGADO</v>
      </c>
      <c r="Z483" t="str">
        <f>'RESUMEN TOTAL'!AF505</f>
        <v>APAGADO</v>
      </c>
      <c r="AA483" t="str">
        <f>'RESUMEN TOTAL'!AG505</f>
        <v>APAGADO</v>
      </c>
      <c r="AB483" t="str">
        <f>'RESUMEN TOTAL'!AH505</f>
        <v>APAGADO</v>
      </c>
      <c r="AC483" t="str">
        <f>'RESUMEN TOTAL'!AI505</f>
        <v>APAGADO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 t="str">
        <f>'RESUMEN TOTAL'!AE515</f>
        <v>APAGADO</v>
      </c>
      <c r="Z495" t="str">
        <f>'RESUMEN TOTAL'!AF515</f>
        <v>APAGADO</v>
      </c>
      <c r="AA495" t="str">
        <f>'RESUMEN TOTAL'!AG515</f>
        <v>APAGADO</v>
      </c>
      <c r="AB495" t="str">
        <f>'RESUMEN TOTAL'!AH515</f>
        <v>APAGADO</v>
      </c>
      <c r="AC495" t="str">
        <f>'RESUMEN TOTAL'!AI515</f>
        <v>APAGADO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 t="str">
        <f>'RESUMEN TOTAL'!AE516</f>
        <v>APAGADO</v>
      </c>
      <c r="Z496" t="str">
        <f>'RESUMEN TOTAL'!AF516</f>
        <v>APAGADO</v>
      </c>
      <c r="AA496" t="str">
        <f>'RESUMEN TOTAL'!AG516</f>
        <v>APAGADO</v>
      </c>
      <c r="AB496" t="str">
        <f>'RESUMEN TOTAL'!AH516</f>
        <v>APAGADO</v>
      </c>
      <c r="AC496" t="str">
        <f>'RESUMEN TOTAL'!AI516</f>
        <v>APAGADO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 t="str">
        <f>'RESUMEN TOTAL'!AE519</f>
        <v>APAGADO</v>
      </c>
      <c r="Z499" t="str">
        <f>'RESUMEN TOTAL'!AF519</f>
        <v>APAGADO</v>
      </c>
      <c r="AA499" t="str">
        <f>'RESUMEN TOTAL'!AG519</f>
        <v>APAGADO</v>
      </c>
      <c r="AB499" t="str">
        <f>'RESUMEN TOTAL'!AH519</f>
        <v>APAGADO</v>
      </c>
      <c r="AC499" t="str">
        <f>'RESUMEN TOTAL'!AI519</f>
        <v>APAGADO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 t="str">
        <f>'RESUMEN TOTAL'!AE520</f>
        <v>APAGADO</v>
      </c>
      <c r="Z500" t="str">
        <f>'RESUMEN TOTAL'!AF520</f>
        <v>APAGADO</v>
      </c>
      <c r="AA500" t="str">
        <f>'RESUMEN TOTAL'!AG520</f>
        <v>APAGADO</v>
      </c>
      <c r="AB500" t="str">
        <f>'RESUMEN TOTAL'!AH520</f>
        <v>APAGADO</v>
      </c>
      <c r="AC500" t="str">
        <f>'RESUMEN TOTAL'!AI520</f>
        <v>APAGADO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3</v>
      </c>
      <c r="Y2" s="18">
        <f>COUNTIFS(Y4:Y500, "=APAGADO",E4:E500,"=radio")</f>
        <v>3</v>
      </c>
      <c r="Z2" s="18">
        <f>COUNTIFS(Z4:Z500, "=APAGADO",E4:E500,"=radio")</f>
        <v>3</v>
      </c>
      <c r="AA2" s="18">
        <f>COUNTIFS(AA4:AA500, "=APAGADO",E4:E500,"=radio")</f>
        <v>2</v>
      </c>
      <c r="AB2" s="18">
        <f>COUNTIFS(AB4:AB500, "=APAGADO",E4:E500,"=radio")</f>
        <v>2</v>
      </c>
      <c r="AC2" s="18">
        <f>COUNTIFS(AC4:AC600, "=APAGADO",E4:E600,"=radio")</f>
        <v>3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5</v>
      </c>
      <c r="C20">
        <f>'APAGADOS FIBRA'!X2</f>
        <v>30</v>
      </c>
      <c r="D20">
        <f>'APAGADOS ANTENA'!X2</f>
        <v>2</v>
      </c>
      <c r="E20">
        <f t="shared" si="8"/>
        <v>35</v>
      </c>
      <c r="F20">
        <f>'RESUMEN TOTAL'!B1</f>
        <v>522</v>
      </c>
      <c r="G20" s="36">
        <f t="shared" si="9"/>
        <v>6.7049808429118771E-2</v>
      </c>
    </row>
    <row r="21" spans="1:7" x14ac:dyDescent="0.25">
      <c r="A21" s="17">
        <f>'APAGADOS RADIO'!Y3</f>
        <v>45189</v>
      </c>
      <c r="B21">
        <f>'APAGADOS RADIO'!Y2+D21</f>
        <v>5</v>
      </c>
      <c r="C21">
        <f>'APAGADOS FIBRA'!Y2</f>
        <v>31</v>
      </c>
      <c r="D21">
        <f>'APAGADOS ANTENA'!Y2</f>
        <v>2</v>
      </c>
      <c r="E21">
        <f t="shared" si="8"/>
        <v>36</v>
      </c>
      <c r="F21">
        <f>'RESUMEN TOTAL'!B1</f>
        <v>522</v>
      </c>
      <c r="G21" s="36">
        <f t="shared" si="9"/>
        <v>6.8965517241379309E-2</v>
      </c>
    </row>
    <row r="22" spans="1:7" x14ac:dyDescent="0.25">
      <c r="A22" s="17">
        <f>'APAGADOS RADIO'!Z3</f>
        <v>45190</v>
      </c>
      <c r="B22">
        <f>'APAGADOS RADIO'!Z2+D22</f>
        <v>5</v>
      </c>
      <c r="C22">
        <f>'APAGADOS FIBRA'!Z2</f>
        <v>36</v>
      </c>
      <c r="D22">
        <f>'APAGADOS ANTENA'!Z2</f>
        <v>2</v>
      </c>
      <c r="E22">
        <f t="shared" si="8"/>
        <v>41</v>
      </c>
      <c r="F22">
        <f>'RESUMEN TOTAL'!B1</f>
        <v>522</v>
      </c>
      <c r="G22" s="36">
        <f t="shared" si="9"/>
        <v>7.8544061302681989E-2</v>
      </c>
    </row>
    <row r="23" spans="1:7" x14ac:dyDescent="0.25">
      <c r="A23" s="17">
        <f>'APAGADOS RADIO'!AA3</f>
        <v>45191</v>
      </c>
      <c r="B23">
        <f>'APAGADOS RADIO'!AA2+D23</f>
        <v>4</v>
      </c>
      <c r="C23">
        <f>'APAGADOS FIBRA'!AA2</f>
        <v>29</v>
      </c>
      <c r="D23">
        <f>'APAGADOS ANTENA'!AA2</f>
        <v>2</v>
      </c>
      <c r="E23">
        <f t="shared" si="8"/>
        <v>33</v>
      </c>
      <c r="F23">
        <f>'RESUMEN TOTAL'!B1</f>
        <v>522</v>
      </c>
      <c r="G23" s="36">
        <f t="shared" si="9"/>
        <v>6.3218390804597707E-2</v>
      </c>
    </row>
    <row r="24" spans="1:7" x14ac:dyDescent="0.25">
      <c r="A24" s="17">
        <f>'APAGADOS RADIO'!AB3</f>
        <v>45192</v>
      </c>
      <c r="B24">
        <f>'APAGADOS RADIO'!AB2+D24</f>
        <v>4</v>
      </c>
      <c r="C24">
        <f>'APAGADOS FIBRA'!AB2</f>
        <v>18</v>
      </c>
      <c r="D24">
        <f>'APAGADOS ANTENA'!AB2</f>
        <v>2</v>
      </c>
      <c r="E24">
        <f t="shared" si="8"/>
        <v>22</v>
      </c>
      <c r="F24">
        <f>'RESUMEN TOTAL'!B1</f>
        <v>522</v>
      </c>
      <c r="G24" s="36">
        <f t="shared" si="9"/>
        <v>4.2145593869731802E-2</v>
      </c>
    </row>
    <row r="25" spans="1:7" x14ac:dyDescent="0.25">
      <c r="A25" s="17">
        <f>'APAGADOS RADIO'!AC3</f>
        <v>45193</v>
      </c>
      <c r="B25">
        <f>'APAGADOS RADIO'!AC2+D25</f>
        <v>5</v>
      </c>
      <c r="C25">
        <f>'APAGADOS FIBRA'!AC2</f>
        <v>18</v>
      </c>
      <c r="D25">
        <f>'APAGADOS ANTENA'!AC2</f>
        <v>2</v>
      </c>
      <c r="E25">
        <f t="shared" si="8"/>
        <v>23</v>
      </c>
      <c r="F25">
        <f>'RESUMEN TOTAL'!B1</f>
        <v>522</v>
      </c>
      <c r="G25" s="36">
        <f t="shared" si="9"/>
        <v>4.4061302681992334E-2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2</v>
      </c>
      <c r="G53" s="107">
        <f t="shared" si="12"/>
        <v>6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5</v>
      </c>
      <c r="F54">
        <f>paradas!Y3</f>
        <v>4</v>
      </c>
      <c r="G54" s="107">
        <f t="shared" ref="G54:G65" si="13">E54+F54</f>
        <v>9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5</v>
      </c>
      <c r="F55">
        <f>paradas!Z3</f>
        <v>4</v>
      </c>
      <c r="G55" s="107">
        <f>paradas!AB2</f>
        <v>4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5</v>
      </c>
      <c r="F56">
        <f>paradas!AA3</f>
        <v>4</v>
      </c>
      <c r="G56" s="107">
        <f t="shared" si="13"/>
        <v>9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2</v>
      </c>
      <c r="G57" s="107">
        <f t="shared" si="13"/>
        <v>6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39" workbookViewId="0">
      <selection activeCell="A150" sqref="A1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35</v>
      </c>
      <c r="D129" s="68">
        <f>C129</f>
        <v>35</v>
      </c>
      <c r="E129" s="69">
        <f>D129/C128</f>
        <v>6.7049808429118771E-2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4</v>
      </c>
      <c r="J131" s="115">
        <f>I131/H131</f>
        <v>0.15384615384615385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2</v>
      </c>
      <c r="J132" s="110">
        <f>I132/H132</f>
        <v>7.6923076923076927E-2</v>
      </c>
    </row>
    <row r="133" spans="2:10" ht="17.25" thickTop="1" thickBot="1" x14ac:dyDescent="0.3">
      <c r="B133" s="95" t="s">
        <v>1144</v>
      </c>
      <c r="C133" s="96">
        <f>Hoja1!X3</f>
        <v>10</v>
      </c>
      <c r="D133" s="96"/>
      <c r="E133" s="97">
        <f>Hoja1!X4</f>
        <v>4.1322314049586778E-2</v>
      </c>
      <c r="F133" s="133"/>
      <c r="G133" s="67" t="s">
        <v>1426</v>
      </c>
      <c r="H133" s="121">
        <v>52</v>
      </c>
      <c r="I133" s="127">
        <f>SUM(I131:I132)</f>
        <v>6</v>
      </c>
      <c r="J133" s="113">
        <f>I133/H133</f>
        <v>0.11538461538461539</v>
      </c>
    </row>
    <row r="134" spans="2:10" ht="17.25" thickTop="1" thickBot="1" x14ac:dyDescent="0.3">
      <c r="B134" s="95" t="s">
        <v>1145</v>
      </c>
      <c r="C134" s="96">
        <f>Hoja1!X5</f>
        <v>25</v>
      </c>
      <c r="D134" s="96"/>
      <c r="E134" s="98">
        <f>Hoja1!X6</f>
        <v>0.11904761904761904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36</v>
      </c>
      <c r="D136" s="68">
        <f>C136</f>
        <v>36</v>
      </c>
      <c r="E136" s="69">
        <f>D136/C135</f>
        <v>6.8965517241379309E-2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4</v>
      </c>
      <c r="J139" s="110">
        <f t="shared" si="20"/>
        <v>0.12121212121212122</v>
      </c>
    </row>
    <row r="140" spans="2:10" ht="17.25" thickTop="1" thickBot="1" x14ac:dyDescent="0.3">
      <c r="B140" s="95" t="s">
        <v>1144</v>
      </c>
      <c r="C140" s="96">
        <f>Hoja1!Y3</f>
        <v>11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10</v>
      </c>
      <c r="J140" s="113">
        <f t="shared" si="20"/>
        <v>0.15151515151515152</v>
      </c>
    </row>
    <row r="141" spans="2:10" ht="17.25" thickTop="1" thickBot="1" x14ac:dyDescent="0.3">
      <c r="B141" s="95" t="s">
        <v>1145</v>
      </c>
      <c r="C141" s="96">
        <f>Hoja1!Y5</f>
        <v>25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41</v>
      </c>
      <c r="D143" s="68">
        <f>C143</f>
        <v>41</v>
      </c>
      <c r="E143" s="69">
        <f>D143/C142</f>
        <v>7.8544061302681989E-2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14</v>
      </c>
      <c r="D144" s="68">
        <v>41</v>
      </c>
      <c r="E144" s="69">
        <f>D144/C142</f>
        <v>7.8544061302681989E-2</v>
      </c>
      <c r="F144" s="133"/>
      <c r="G144" s="117" t="s">
        <v>1418</v>
      </c>
      <c r="H144" s="120">
        <v>33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40</v>
      </c>
      <c r="E145" s="69">
        <f>D145/C142</f>
        <v>7.662835249042145E-2</v>
      </c>
      <c r="F145" s="133"/>
      <c r="G145" s="67" t="s">
        <v>1153</v>
      </c>
      <c r="H145" s="121">
        <v>33</v>
      </c>
      <c r="I145" s="125">
        <v>4</v>
      </c>
      <c r="J145" s="115">
        <f t="shared" ref="J145:J147" si="22">I145/H145</f>
        <v>0.12121212121212122</v>
      </c>
    </row>
    <row r="146" spans="2:10" ht="16.5" thickBot="1" x14ac:dyDescent="0.3">
      <c r="B146" s="70" t="s">
        <v>16</v>
      </c>
      <c r="C146" s="71">
        <v>3</v>
      </c>
      <c r="D146" s="72">
        <f>D145-C146</f>
        <v>37</v>
      </c>
      <c r="E146" s="92">
        <f>D146/C142</f>
        <v>7.0881226053639848E-2</v>
      </c>
      <c r="F146" s="133"/>
      <c r="G146" s="67" t="s">
        <v>1420</v>
      </c>
      <c r="H146" s="121">
        <v>33</v>
      </c>
      <c r="I146" s="126">
        <f>AUXILIAR!F55</f>
        <v>4</v>
      </c>
      <c r="J146" s="110">
        <f t="shared" si="22"/>
        <v>0.12121212121212122</v>
      </c>
    </row>
    <row r="147" spans="2:10" ht="17.25" thickTop="1" thickBot="1" x14ac:dyDescent="0.3">
      <c r="B147" s="95" t="s">
        <v>1144</v>
      </c>
      <c r="C147" s="96">
        <v>16</v>
      </c>
      <c r="D147" s="96"/>
      <c r="E147" s="97">
        <v>7.0000000000000007E-2</v>
      </c>
      <c r="F147" s="133"/>
      <c r="G147" s="67" t="s">
        <v>1426</v>
      </c>
      <c r="H147" s="121">
        <v>66</v>
      </c>
      <c r="I147" s="127">
        <f t="shared" ref="I147" si="23">SUM(I145:I146)</f>
        <v>8</v>
      </c>
      <c r="J147" s="113">
        <f t="shared" si="22"/>
        <v>0.12121212121212122</v>
      </c>
    </row>
    <row r="148" spans="2:10" ht="17.25" thickTop="1" thickBot="1" x14ac:dyDescent="0.3">
      <c r="B148" s="95" t="s">
        <v>1145</v>
      </c>
      <c r="C148" s="96">
        <f>Hoja1!Z5</f>
        <v>25</v>
      </c>
      <c r="D148" s="96"/>
      <c r="E148" s="98">
        <v>0.12</v>
      </c>
      <c r="F148" s="134"/>
      <c r="G148" s="70" t="s">
        <v>1425</v>
      </c>
      <c r="H148" s="122">
        <v>8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33</v>
      </c>
      <c r="D150" s="68">
        <f>C150</f>
        <v>33</v>
      </c>
      <c r="E150" s="69">
        <f>D150/C149</f>
        <v>6.3218390804597707E-2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20</v>
      </c>
      <c r="E151" s="69">
        <f>D151/C149</f>
        <v>3.8314176245210725E-2</v>
      </c>
      <c r="F151" s="133"/>
      <c r="G151" s="117" t="s">
        <v>1418</v>
      </c>
      <c r="H151" s="120">
        <v>33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19</v>
      </c>
      <c r="E152" s="69">
        <f>D152/C149</f>
        <v>3.6398467432950193E-2</v>
      </c>
      <c r="F152" s="133"/>
      <c r="G152" s="67" t="s">
        <v>1153</v>
      </c>
      <c r="H152" s="121">
        <v>33</v>
      </c>
      <c r="I152" s="125">
        <v>5</v>
      </c>
      <c r="J152" s="115">
        <f t="shared" ref="J152:J154" si="24">I152/H152</f>
        <v>0.15151515151515152</v>
      </c>
    </row>
    <row r="153" spans="2:10" ht="16.5" thickBot="1" x14ac:dyDescent="0.3">
      <c r="B153" s="70" t="s">
        <v>16</v>
      </c>
      <c r="C153" s="71">
        <v>2</v>
      </c>
      <c r="D153" s="72">
        <f>D152-C153</f>
        <v>17</v>
      </c>
      <c r="E153" s="92">
        <f>D153/C149</f>
        <v>3.2567049808429116E-2</v>
      </c>
      <c r="F153" s="133"/>
      <c r="G153" s="67" t="s">
        <v>1420</v>
      </c>
      <c r="H153" s="121">
        <v>66</v>
      </c>
      <c r="I153" s="126">
        <v>4</v>
      </c>
      <c r="J153" s="110">
        <f t="shared" si="24"/>
        <v>6.0606060606060608E-2</v>
      </c>
    </row>
    <row r="154" spans="2:10" ht="17.25" thickTop="1" thickBot="1" x14ac:dyDescent="0.3">
      <c r="B154" s="95" t="s">
        <v>1144</v>
      </c>
      <c r="C154" s="96">
        <f>Hoja1!AA3</f>
        <v>9</v>
      </c>
      <c r="D154" s="96"/>
      <c r="E154" s="97">
        <v>0.04</v>
      </c>
      <c r="F154" s="133"/>
      <c r="G154" s="67" t="s">
        <v>1426</v>
      </c>
      <c r="H154" s="121">
        <v>66</v>
      </c>
      <c r="I154" s="127">
        <v>9</v>
      </c>
      <c r="J154" s="113">
        <f t="shared" si="24"/>
        <v>0.13636363636363635</v>
      </c>
    </row>
    <row r="155" spans="2:10" ht="17.25" thickTop="1" thickBot="1" x14ac:dyDescent="0.3">
      <c r="B155" s="95" t="s">
        <v>1145</v>
      </c>
      <c r="C155" s="96">
        <f>Hoja1!AA5</f>
        <v>24</v>
      </c>
      <c r="D155" s="96"/>
      <c r="E155" s="98">
        <v>0.11</v>
      </c>
      <c r="F155" s="134"/>
      <c r="G155" s="70" t="s">
        <v>1425</v>
      </c>
      <c r="H155" s="122">
        <v>9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22</v>
      </c>
      <c r="D157" s="68">
        <f>C157</f>
        <v>22</v>
      </c>
      <c r="E157" s="69">
        <f>D157/C156</f>
        <v>4.2145593869731802E-2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22</v>
      </c>
      <c r="E158" s="69">
        <f>D158/C156</f>
        <v>4.2145593869731802E-2</v>
      </c>
      <c r="F158" s="133"/>
      <c r="G158" s="117" t="s">
        <v>1418</v>
      </c>
      <c r="H158" s="120">
        <f t="shared" ref="H158:H162" si="25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22</v>
      </c>
      <c r="E159" s="69">
        <f>D159/C156</f>
        <v>4.2145593869731802E-2</v>
      </c>
      <c r="F159" s="133"/>
      <c r="G159" s="67" t="s">
        <v>1153</v>
      </c>
      <c r="H159" s="121">
        <f t="shared" si="25"/>
        <v>25</v>
      </c>
      <c r="I159" s="125">
        <f>AUXILIAR!E57</f>
        <v>4</v>
      </c>
      <c r="J159" s="115">
        <f t="shared" ref="J159:J161" si="26">I159/H159</f>
        <v>0.16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5"/>
        <v>25</v>
      </c>
      <c r="I160" s="126">
        <f>AUXILIAR!F57</f>
        <v>2</v>
      </c>
      <c r="J160" s="110">
        <f t="shared" si="26"/>
        <v>0.08</v>
      </c>
    </row>
    <row r="161" spans="2:10" ht="17.25" thickTop="1" thickBot="1" x14ac:dyDescent="0.3">
      <c r="B161" s="95" t="s">
        <v>1144</v>
      </c>
      <c r="C161" s="96">
        <f>Hoja1!AB3</f>
        <v>10</v>
      </c>
      <c r="D161" s="96"/>
      <c r="E161" s="97">
        <v>0.06</v>
      </c>
      <c r="F161" s="133"/>
      <c r="G161" s="67" t="s">
        <v>1426</v>
      </c>
      <c r="H161" s="121">
        <f t="shared" si="25"/>
        <v>50</v>
      </c>
      <c r="I161" s="127">
        <f t="shared" ref="I161" si="27">SUM(I159:I160)</f>
        <v>6</v>
      </c>
      <c r="J161" s="113">
        <f t="shared" si="26"/>
        <v>0.12</v>
      </c>
    </row>
    <row r="162" spans="2:10" ht="17.25" thickTop="1" thickBot="1" x14ac:dyDescent="0.3">
      <c r="B162" s="95" t="s">
        <v>1145</v>
      </c>
      <c r="C162" s="96">
        <f>Hoja1!AB5</f>
        <v>12</v>
      </c>
      <c r="D162" s="96"/>
      <c r="E162" s="98">
        <v>0.22</v>
      </c>
      <c r="F162" s="134"/>
      <c r="G162" s="70" t="s">
        <v>1425</v>
      </c>
      <c r="H162" s="122">
        <f t="shared" si="25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8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8"/>
        <v>25</v>
      </c>
      <c r="I166" s="125">
        <v>0</v>
      </c>
      <c r="J166" s="115">
        <f t="shared" ref="J166:J168" si="29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8"/>
        <v>25</v>
      </c>
      <c r="I167" s="126">
        <v>0</v>
      </c>
      <c r="J167" s="110">
        <f t="shared" si="29"/>
        <v>0</v>
      </c>
    </row>
    <row r="168" spans="2:10" ht="17.25" thickTop="1" thickBot="1" x14ac:dyDescent="0.3">
      <c r="B168" s="95" t="s">
        <v>1144</v>
      </c>
      <c r="C168" s="96">
        <f>Hoja1!AC3</f>
        <v>10</v>
      </c>
      <c r="D168" s="96"/>
      <c r="E168" s="97">
        <v>0.06</v>
      </c>
      <c r="F168" s="133"/>
      <c r="G168" s="67" t="s">
        <v>1426</v>
      </c>
      <c r="H168" s="121">
        <f t="shared" si="28"/>
        <v>50</v>
      </c>
      <c r="I168" s="127">
        <v>0</v>
      </c>
      <c r="J168" s="113">
        <f t="shared" si="29"/>
        <v>0</v>
      </c>
    </row>
    <row r="169" spans="2:10" ht="17.25" thickTop="1" thickBot="1" x14ac:dyDescent="0.3">
      <c r="B169" s="95" t="s">
        <v>1145</v>
      </c>
      <c r="C169" s="96">
        <f>Hoja1!AC5</f>
        <v>13</v>
      </c>
      <c r="D169" s="96"/>
      <c r="E169" s="98">
        <v>0.08</v>
      </c>
      <c r="F169" s="134"/>
      <c r="G169" s="70" t="s">
        <v>1425</v>
      </c>
      <c r="H169" s="122">
        <f t="shared" si="28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3"/>
      <c r="G172" s="117" t="s">
        <v>1418</v>
      </c>
      <c r="H172" s="120">
        <f t="shared" ref="H172:H176" si="30">H81</f>
        <v>25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f t="shared" si="30"/>
        <v>25</v>
      </c>
      <c r="I173" s="125">
        <v>0</v>
      </c>
      <c r="J173" s="115">
        <f t="shared" ref="J173:J175" si="31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3"/>
      <c r="G174" s="67" t="s">
        <v>1420</v>
      </c>
      <c r="H174" s="121">
        <f t="shared" si="30"/>
        <v>25</v>
      </c>
      <c r="I174" s="126">
        <v>0</v>
      </c>
      <c r="J174" s="110">
        <f t="shared" si="3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3"/>
      <c r="G175" s="67" t="s">
        <v>1426</v>
      </c>
      <c r="H175" s="121">
        <f t="shared" si="30"/>
        <v>50</v>
      </c>
      <c r="I175" s="127">
        <v>0</v>
      </c>
      <c r="J175" s="113">
        <f t="shared" si="3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4"/>
      <c r="G176" s="70" t="s">
        <v>1425</v>
      </c>
      <c r="H176" s="122">
        <f t="shared" si="30"/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f t="shared" ref="H179:H183" si="32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f t="shared" si="32"/>
        <v>25</v>
      </c>
      <c r="I180" s="125">
        <v>0</v>
      </c>
      <c r="J180" s="115">
        <f t="shared" ref="J180:J182" si="33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3"/>
      <c r="G181" s="67" t="s">
        <v>1420</v>
      </c>
      <c r="H181" s="121">
        <f t="shared" si="32"/>
        <v>25</v>
      </c>
      <c r="I181" s="126">
        <v>0</v>
      </c>
      <c r="J181" s="110">
        <f t="shared" si="33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3"/>
      <c r="G182" s="67" t="s">
        <v>1426</v>
      </c>
      <c r="H182" s="121">
        <f t="shared" si="32"/>
        <v>50</v>
      </c>
      <c r="I182" s="127">
        <f t="shared" ref="I182" si="34">SUM(I180:I181)</f>
        <v>0</v>
      </c>
      <c r="J182" s="113">
        <f t="shared" si="33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4"/>
      <c r="G183" s="70" t="s">
        <v>1425</v>
      </c>
      <c r="H183" s="122">
        <f t="shared" si="32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f t="shared" ref="H186:H190" si="35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f t="shared" si="35"/>
        <v>25</v>
      </c>
      <c r="I187" s="125">
        <f>paradas!AF2</f>
        <v>0</v>
      </c>
      <c r="J187" s="115">
        <f t="shared" ref="J187:J189" si="3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f t="shared" si="35"/>
        <v>25</v>
      </c>
      <c r="I188" s="126">
        <f>paradas!AF3</f>
        <v>0</v>
      </c>
      <c r="J188" s="110">
        <f t="shared" si="3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3"/>
      <c r="G189" s="67" t="s">
        <v>1426</v>
      </c>
      <c r="H189" s="121">
        <f t="shared" si="35"/>
        <v>50</v>
      </c>
      <c r="I189" s="127">
        <f t="shared" ref="I189" si="37">SUM(I187:I188)</f>
        <v>0</v>
      </c>
      <c r="J189" s="113">
        <f t="shared" si="3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f t="shared" si="35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f t="shared" ref="H193:H197" si="38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f t="shared" si="38"/>
        <v>25</v>
      </c>
      <c r="I194" s="125">
        <v>0</v>
      </c>
      <c r="J194" s="115">
        <f t="shared" ref="J194:J196" si="39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f t="shared" si="38"/>
        <v>25</v>
      </c>
      <c r="I195" s="126">
        <v>0</v>
      </c>
      <c r="J195" s="110">
        <f t="shared" si="39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f t="shared" si="38"/>
        <v>50</v>
      </c>
      <c r="I196" s="127">
        <v>0</v>
      </c>
      <c r="J196" s="113">
        <f t="shared" si="39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4"/>
      <c r="G197" s="70" t="s">
        <v>1425</v>
      </c>
      <c r="H197" s="122">
        <f t="shared" si="38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40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40"/>
        <v>25</v>
      </c>
      <c r="I201" s="125">
        <f>AUXILIAR!E63</f>
        <v>0</v>
      </c>
      <c r="J201" s="115">
        <f t="shared" ref="J201:J203" si="41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40"/>
        <v>25</v>
      </c>
      <c r="I202" s="126">
        <f>AUXILIAR!F63</f>
        <v>0</v>
      </c>
      <c r="J202" s="110">
        <f t="shared" si="41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40"/>
        <v>50</v>
      </c>
      <c r="I203" s="127">
        <f t="shared" ref="I203" si="42">SUM(I201:I202)</f>
        <v>0</v>
      </c>
      <c r="J203" s="113">
        <f t="shared" si="41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40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43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43"/>
        <v>25</v>
      </c>
      <c r="I208" s="125">
        <v>0</v>
      </c>
      <c r="J208" s="115">
        <f t="shared" ref="J208:J210" si="44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43"/>
        <v>25</v>
      </c>
      <c r="I209" s="126">
        <v>0</v>
      </c>
      <c r="J209" s="110">
        <f t="shared" si="44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43"/>
        <v>50</v>
      </c>
      <c r="I210" s="127">
        <v>0</v>
      </c>
      <c r="J210" s="113">
        <f t="shared" si="44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43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AA11" sqref="AA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10</v>
      </c>
      <c r="Y3" s="54">
        <f>COUNTIFS('RESUMEN TOTAL'!C5:C534, "=BONOMO",'RESUMEN TOTAL'!AE5:AE534,"=APAGADO")</f>
        <v>11</v>
      </c>
      <c r="Z3" s="54">
        <v>16</v>
      </c>
      <c r="AA3" s="54">
        <f>COUNTIFS('RESUMEN TOTAL'!C5:C534, "=BONOMO",'RESUMEN TOTAL'!AG5:AG534,"=APAGADO")</f>
        <v>9</v>
      </c>
      <c r="AB3" s="54">
        <f>COUNTIFS('RESUMEN TOTAL'!C5:C534, "=BONOMO",'RESUMEN TOTAL'!AH5:AH534,"=APAGADO")</f>
        <v>10</v>
      </c>
      <c r="AC3" s="54">
        <f>COUNTIFS('RESUMEN TOTAL'!C5:C534, "=BONOMO",'RESUMEN TOTAL'!AI5:AI534,"=APAGADO")</f>
        <v>10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4.1322314049586778E-2</v>
      </c>
      <c r="Y4" s="61">
        <f t="shared" ref="Y4" si="3">Y3/BONOMOcam</f>
        <v>4.5454545454545456E-2</v>
      </c>
      <c r="Z4" s="61">
        <f t="shared" si="0"/>
        <v>6.6115702479338845E-2</v>
      </c>
      <c r="AA4" s="61">
        <f t="shared" si="0"/>
        <v>3.71900826446281E-2</v>
      </c>
      <c r="AB4" s="61">
        <f t="shared" si="0"/>
        <v>4.1322314049586778E-2</v>
      </c>
      <c r="AC4" s="61">
        <f t="shared" si="0"/>
        <v>4.1322314049586778E-2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25</v>
      </c>
      <c r="Y5" s="56">
        <f>COUNTIFS('RESUMEN TOTAL'!C5:C520, "=COSEIDI",'RESUMEN TOTAL'!AE5:AE520,"=APAGADO")</f>
        <v>25</v>
      </c>
      <c r="Z5" s="56">
        <f>COUNTIFS('RESUMEN TOTAL'!C5:C520, "=COSEIDI",'RESUMEN TOTAL'!AF5:AF520,"=APAGADO")</f>
        <v>25</v>
      </c>
      <c r="AA5" s="56">
        <f>COUNTIFS('RESUMEN TOTAL'!C5:C520, "=COSEIDI",'RESUMEN TOTAL'!AG5:AG520,"=APAGADO")</f>
        <v>24</v>
      </c>
      <c r="AB5" s="56">
        <f>COUNTIFS('RESUMEN TOTAL'!C5:C520, "=COSEIDI",'RESUMEN TOTAL'!AH5:AH520,"=APAGADO")</f>
        <v>12</v>
      </c>
      <c r="AC5" s="56">
        <f>COUNTIFS('RESUMEN TOTAL'!C5:C520, "=COSEIDI",'RESUMEN TOTAL'!AI5:AI520,"=APAGADO")</f>
        <v>13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0.11904761904761904</v>
      </c>
      <c r="Y6" s="60">
        <f t="shared" ref="Y6" si="9">Y5/COSEIDIcam</f>
        <v>0.11904761904761904</v>
      </c>
      <c r="Z6" s="60">
        <f t="shared" si="6"/>
        <v>0.11904761904761904</v>
      </c>
      <c r="AA6" s="60">
        <f t="shared" si="6"/>
        <v>0.11428571428571428</v>
      </c>
      <c r="AB6" s="60">
        <f t="shared" si="6"/>
        <v>5.7142857142857141E-2</v>
      </c>
      <c r="AC6" s="60">
        <f t="shared" si="6"/>
        <v>6.1904761904761907E-2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4</v>
      </c>
      <c r="Y2" s="18">
        <f>COUNTIFS(Y4:Y600, "=APAGADO",D4:D600,"=GFIJA")</f>
        <v>5</v>
      </c>
      <c r="Z2" s="18">
        <f>COUNTIFS(Z4:Z600, "=APAGADO",D4:D600,"=GFIJA")</f>
        <v>5</v>
      </c>
      <c r="AA2" s="18">
        <f>COUNTIFS(AA4:AA600, "=APAGADO",D4:D600,"=GFIJA")</f>
        <v>5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2</v>
      </c>
      <c r="Y3" s="18">
        <f>COUNTIFS(Y6:Y602, "=APAGADO",D4:D600,"=INTERCOMUNICADOR")</f>
        <v>4</v>
      </c>
      <c r="Z3" s="18">
        <f>COUNTIFS(Z6:Z602, "=APAGADO",D4:D600,"=INTERCOMUNICADOR")</f>
        <v>4</v>
      </c>
      <c r="AA3" s="18">
        <f>COUNTIFS(AA6:AA602, "=APAGADO",D4:D600,"=INTERCOMUNICADOR")</f>
        <v>4</v>
      </c>
      <c r="AB3" s="18">
        <f>COUNTIFS(AB6:AB602, "=APAGADO",D4:D600,"=INTERCOMUNICADOR")</f>
        <v>2</v>
      </c>
      <c r="AC3" s="18">
        <f>COUNTIFS(AC6:AC602, "=APAGADO",D4:D600,"=INTERCOMUNICADOR")</f>
        <v>3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>
        <f>'RESUMEN TOTAL'!AH70</f>
        <v>0</v>
      </c>
      <c r="AC70" s="88" t="str">
        <f>'RESUMEN TOTAL'!AI70</f>
        <v>APAGADO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 t="str">
        <f>'RESUMEN TOTAL'!AH71</f>
        <v>APAGADO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 t="str">
        <f>'RESUMEN TOTAL'!AH88</f>
        <v>APAGADO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 t="str">
        <f>'RESUMEN TOTAL'!AE125</f>
        <v>APAGADO</v>
      </c>
      <c r="Z125" s="88" t="str">
        <f>'RESUMEN TOTAL'!AF125</f>
        <v>APAGADO</v>
      </c>
      <c r="AA125" s="88" t="str">
        <f>'RESUMEN TOTAL'!AG125</f>
        <v>APAGADO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 t="str">
        <f>'RESUMEN TOTAL'!AE126</f>
        <v>APAGADO</v>
      </c>
      <c r="Z126" s="88" t="str">
        <f>'RESUMEN TOTAL'!AF126</f>
        <v>APAGADO</v>
      </c>
      <c r="AA126" s="88" t="str">
        <f>'RESUMEN TOTAL'!AG126</f>
        <v>APAGADO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 t="str">
        <f>'RESUMEN TOTAL'!AE128</f>
        <v>APAGADO</v>
      </c>
      <c r="Z128" s="88" t="str">
        <f>'RESUMEN TOTAL'!AF128</f>
        <v>APAGADO</v>
      </c>
      <c r="AA128" s="88" t="str">
        <f>'RESUMEN TOTAL'!AG128</f>
        <v>APAGADO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 t="str">
        <f>'RESUMEN TOTAL'!AE145</f>
        <v>APAGADO</v>
      </c>
      <c r="Z145" s="88" t="str">
        <f>'RESUMEN TOTAL'!AF145</f>
        <v>APAGADO</v>
      </c>
      <c r="AA145" s="88" t="str">
        <f>'RESUMEN TOTAL'!AG145</f>
        <v>APAGADO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 t="str">
        <f>'RESUMEN TOTAL'!AE146</f>
        <v>APAGADO</v>
      </c>
      <c r="Z146" s="88" t="str">
        <f>'RESUMEN TOTAL'!AF146</f>
        <v>APAGADO</v>
      </c>
      <c r="AA146" s="88" t="str">
        <f>'RESUMEN TOTAL'!AG146</f>
        <v>APAGADO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 t="str">
        <f>'RESUMEN TOTAL'!AD154</f>
        <v>APAGADO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 t="str">
        <f>'RESUMEN TOTAL'!AD233</f>
        <v>APAGADO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 t="str">
        <f>'RESUMEN TOTAL'!AE234</f>
        <v>APAGADO</v>
      </c>
      <c r="Z234" s="88" t="str">
        <f>'RESUMEN TOTAL'!AF234</f>
        <v>APAGADO</v>
      </c>
      <c r="AA234" s="88" t="str">
        <f>'RESUMEN TOTAL'!AG234</f>
        <v>APAGADO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 t="str">
        <f>'RESUMEN TOTAL'!AE235</f>
        <v>APAGADO</v>
      </c>
      <c r="Z235" s="88" t="str">
        <f>'RESUMEN TOTAL'!AF235</f>
        <v>APAGADO</v>
      </c>
      <c r="AA235" s="88" t="str">
        <f>'RESUMEN TOTAL'!AG235</f>
        <v>APAGADO</v>
      </c>
      <c r="AB235" s="88" t="str">
        <f>'RESUMEN TOTAL'!AH235</f>
        <v>APAGADO</v>
      </c>
      <c r="AC235" s="88" t="str">
        <f>'RESUMEN TOTAL'!AI235</f>
        <v>APAGADO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 t="str">
        <f>'RESUMEN TOTAL'!AE236</f>
        <v>APAGADO</v>
      </c>
      <c r="Z236" s="88" t="str">
        <f>'RESUMEN TOTAL'!AF236</f>
        <v>APAGADO</v>
      </c>
      <c r="AA236" s="88" t="str">
        <f>'RESUMEN TOTAL'!AG236</f>
        <v>APAGADO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 t="str">
        <f>'RESUMEN TOTAL'!AE237</f>
        <v>APAGADO</v>
      </c>
      <c r="Z237" s="88" t="str">
        <f>'RESUMEN TOTAL'!AF237</f>
        <v>APAGADO</v>
      </c>
      <c r="AA237" s="88" t="str">
        <f>'RESUMEN TOTAL'!AG237</f>
        <v>APAGADO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 t="str">
        <f>'RESUMEN TOTAL'!AE238</f>
        <v>APAGADO</v>
      </c>
      <c r="Z238" s="88" t="str">
        <f>'RESUMEN TOTAL'!AF238</f>
        <v>APAGADO</v>
      </c>
      <c r="AA238" s="88" t="str">
        <f>'RESUMEN TOTAL'!AG238</f>
        <v>APAGADO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 t="str">
        <f>'RESUMEN TOTAL'!AD242</f>
        <v>APAGADO</v>
      </c>
      <c r="Y242" s="88" t="str">
        <f>'RESUMEN TOTAL'!AE242</f>
        <v>APAGADO</v>
      </c>
      <c r="Z242" s="88" t="str">
        <f>'RESUMEN TOTAL'!AF242</f>
        <v>APAGADO</v>
      </c>
      <c r="AA242" s="88" t="str">
        <f>'RESUMEN TOTAL'!AG242</f>
        <v>APAGADO</v>
      </c>
      <c r="AB242" s="88" t="str">
        <f>'RESUMEN TOTAL'!AH242</f>
        <v>APAGADO</v>
      </c>
      <c r="AC242" s="88" t="str">
        <f>'RESUMEN TOTAL'!AI242</f>
        <v>APAGADO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 t="str">
        <f>'RESUMEN TOTAL'!AF304</f>
        <v>APAGADO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 t="str">
        <f>'RESUMEN TOTAL'!AF305</f>
        <v>APAGADO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 t="str">
        <f>'RESUMEN TOTAL'!AF311</f>
        <v>APAGADO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 t="str">
        <f>'RESUMEN TOTAL'!AF312</f>
        <v>APAGADO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 t="str">
        <f>'RESUMEN TOTAL'!AD326</f>
        <v>APAGADO</v>
      </c>
      <c r="Y326" s="88" t="str">
        <f>'RESUMEN TOTAL'!AE326</f>
        <v>APAGADO</v>
      </c>
      <c r="Z326" s="88" t="str">
        <f>'RESUMEN TOTAL'!AF326</f>
        <v>APAGADO</v>
      </c>
      <c r="AA326" s="88" t="str">
        <f>'RESUMEN TOTAL'!AG326</f>
        <v>APAGADO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 t="str">
        <f>'RESUMEN TOTAL'!AE350</f>
        <v>APAGADO</v>
      </c>
      <c r="Z350" s="88" t="str">
        <f>'RESUMEN TOTAL'!AF350</f>
        <v>APAGADO</v>
      </c>
      <c r="AA350" s="88">
        <f>'RESUMEN TOTAL'!AG350</f>
        <v>0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 t="str">
        <f>'RESUMEN TOTAL'!AE372</f>
        <v>APAGADO</v>
      </c>
      <c r="Z372" s="88" t="str">
        <f>'RESUMEN TOTAL'!AF372</f>
        <v>APAGADO</v>
      </c>
      <c r="AA372" s="88" t="str">
        <f>'RESUMEN TOTAL'!AG372</f>
        <v>APAGADO</v>
      </c>
      <c r="AB372" s="88" t="str">
        <f>'RESUMEN TOTAL'!AH372</f>
        <v>APAGADO</v>
      </c>
      <c r="AC372" s="88" t="str">
        <f>'RESUMEN TOTAL'!AI372</f>
        <v>APAGADO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 t="str">
        <f>'RESUMEN TOTAL'!AE373</f>
        <v>APAGADO</v>
      </c>
      <c r="Z373" s="88" t="str">
        <f>'RESUMEN TOTAL'!AF373</f>
        <v>APAGADO</v>
      </c>
      <c r="AA373" s="88" t="str">
        <f>'RESUMEN TOTAL'!AG373</f>
        <v>APAGADO</v>
      </c>
      <c r="AB373" s="88" t="str">
        <f>'RESUMEN TOTAL'!AH373</f>
        <v>APAGADO</v>
      </c>
      <c r="AC373" s="88" t="str">
        <f>'RESUMEN TOTAL'!AI373</f>
        <v>APAGADO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 t="str">
        <f>'RESUMEN TOTAL'!AD393</f>
        <v>APAGADO</v>
      </c>
      <c r="Y393" s="88" t="str">
        <f>'RESUMEN TOTAL'!AE393</f>
        <v>APAGADO</v>
      </c>
      <c r="Z393" s="88" t="str">
        <f>'RESUMEN TOTAL'!AF393</f>
        <v>APAGADO</v>
      </c>
      <c r="AA393" s="88" t="str">
        <f>'RESUMEN TOTAL'!AG393</f>
        <v>APAGADO</v>
      </c>
      <c r="AB393" s="88" t="str">
        <f>'RESUMEN TOTAL'!AH393</f>
        <v>APAGADO</v>
      </c>
      <c r="AC393" s="88" t="str">
        <f>'RESUMEN TOTAL'!AI393</f>
        <v>APAGADO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 t="str">
        <f>'RESUMEN TOTAL'!AF419</f>
        <v>APAGADO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 t="str">
        <f>'RESUMEN TOTAL'!AF420</f>
        <v>APAGADO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 t="str">
        <f>'RESUMEN TOTAL'!AF421</f>
        <v>APAGADO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 t="str">
        <f>'RESUMEN TOTAL'!AD479</f>
        <v>APAGADO</v>
      </c>
      <c r="Y459" s="100" t="str">
        <f>'RESUMEN TOTAL'!AE479</f>
        <v>APAGADO</v>
      </c>
      <c r="Z459" s="100" t="str">
        <f>'RESUMEN TOTAL'!AF479</f>
        <v>APAGADO</v>
      </c>
      <c r="AA459" s="100" t="str">
        <f>'RESUMEN TOTAL'!AG479</f>
        <v>APAGADO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 t="str">
        <f>'RESUMEN TOTAL'!AD480</f>
        <v>APAGADO</v>
      </c>
      <c r="Y460" s="100" t="str">
        <f>'RESUMEN TOTAL'!AE480</f>
        <v>APAGADO</v>
      </c>
      <c r="Z460" s="100" t="str">
        <f>'RESUMEN TOTAL'!AF480</f>
        <v>APAGADO</v>
      </c>
      <c r="AA460" s="100" t="str">
        <f>'RESUMEN TOTAL'!AG480</f>
        <v>APAGADO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 t="str">
        <f>'RESUMEN TOTAL'!AD485</f>
        <v>APAGADO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 t="str">
        <f>'RESUMEN TOTAL'!AD495</f>
        <v>APAGADO</v>
      </c>
      <c r="Y475" s="19" t="str">
        <f>'RESUMEN TOTAL'!AE495</f>
        <v>APAGADO</v>
      </c>
      <c r="Z475" s="19" t="str">
        <f>'RESUMEN TOTAL'!AF495</f>
        <v>APAGADO</v>
      </c>
      <c r="AA475" s="19" t="str">
        <f>'RESUMEN TOTAL'!AG495</f>
        <v>APAGADO</v>
      </c>
      <c r="AB475" s="19" t="str">
        <f>'RESUMEN TOTAL'!AH495</f>
        <v>APAGADO</v>
      </c>
      <c r="AC475" s="100" t="str">
        <f>'RESUMEN TOTAL'!AI495</f>
        <v>APAGADO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 t="str">
        <f>'RESUMEN TOTAL'!AD496</f>
        <v>APAGADO</v>
      </c>
      <c r="Y476" s="19" t="str">
        <f>'RESUMEN TOTAL'!AE496</f>
        <v>APAGADO</v>
      </c>
      <c r="Z476" s="19" t="str">
        <f>'RESUMEN TOTAL'!AF496</f>
        <v>APAGADO</v>
      </c>
      <c r="AA476" s="19" t="str">
        <f>'RESUMEN TOTAL'!AG496</f>
        <v>APAGADO</v>
      </c>
      <c r="AB476" s="19">
        <f>'RESUMEN TOTAL'!AH496</f>
        <v>0</v>
      </c>
      <c r="AC476" s="100" t="str">
        <f>'RESUMEN TOTAL'!AI496</f>
        <v>APAGADO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 t="str">
        <f>'RESUMEN TOTAL'!AD505</f>
        <v>APAGADO</v>
      </c>
      <c r="Y485" s="19" t="str">
        <f>'RESUMEN TOTAL'!AE505</f>
        <v>APAGADO</v>
      </c>
      <c r="Z485" s="19" t="str">
        <f>'RESUMEN TOTAL'!AF505</f>
        <v>APAGADO</v>
      </c>
      <c r="AA485" s="19" t="str">
        <f>'RESUMEN TOTAL'!AG505</f>
        <v>APAGADO</v>
      </c>
      <c r="AB485" s="19" t="str">
        <f>'RESUMEN TOTAL'!AH505</f>
        <v>APAGADO</v>
      </c>
      <c r="AC485" s="19" t="str">
        <f>'RESUMEN TOTAL'!AI505</f>
        <v>APAGADO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 t="str">
        <f>'RESUMEN TOTAL'!AE515</f>
        <v>APAGADO</v>
      </c>
      <c r="Z497" s="19" t="str">
        <f>'RESUMEN TOTAL'!AF515</f>
        <v>APAGADO</v>
      </c>
      <c r="AA497" s="19" t="str">
        <f>'RESUMEN TOTAL'!AG515</f>
        <v>APAGADO</v>
      </c>
      <c r="AB497" s="19" t="str">
        <f>'RESUMEN TOTAL'!AH515</f>
        <v>APAGADO</v>
      </c>
      <c r="AC497" s="19" t="str">
        <f>'RESUMEN TOTAL'!AI515</f>
        <v>APAGADO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 t="str">
        <f>'RESUMEN TOTAL'!AE516</f>
        <v>APAGADO</v>
      </c>
      <c r="Z498" s="19" t="str">
        <f>'RESUMEN TOTAL'!AF516</f>
        <v>APAGADO</v>
      </c>
      <c r="AA498" s="19" t="str">
        <f>'RESUMEN TOTAL'!AG516</f>
        <v>APAGADO</v>
      </c>
      <c r="AB498" s="19" t="str">
        <f>'RESUMEN TOTAL'!AH516</f>
        <v>APAGADO</v>
      </c>
      <c r="AC498" s="19" t="str">
        <f>'RESUMEN TOTAL'!AI516</f>
        <v>APAGADO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 t="str">
        <f>'RESUMEN TOTAL'!AE519</f>
        <v>APAGADO</v>
      </c>
      <c r="Z501" s="19" t="str">
        <f>'RESUMEN TOTAL'!AF519</f>
        <v>APAGADO</v>
      </c>
      <c r="AA501" s="19" t="str">
        <f>'RESUMEN TOTAL'!AG519</f>
        <v>APAGADO</v>
      </c>
      <c r="AB501" s="19" t="str">
        <f>'RESUMEN TOTAL'!AH519</f>
        <v>APAGADO</v>
      </c>
      <c r="AC501" s="19" t="str">
        <f>'RESUMEN TOTAL'!AI519</f>
        <v>APAGADO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 t="str">
        <f>'RESUMEN TOTAL'!AE520</f>
        <v>APAGADO</v>
      </c>
      <c r="Z502" s="19" t="str">
        <f>'RESUMEN TOTAL'!AF520</f>
        <v>APAGADO</v>
      </c>
      <c r="AA502" s="19" t="str">
        <f>'RESUMEN TOTAL'!AG520</f>
        <v>APAGADO</v>
      </c>
      <c r="AB502" s="19" t="str">
        <f>'RESUMEN TOTAL'!AH520</f>
        <v>APAGADO</v>
      </c>
      <c r="AC502" s="19" t="str">
        <f>'RESUMEN TOTAL'!AI520</f>
        <v>APAGADO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2023-09-25T10:14:14Z</dcterms:modified>
</cp:coreProperties>
</file>