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C48D5C7B-42D4-4EE8-94C6-7D19214B5673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H210" i="24"/>
  <c r="J210" i="24" s="1"/>
  <c r="J182" i="24"/>
  <c r="J154" i="24"/>
  <c r="H126" i="24"/>
  <c r="J126" i="24" s="1"/>
  <c r="H98" i="24"/>
  <c r="J98" i="24" s="1"/>
  <c r="J84" i="24"/>
  <c r="H207" i="24"/>
  <c r="H123" i="24"/>
  <c r="H95" i="24"/>
  <c r="H200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H209" i="24"/>
  <c r="J209" i="24" s="1"/>
  <c r="J181" i="24"/>
  <c r="J153" i="24"/>
  <c r="H125" i="24"/>
  <c r="J125" i="24" s="1"/>
  <c r="H97" i="24"/>
  <c r="J97" i="24" s="1"/>
  <c r="H202" i="24"/>
  <c r="J202" i="24" s="1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H208" i="24"/>
  <c r="J208" i="24" s="1"/>
  <c r="J180" i="24"/>
  <c r="J152" i="24"/>
  <c r="H124" i="24"/>
  <c r="J124" i="24" s="1"/>
  <c r="H96" i="24"/>
  <c r="J96" i="24" s="1"/>
  <c r="H201" i="24"/>
  <c r="J201" i="24" s="1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<sst xmlns="http://schemas.openxmlformats.org/spreadsheetml/2006/main" count="5756" uniqueCount="1562">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</sst>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6.3218390804597707E-2</c:v>
                </c:pt>
                <c:pt idx="27">
                  <c:v>5.7471264367816091E-2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6.3218390804597707E-2</c:v>
                </c:pt>
                <c:pt idx="27">
                  <c:v>5.7471264367816091E-2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12</c:v>
                </c:pt>
                <c:pt idx="23">
                  <c:v>13</c:v>
                </c:pt>
                <c:pt idx="24">
                  <c:v>20</c:v>
                </c:pt>
                <c:pt idx="25">
                  <c:v>15</c:v>
                </c:pt>
                <c:pt idx="26">
                  <c:v>20</c:v>
                </c:pt>
                <c:pt idx="27">
                  <c:v>17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4.1322314049586778E-2</c:v>
                      </c:pt>
                      <c:pt idx="23">
                        <c:v>4.1322314049586778E-2</c:v>
                      </c:pt>
                      <c:pt idx="24">
                        <c:v>4.5454545454545456E-2</c:v>
                      </c:pt>
                      <c:pt idx="25">
                        <c:v>5.3719008264462811E-2</c:v>
                      </c:pt>
                      <c:pt idx="26">
                        <c:v>5.3719008264462811E-2</c:v>
                      </c:pt>
                      <c:pt idx="27">
                        <c:v>5.3719008264462811E-2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5.7142857142857141E-2</c:v>
                      </c:pt>
                      <c:pt idx="23">
                        <c:v>6.1904761904761907E-2</c:v>
                      </c:pt>
                      <c:pt idx="24">
                        <c:v>9.5238095238095233E-2</c:v>
                      </c:pt>
                      <c:pt idx="25">
                        <c:v>7.1428571428571425E-2</c:v>
                      </c:pt>
                      <c:pt idx="26" formatCode="0.00%">
                        <c:v>9.5238095238095233E-2</c:v>
                      </c:pt>
                      <c:pt idx="27" formatCode="0.00%">
                        <c:v>8.0952380952380956E-2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4.1322314049586778E-2</c:v>
                </c:pt>
                <c:pt idx="23">
                  <c:v>4.1322314049586778E-2</c:v>
                </c:pt>
                <c:pt idx="24">
                  <c:v>4.5454545454545456E-2</c:v>
                </c:pt>
                <c:pt idx="25">
                  <c:v>5.3719008264462811E-2</c:v>
                </c:pt>
                <c:pt idx="26">
                  <c:v>5.3719008264462811E-2</c:v>
                </c:pt>
                <c:pt idx="27">
                  <c:v>5.3719008264462811E-2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5.7142857142857141E-2</c:v>
                </c:pt>
                <c:pt idx="23">
                  <c:v>6.1904761904761907E-2</c:v>
                </c:pt>
                <c:pt idx="24">
                  <c:v>9.5238095238095233E-2</c:v>
                </c:pt>
                <c:pt idx="25">
                  <c:v>7.1428571428571425E-2</c:v>
                </c:pt>
                <c:pt idx="26" formatCode="0.00%">
                  <c:v>9.5238095238095233E-2</c:v>
                </c:pt>
                <c:pt idx="27" formatCode="0.00%">
                  <c:v>8.0952380952380956E-2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11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12</c:v>
                      </c:pt>
                      <c:pt idx="23">
                        <c:v>13</c:v>
                      </c:pt>
                      <c:pt idx="24">
                        <c:v>20</c:v>
                      </c:pt>
                      <c:pt idx="25">
                        <c:v>15</c:v>
                      </c:pt>
                      <c:pt idx="26">
                        <c:v>20</c:v>
                      </c:pt>
                      <c:pt idx="27">
                        <c:v>17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M8" activePane="bottomRight" state="frozen"/>
      <selection pane="topRight" activeCell="M1" sqref="M1"/>
      <selection pane="bottomLeft" activeCell="A5" sqref="A5"/>
      <selection pane="bottomRight" activeCell="E39" sqref="E3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5.3639846743295021E-2</v>
      </c>
      <c r="AI1" s="4">
        <f t="shared" si="0"/>
        <v>5.7471264367816091E-2</v>
      </c>
      <c r="AJ1" s="4">
        <f t="shared" si="0"/>
        <v>7.2796934865900387E-2</v>
      </c>
      <c r="AK1" s="4">
        <f t="shared" si="0"/>
        <v>9.3869731800766285E-2</v>
      </c>
      <c r="AL1" s="4">
        <f t="shared" si="0"/>
        <v>7.662835249042145E-2</v>
      </c>
      <c r="AM1" s="4">
        <f t="shared" ref="AM1" si="1">(AM3)/(AM2+AM3)</f>
        <v>7.0881226053639848E-2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494</v>
      </c>
      <c r="AI2" s="75">
        <f t="shared" si="3"/>
        <v>492</v>
      </c>
      <c r="AJ2" s="75">
        <f t="shared" si="3"/>
        <v>484</v>
      </c>
      <c r="AK2" s="75">
        <f t="shared" si="3"/>
        <v>473</v>
      </c>
      <c r="AL2" s="75">
        <f t="shared" si="3"/>
        <v>482</v>
      </c>
      <c r="AM2" s="75">
        <f t="shared" si="3"/>
        <v>485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28</v>
      </c>
      <c r="AI3" s="12">
        <f t="shared" si="6"/>
        <v>30</v>
      </c>
      <c r="AJ3" s="12">
        <f t="shared" si="6"/>
        <v>38</v>
      </c>
      <c r="AK3" s="12">
        <f t="shared" si="6"/>
        <v>49</v>
      </c>
      <c r="AL3" s="12">
        <f t="shared" si="6"/>
        <v>40</v>
      </c>
      <c r="AM3" s="12">
        <f t="shared" si="6"/>
        <v>37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0</v>
      </c>
      <c r="J15" s="34">
        <f t="shared" si="8"/>
        <v>28</v>
      </c>
      <c r="K15" s="35">
        <f t="shared" si="9"/>
        <v>0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 t="s">
        <v>1471</v>
      </c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18</v>
      </c>
      <c r="J18" s="34">
        <f>COUNTIF(L18:AM18,"APAGADO")</f>
        <v>10</v>
      </c>
      <c r="K18" s="35">
        <f>(I18)/(J18+I18)</f>
        <v>0.6428571428571429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 t="s">
        <v>1471</v>
      </c>
      <c r="AM18" s="88" t="s">
        <v>1471</v>
      </c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18</v>
      </c>
      <c r="J19" s="34">
        <f>COUNTIF(L19:AM19,"APAGADO")</f>
        <v>10</v>
      </c>
      <c r="K19" s="35">
        <f>(I19)/(J19+I19)</f>
        <v>0.6428571428571429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 t="s">
        <v>1471</v>
      </c>
      <c r="AM19" s="88" t="s">
        <v>1471</v>
      </c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 t="s">
        <v>1471</v>
      </c>
      <c r="AM20" s="88" t="s">
        <v>1471</v>
      </c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 t="s">
        <v>1471</v>
      </c>
      <c r="AM21" s="88" t="s">
        <v>1471</v>
      </c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6</v>
      </c>
      <c r="J24" s="34">
        <f t="shared" si="8"/>
        <v>22</v>
      </c>
      <c r="K24" s="35">
        <f t="shared" si="9"/>
        <v>0.21428571428571427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 t="s">
        <v>1471</v>
      </c>
      <c r="AK24" s="88" t="s">
        <v>1471</v>
      </c>
      <c r="AL24" s="88" t="s">
        <v>1471</v>
      </c>
      <c r="AM24" s="88" t="s">
        <v>1471</v>
      </c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6</v>
      </c>
      <c r="J25" s="34">
        <f t="shared" si="8"/>
        <v>22</v>
      </c>
      <c r="K25" s="35">
        <f t="shared" si="9"/>
        <v>0.21428571428571427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 t="s">
        <v>1471</v>
      </c>
      <c r="AK25" s="88" t="s">
        <v>1471</v>
      </c>
      <c r="AL25" s="88" t="s">
        <v>1471</v>
      </c>
      <c r="AM25" s="88" t="s">
        <v>1471</v>
      </c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25</v>
      </c>
      <c r="J58" s="34">
        <f t="shared" si="8"/>
        <v>3</v>
      </c>
      <c r="K58" s="35">
        <f t="shared" si="9"/>
        <v>0.8928571428571429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 t="s">
        <v>1471</v>
      </c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10</v>
      </c>
      <c r="J70" s="34">
        <f t="shared" si="8"/>
        <v>18</v>
      </c>
      <c r="K70" s="35">
        <f t="shared" si="9"/>
        <v>0.35714285714285715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 t="s">
        <v>1471</v>
      </c>
      <c r="AJ70" s="88" t="s">
        <v>1471</v>
      </c>
      <c r="AK70" s="88" t="s">
        <v>1471</v>
      </c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23</v>
      </c>
      <c r="J71" s="34">
        <f t="shared" si="8"/>
        <v>5</v>
      </c>
      <c r="K71" s="35">
        <f t="shared" si="9"/>
        <v>0.8214285714285714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 t="s">
        <v>1471</v>
      </c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22</v>
      </c>
      <c r="J79" s="34">
        <f t="shared" si="16"/>
        <v>6</v>
      </c>
      <c r="K79" s="35">
        <f t="shared" si="17"/>
        <v>0.7857142857142857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 t="s">
        <v>1471</v>
      </c>
      <c r="AJ79" s="88" t="s">
        <v>1471</v>
      </c>
      <c r="AK79" s="88" t="s">
        <v>1471</v>
      </c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 t="s">
        <v>1471</v>
      </c>
      <c r="AM83" s="88" t="s">
        <v>1471</v>
      </c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 t="s">
        <v>1471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26</v>
      </c>
      <c r="J106" s="34">
        <f t="shared" ref="J106:J109" si="20">COUNTIF(L106:AM106,"APAGADO")</f>
        <v>2</v>
      </c>
      <c r="K106" s="35">
        <f t="shared" ref="K106:K109" si="21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 t="s">
        <v>1471</v>
      </c>
      <c r="AM106" s="88" t="s">
        <v>1471</v>
      </c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1</v>
      </c>
      <c r="J107" s="34">
        <f t="shared" si="20"/>
        <v>27</v>
      </c>
      <c r="K107" s="35">
        <f t="shared" si="21"/>
        <v>3.5714285714285712E-2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 t="s">
        <v>1471</v>
      </c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 t="s">
        <v>1471</v>
      </c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12</v>
      </c>
      <c r="J125" s="34">
        <f t="shared" si="16"/>
        <v>16</v>
      </c>
      <c r="K125" s="35">
        <f t="shared" si="17"/>
        <v>0.42857142857142855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 t="s">
        <v>1471</v>
      </c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12</v>
      </c>
      <c r="J126" s="34">
        <f t="shared" si="16"/>
        <v>16</v>
      </c>
      <c r="K126" s="35">
        <f t="shared" si="17"/>
        <v>0.42857142857142855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 t="s">
        <v>1471</v>
      </c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12</v>
      </c>
      <c r="J127" s="34">
        <f t="shared" si="16"/>
        <v>16</v>
      </c>
      <c r="K127" s="35">
        <f t="shared" si="17"/>
        <v>0.42857142857142855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 t="s">
        <v>1471</v>
      </c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12</v>
      </c>
      <c r="J128" s="34">
        <f t="shared" si="16"/>
        <v>16</v>
      </c>
      <c r="K128" s="35">
        <f t="shared" si="17"/>
        <v>0.42857142857142855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 t="s">
        <v>1471</v>
      </c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6</v>
      </c>
      <c r="J132" s="34">
        <f t="shared" si="16"/>
        <v>22</v>
      </c>
      <c r="K132" s="35">
        <f t="shared" si="17"/>
        <v>0.21428571428571427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 t="s">
        <v>1471</v>
      </c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6</v>
      </c>
      <c r="J133" s="34">
        <f t="shared" si="16"/>
        <v>22</v>
      </c>
      <c r="K133" s="35">
        <f t="shared" si="17"/>
        <v>0.21428571428571427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 t="s">
        <v>1471</v>
      </c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12</v>
      </c>
      <c r="J145" s="34">
        <f t="shared" si="16"/>
        <v>16</v>
      </c>
      <c r="K145" s="35">
        <f t="shared" si="17"/>
        <v>0.42857142857142855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 t="s">
        <v>1471</v>
      </c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0</v>
      </c>
      <c r="J148" s="34">
        <f t="shared" ref="J148:J252" si="23">COUNTIF(L148:AM148,"APAGADO")</f>
        <v>28</v>
      </c>
      <c r="K148" s="35">
        <f t="shared" ref="K148:K252" si="24">(I148)/(J148+I148)</f>
        <v>0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 t="s">
        <v>1471</v>
      </c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26</v>
      </c>
      <c r="J166" s="34">
        <f t="shared" si="23"/>
        <v>2</v>
      </c>
      <c r="K166" s="35">
        <f t="shared" si="24"/>
        <v>0.9285714285714286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 t="s">
        <v>1471</v>
      </c>
      <c r="AM166" s="88" t="s">
        <v>1471</v>
      </c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26</v>
      </c>
      <c r="J167" s="34">
        <f t="shared" si="23"/>
        <v>2</v>
      </c>
      <c r="K167" s="35">
        <f t="shared" si="24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 t="s">
        <v>1471</v>
      </c>
      <c r="AM167" s="88" t="s">
        <v>1471</v>
      </c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26</v>
      </c>
      <c r="J168" s="34">
        <f t="shared" si="23"/>
        <v>2</v>
      </c>
      <c r="K168" s="35">
        <f t="shared" si="24"/>
        <v>0.9285714285714286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 t="s">
        <v>1471</v>
      </c>
      <c r="AM168" s="88" t="s">
        <v>1471</v>
      </c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0</v>
      </c>
      <c r="J194" s="34">
        <f t="shared" si="23"/>
        <v>28</v>
      </c>
      <c r="K194" s="35">
        <f t="shared" si="24"/>
        <v>0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 t="s">
        <v>1471</v>
      </c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0</v>
      </c>
      <c r="J196" s="34">
        <f t="shared" si="23"/>
        <v>28</v>
      </c>
      <c r="K196" s="35">
        <f t="shared" si="24"/>
        <v>0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 t="s">
        <v>1471</v>
      </c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0</v>
      </c>
      <c r="J230" s="34">
        <f t="shared" si="23"/>
        <v>28</v>
      </c>
      <c r="K230" s="35">
        <f t="shared" si="24"/>
        <v>0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 t="s">
        <v>1471</v>
      </c>
      <c r="AL230" s="88" t="s">
        <v>1471</v>
      </c>
      <c r="AM230" s="88" t="s">
        <v>1471</v>
      </c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0</v>
      </c>
      <c r="J231" s="34">
        <f t="shared" si="23"/>
        <v>28</v>
      </c>
      <c r="K231" s="35">
        <f t="shared" si="24"/>
        <v>0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 t="s">
        <v>1471</v>
      </c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0</v>
      </c>
      <c r="J232" s="34">
        <f>COUNTIF(L232:AM232,"APAGADO")</f>
        <v>28</v>
      </c>
      <c r="K232" s="35">
        <f>(I232)/(J232+I232)</f>
        <v>0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 t="s">
        <v>1471</v>
      </c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4</v>
      </c>
      <c r="J233" s="34">
        <f t="shared" si="23"/>
        <v>24</v>
      </c>
      <c r="K233" s="35">
        <f t="shared" si="24"/>
        <v>0.14285714285714285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 t="s">
        <v>1471</v>
      </c>
      <c r="AK233" s="88" t="s">
        <v>1471</v>
      </c>
      <c r="AL233" s="88" t="s">
        <v>1471</v>
      </c>
      <c r="AM233" s="88" t="s">
        <v>1471</v>
      </c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12</v>
      </c>
      <c r="J234" s="34">
        <f t="shared" si="23"/>
        <v>16</v>
      </c>
      <c r="K234" s="35">
        <f t="shared" si="24"/>
        <v>0.42857142857142855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 t="s">
        <v>1471</v>
      </c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9</v>
      </c>
      <c r="J235" s="34">
        <f>COUNTIF(L235:AM235,"APAGADO")</f>
        <v>19</v>
      </c>
      <c r="K235" s="35">
        <f>(I235)/(J235+I235)</f>
        <v>0.32142857142857145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 t="s">
        <v>1471</v>
      </c>
      <c r="AI235" s="88" t="s">
        <v>1471</v>
      </c>
      <c r="AJ235" s="88" t="s">
        <v>1471</v>
      </c>
      <c r="AK235" s="88" t="s">
        <v>1471</v>
      </c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10</v>
      </c>
      <c r="J236" s="34">
        <f t="shared" si="23"/>
        <v>18</v>
      </c>
      <c r="K236" s="35">
        <f t="shared" si="24"/>
        <v>0.35714285714285715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 t="s">
        <v>1471</v>
      </c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11</v>
      </c>
      <c r="J237" s="34">
        <f t="shared" si="23"/>
        <v>17</v>
      </c>
      <c r="K237" s="35">
        <f t="shared" si="24"/>
        <v>0.39285714285714285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 t="s">
        <v>1471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7</v>
      </c>
      <c r="J242" s="34">
        <f t="shared" si="23"/>
        <v>21</v>
      </c>
      <c r="K242" s="35">
        <f t="shared" si="24"/>
        <v>0.25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 t="s">
        <v>1471</v>
      </c>
      <c r="AK242" s="88"/>
      <c r="AL242" s="88" t="s">
        <v>1471</v>
      </c>
      <c r="AM242" s="88" t="s">
        <v>1471</v>
      </c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</v>
      </c>
      <c r="J245" s="34">
        <f t="shared" si="23"/>
        <v>27</v>
      </c>
      <c r="K245" s="35">
        <f t="shared" si="24"/>
        <v>3.5714285714285712E-2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 t="s">
        <v>1471</v>
      </c>
      <c r="AL245" s="88" t="s">
        <v>1471</v>
      </c>
      <c r="AM245" s="88" t="s">
        <v>1471</v>
      </c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 t="s">
        <v>1471</v>
      </c>
      <c r="AM269" s="88" t="s">
        <v>1471</v>
      </c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23</v>
      </c>
      <c r="J272" s="34">
        <f t="shared" si="36"/>
        <v>5</v>
      </c>
      <c r="K272" s="35">
        <f t="shared" si="37"/>
        <v>0.8214285714285714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 t="s">
        <v>1471</v>
      </c>
      <c r="AM272" s="88" t="s">
        <v>1471</v>
      </c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25</v>
      </c>
      <c r="J288" s="34">
        <f t="shared" ref="J288:J289" si="46">COUNTIF(L288:AM288,"APAGADO")</f>
        <v>3</v>
      </c>
      <c r="K288" s="35">
        <f t="shared" ref="K288:K289" si="47">(I288)/(J288+I288)</f>
        <v>0.8928571428571429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 t="s">
        <v>1471</v>
      </c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25</v>
      </c>
      <c r="J289" s="34">
        <f t="shared" si="46"/>
        <v>3</v>
      </c>
      <c r="K289" s="35">
        <f t="shared" si="47"/>
        <v>0.8928571428571429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 t="s">
        <v>1471</v>
      </c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 t="s">
        <v>1471</v>
      </c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19</v>
      </c>
      <c r="J326" s="34">
        <f t="shared" si="48"/>
        <v>9</v>
      </c>
      <c r="K326" s="35">
        <f t="shared" si="49"/>
        <v>0.6785714285714286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 t="s">
        <v>1471</v>
      </c>
      <c r="AK326" s="88" t="s">
        <v>1471</v>
      </c>
      <c r="AL326" s="88" t="s">
        <v>1471</v>
      </c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24</v>
      </c>
      <c r="J350" s="34">
        <f t="shared" si="48"/>
        <v>4</v>
      </c>
      <c r="K350" s="35">
        <f t="shared" si="49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 t="s">
        <v>1471</v>
      </c>
      <c r="AJ350" s="88"/>
      <c r="AK350" s="88" t="s">
        <v>1471</v>
      </c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3</v>
      </c>
      <c r="J351" s="34">
        <f>COUNTIF(L351:AM351,"APAGADO")</f>
        <v>25</v>
      </c>
      <c r="K351" s="35">
        <f>(I351)/(J351+I351)</f>
        <v>0.10714285714285714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 t="s">
        <v>1471</v>
      </c>
      <c r="AI351" s="88" t="s">
        <v>1471</v>
      </c>
      <c r="AJ351" s="88"/>
      <c r="AK351" s="88" t="s">
        <v>1471</v>
      </c>
      <c r="AL351" s="88" t="s">
        <v>1471</v>
      </c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18</v>
      </c>
      <c r="J372" s="34">
        <f t="shared" si="48"/>
        <v>10</v>
      </c>
      <c r="K372" s="35">
        <f t="shared" si="49"/>
        <v>0.6428571428571429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 t="s">
        <v>1471</v>
      </c>
      <c r="AI372" s="88" t="s">
        <v>1471</v>
      </c>
      <c r="AJ372" s="88" t="s">
        <v>1471</v>
      </c>
      <c r="AK372" s="88" t="s">
        <v>1471</v>
      </c>
      <c r="AL372" s="88" t="s">
        <v>1471</v>
      </c>
      <c r="AM372" s="88" t="s">
        <v>1471</v>
      </c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18</v>
      </c>
      <c r="J373" s="34">
        <f t="shared" si="48"/>
        <v>10</v>
      </c>
      <c r="K373" s="35">
        <f t="shared" si="49"/>
        <v>0.6428571428571429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 t="s">
        <v>1471</v>
      </c>
      <c r="AI373" s="88" t="s">
        <v>1471</v>
      </c>
      <c r="AJ373" s="88" t="s">
        <v>1471</v>
      </c>
      <c r="AK373" s="88" t="s">
        <v>1471</v>
      </c>
      <c r="AL373" s="88" t="s">
        <v>1471</v>
      </c>
      <c r="AM373" s="88" t="s">
        <v>1471</v>
      </c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0</v>
      </c>
      <c r="J380" s="34">
        <f t="shared" si="48"/>
        <v>28</v>
      </c>
      <c r="K380" s="35">
        <f t="shared" si="49"/>
        <v>0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 t="s">
        <v>1471</v>
      </c>
      <c r="AI380" s="88" t="s">
        <v>1471</v>
      </c>
      <c r="AJ380" s="88" t="s">
        <v>1471</v>
      </c>
      <c r="AK380" s="88" t="s">
        <v>1471</v>
      </c>
      <c r="AL380" s="88" t="s">
        <v>1471</v>
      </c>
      <c r="AM380" s="88" t="s">
        <v>1471</v>
      </c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6</v>
      </c>
      <c r="J393" s="34">
        <f t="shared" si="48"/>
        <v>22</v>
      </c>
      <c r="K393" s="35">
        <f t="shared" si="49"/>
        <v>0.21428571428571427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 t="s">
        <v>1471</v>
      </c>
      <c r="AI393" s="88" t="s">
        <v>1471</v>
      </c>
      <c r="AJ393" s="88" t="s">
        <v>1471</v>
      </c>
      <c r="AK393" s="88" t="s">
        <v>1471</v>
      </c>
      <c r="AL393" s="88" t="s">
        <v>1471</v>
      </c>
      <c r="AM393" s="88" t="s">
        <v>1471</v>
      </c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26</v>
      </c>
      <c r="J463" s="34">
        <f>COUNTIF(L463:AM463,"APAGADO")</f>
        <v>2</v>
      </c>
      <c r="K463" s="35">
        <f>(I463)/(J463+I463)</f>
        <v>0.9285714285714286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 t="s">
        <v>1471</v>
      </c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26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 t="s">
        <v>1471</v>
      </c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27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 t="s">
        <v>1471</v>
      </c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27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 t="s">
        <v>1471</v>
      </c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27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 t="s">
        <v>1471</v>
      </c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27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 t="s">
        <v>1471</v>
      </c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27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 t="s">
        <v>1471</v>
      </c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27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 t="s">
        <v>1471</v>
      </c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27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 t="s">
        <v>1471</v>
      </c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27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 t="s">
        <v>1471</v>
      </c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27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 t="s">
        <v>1471</v>
      </c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27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 t="s">
        <v>1471</v>
      </c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27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 t="s">
        <v>1471</v>
      </c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27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 t="s">
        <v>1471</v>
      </c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0</v>
      </c>
      <c r="J495" s="34">
        <f t="shared" si="67"/>
        <v>28</v>
      </c>
      <c r="K495" s="35">
        <f t="shared" si="68"/>
        <v>0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 t="s">
        <v>1471</v>
      </c>
      <c r="AI495" s="88" t="s">
        <v>1471</v>
      </c>
      <c r="AJ495" s="88" t="s">
        <v>1471</v>
      </c>
      <c r="AK495" s="88" t="s">
        <v>1471</v>
      </c>
      <c r="AL495" s="88" t="s">
        <v>1471</v>
      </c>
      <c r="AM495" s="88" t="s">
        <v>1471</v>
      </c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1</v>
      </c>
      <c r="J496" s="34">
        <f t="shared" si="67"/>
        <v>27</v>
      </c>
      <c r="K496" s="35">
        <f t="shared" si="68"/>
        <v>3.5714285714285712E-2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 t="s">
        <v>1471</v>
      </c>
      <c r="AJ496" s="88" t="s">
        <v>1471</v>
      </c>
      <c r="AK496" s="88" t="s">
        <v>1471</v>
      </c>
      <c r="AL496" s="88" t="s">
        <v>1471</v>
      </c>
      <c r="AM496" s="88" t="s">
        <v>1471</v>
      </c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1</v>
      </c>
      <c r="J505" s="34">
        <f t="shared" si="67"/>
        <v>27</v>
      </c>
      <c r="K505" s="35">
        <f t="shared" si="68"/>
        <v>3.5714285714285712E-2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 t="s">
        <v>1471</v>
      </c>
      <c r="AI505" s="88" t="s">
        <v>1471</v>
      </c>
      <c r="AJ505" s="88" t="s">
        <v>1471</v>
      </c>
      <c r="AK505" s="88" t="s">
        <v>1471</v>
      </c>
      <c r="AL505" s="88" t="s">
        <v>1471</v>
      </c>
      <c r="AM505" s="88" t="s">
        <v>1471</v>
      </c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19</v>
      </c>
      <c r="J515" s="34">
        <f t="shared" si="70"/>
        <v>9</v>
      </c>
      <c r="K515" s="35">
        <f t="shared" si="71"/>
        <v>0.6785714285714286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 t="s">
        <v>1471</v>
      </c>
      <c r="AL515" s="90" t="s">
        <v>1471</v>
      </c>
      <c r="AM515" s="90" t="s">
        <v>1471</v>
      </c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19</v>
      </c>
      <c r="J516" s="34">
        <f t="shared" si="70"/>
        <v>9</v>
      </c>
      <c r="K516" s="35">
        <f t="shared" si="71"/>
        <v>0.6785714285714286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 t="s">
        <v>1471</v>
      </c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19</v>
      </c>
      <c r="J519" s="34">
        <f t="shared" si="70"/>
        <v>9</v>
      </c>
      <c r="K519" s="35">
        <f t="shared" si="71"/>
        <v>0.6785714285714286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 t="s">
        <v>1471</v>
      </c>
      <c r="AI519" s="90" t="s">
        <v>1471</v>
      </c>
      <c r="AJ519" s="90" t="s">
        <v>1471</v>
      </c>
      <c r="AK519" s="90" t="s">
        <v>1471</v>
      </c>
      <c r="AL519" s="90" t="s">
        <v>1471</v>
      </c>
      <c r="AM519" s="90" t="s">
        <v>1471</v>
      </c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19</v>
      </c>
      <c r="J520" s="34">
        <f t="shared" ref="J520:J526" si="73">COUNTIF(L520:AM520,"APAGADO")</f>
        <v>9</v>
      </c>
      <c r="K520" s="35">
        <f t="shared" ref="K520:K526" si="74">(I520)/(J520+I520)</f>
        <v>0.6785714285714286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 t="s">
        <v>1471</v>
      </c>
      <c r="AI520" s="90" t="s">
        <v>1471</v>
      </c>
      <c r="AJ520" s="90" t="s">
        <v>1471</v>
      </c>
      <c r="AK520" s="90" t="s">
        <v>1471</v>
      </c>
      <c r="AL520" s="90" t="s">
        <v>1471</v>
      </c>
      <c r="AM520" s="90" t="s">
        <v>1471</v>
      </c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22</v>
      </c>
      <c r="AC1" s="18">
        <f t="shared" si="0"/>
        <v>23</v>
      </c>
      <c r="AD1" s="18">
        <f t="shared" si="0"/>
        <v>31</v>
      </c>
      <c r="AE1" s="18">
        <f>COUNTIF(AE3:AE503, "APAGADO")</f>
        <v>35</v>
      </c>
      <c r="AF1" s="18">
        <f t="shared" si="0"/>
        <v>33</v>
      </c>
      <c r="AG1" s="18">
        <f t="shared" si="0"/>
        <v>30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 t="str">
        <f>ESTADISTICA!AF15</f>
        <v>APAGADO</v>
      </c>
      <c r="AG16" t="str">
        <f>ESTADISTICA!AG15</f>
        <v>APAGADO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 t="str">
        <f>ESTADISTICA!AF16</f>
        <v>APAGADO</v>
      </c>
      <c r="AG17" t="str">
        <f>ESTADISTICA!AG16</f>
        <v>APAGADO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 t="str">
        <f>ESTADISTICA!AF17</f>
        <v>APAGADO</v>
      </c>
      <c r="AG18" t="str">
        <f>ESTADISTICA!AG17</f>
        <v>APAGADO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 t="str">
        <f>ESTADISTICA!AF18</f>
        <v>APAGADO</v>
      </c>
      <c r="AG19" t="str">
        <f>ESTADISTICA!AG18</f>
        <v>APAGADO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 t="str">
        <f>ESTADISTICA!AE55</f>
        <v>APAGADO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 t="str">
        <f>ESTADISTICA!AB68</f>
        <v>APAGADO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 t="str">
        <f>ESTADISTICA!AG80</f>
        <v>APAGADO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 t="str">
        <f>ESTADISTICA!AG103</f>
        <v>APAGADO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 t="str">
        <f>ESTADISTICA!AF113</f>
        <v>APAGADO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 t="str">
        <f>ESTADISTICA!AD123</f>
        <v>APAGADO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 t="str">
        <f>ESTADISTICA!AF163</f>
        <v>APAGADO</v>
      </c>
      <c r="AG164" t="str">
        <f>ESTADISTICA!AG163</f>
        <v>APAGADO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 t="str">
        <f>ESTADISTICA!AF164</f>
        <v>APAGADO</v>
      </c>
      <c r="AG165" t="str">
        <f>ESTADISTICA!AG164</f>
        <v>APAGADO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 t="str">
        <f>ESTADISTICA!AF165</f>
        <v>APAGADO</v>
      </c>
      <c r="AG166" t="str">
        <f>ESTADISTICA!AG165</f>
        <v>APAGADO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 t="str">
        <f>ESTADISTICA!AG230</f>
        <v>APAGADO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 t="str">
        <f>ESTADISTICA!AE231</f>
        <v>APAGADO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 t="str">
        <f>ESTADISTICA!AD232</f>
        <v>APAGADO</v>
      </c>
      <c r="AE232" t="str">
        <f>ESTADISTICA!AE232</f>
        <v>APAGADO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 t="str">
        <f>ESTADISTICA!AD239</f>
        <v>APAGADO</v>
      </c>
      <c r="AE239">
        <f>ESTADISTICA!AE239</f>
        <v>0</v>
      </c>
      <c r="AF239" t="str">
        <f>ESTADISTICA!AF239</f>
        <v>APAGADO</v>
      </c>
      <c r="AG239" t="str">
        <f>ESTADISTICA!AG239</f>
        <v>APAGADO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 t="str">
        <f>ESTADISTICA!AF266</f>
        <v>APAGADO</v>
      </c>
      <c r="AG266" t="str">
        <f>ESTADISTICA!AG266</f>
        <v>APAGADO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 t="str">
        <f>ESTADISTICA!AF269</f>
        <v>APAGADO</v>
      </c>
      <c r="AG269" t="str">
        <f>ESTADISTICA!AG269</f>
        <v>APAGADO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 t="str">
        <f>ESTADISTICA!AE285</f>
        <v>APAGADO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 t="str">
        <f>ESTADISTICA!AE286</f>
        <v>APAGADO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 t="str">
        <f>ESTADISTICA!AD296</f>
        <v>APAGADO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 t="str">
        <f>ESTADISTICA!AE347</f>
        <v>APAGADO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 t="str">
        <f>ESTADISTICA!AE348</f>
        <v>APAGADO</v>
      </c>
      <c r="AF348" t="str">
        <f>ESTADISTICA!AF348</f>
        <v>APAGADO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 t="str">
        <f>ESTADISTICA!AG369</f>
        <v>APAGADO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 t="str">
        <f>ESTADISTICA!AG370</f>
        <v>APAGADO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 t="str">
        <f>ESTADISTICA!AG390</f>
        <v>APAGADO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 t="str">
        <f>ESTADISTICA!AG494</f>
        <v>APAGADO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 t="str">
        <f>ESTADISTICA!AG495</f>
        <v>APAGADO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18</v>
      </c>
      <c r="AC2" s="18">
        <f>COUNTIFS(AC4:AC601, "=APAGADO",E4:E601,"=Fibra Optica")</f>
        <v>18</v>
      </c>
      <c r="AD2" s="18">
        <f>COUNTIFS(AD4:AD501, "=APAGADO",E4:E501,"=Fibra Optica")</f>
        <v>25</v>
      </c>
      <c r="AE2" s="18">
        <f>COUNTIFS(AE4:AE501, "=APAGADO",E4:E501,"=Fibra Optica")</f>
        <v>22</v>
      </c>
      <c r="AF2" s="18">
        <f>COUNTIFS(AF4:AF501, "=APAGADO",E4:E501,"=Fibra Optica")</f>
        <v>19</v>
      </c>
      <c r="AG2" s="18">
        <f>COUNTIFS(AG4:AG501, "=APAGADO",E4:E501,"=Fibra Optica")</f>
        <v>18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2</v>
      </c>
      <c r="AC2" s="18">
        <f>COUNTIFS(AC4:AC602, "=APAGADO",E4:E602,"=PTO A FO")</f>
        <v>2</v>
      </c>
      <c r="AD2" s="18">
        <f>COUNTIFS(AD5:AD502, "=APAGADO",E5:E502,"=PTO A FO")</f>
        <v>2</v>
      </c>
      <c r="AE2" s="18">
        <f>COUNTIFS(AE5:AE502, "=APAGADO",E5:E502,"=PTO A FO")</f>
        <v>2</v>
      </c>
      <c r="AF2" s="18">
        <f>COUNTIFS(AF5:AF502, "=APAGADO",E5:E502,"=PTO A FO")</f>
        <v>6</v>
      </c>
      <c r="AG2" s="18">
        <f>COUNTIFS(AG5:AG502, "=APAGADO",E5:E502,"=PTO A FO")</f>
        <v>6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 t="str">
        <f>'RESUMEN TOTAL'!AL18</f>
        <v>APAGADO</v>
      </c>
      <c r="AG16" t="str">
        <f>'RESUMEN TOTAL'!AM18</f>
        <v>APAGADO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 t="str">
        <f>'RESUMEN TOTAL'!AL19</f>
        <v>APAGADO</v>
      </c>
      <c r="AG17" t="str">
        <f>'RESUMEN TOTAL'!AM19</f>
        <v>APAGADO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 t="str">
        <f>'RESUMEN TOTAL'!AL20</f>
        <v>APAGADO</v>
      </c>
      <c r="AG18" t="str">
        <f>'RESUMEN TOTAL'!AM20</f>
        <v>APAGADO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 t="str">
        <f>'RESUMEN TOTAL'!AL21</f>
        <v>APAGADO</v>
      </c>
      <c r="AG19" t="str">
        <f>'RESUMEN TOTAL'!AM21</f>
        <v>APAGADO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 t="str">
        <f>'RESUMEN TOTAL'!AK58</f>
        <v>APAGADO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 t="str">
        <f>'RESUMEN TOTAL'!AH71</f>
        <v>APAGADO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 t="str">
        <f>'RESUMEN TOTAL'!AJ79</f>
        <v>APAGADO</v>
      </c>
      <c r="AE77" t="str">
        <f>'RESUMEN TOTAL'!AK79</f>
        <v>APAGADO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 t="str">
        <f>'RESUMEN TOTAL'!AL83</f>
        <v>APAGADO</v>
      </c>
      <c r="AG81" t="str">
        <f>'RESUMEN TOTAL'!AM83</f>
        <v>APAGADO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 t="str">
        <f>'RESUMEN TOTAL'!AH88</f>
        <v>APAGADO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 t="str">
        <f>'RESUMEN TOTAL'!AL106</f>
        <v>APAGADO</v>
      </c>
      <c r="AG104" t="str">
        <f>'RESUMEN TOTAL'!AM106</f>
        <v>APAGADO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 t="str">
        <f>'RESUMEN TOTAL'!AL116</f>
        <v>APAGADO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 t="str">
        <f>'RESUMEN TOTAL'!AJ125</f>
        <v>APAGADO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 t="str">
        <f>'RESUMEN TOTAL'!AJ126</f>
        <v>APAGADO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 t="str">
        <f>'RESUMEN TOTAL'!AJ127</f>
        <v>APAGADO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 t="str">
        <f>'RESUMEN TOTAL'!AJ128</f>
        <v>APAGADO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 t="str">
        <f>'RESUMEN TOTAL'!AM132</f>
        <v>APAGADO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 t="str">
        <f>'RESUMEN TOTAL'!AM133</f>
        <v>APAGADO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 t="str">
        <f>'RESUMEN TOTAL'!AL166</f>
        <v>APAGADO</v>
      </c>
      <c r="AG164" t="str">
        <f>'RESUMEN TOTAL'!AM166</f>
        <v>APAGADO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 t="str">
        <f>'RESUMEN TOTAL'!AL167</f>
        <v>APAGADO</v>
      </c>
      <c r="AG165" t="str">
        <f>'RESUMEN TOTAL'!AM167</f>
        <v>APAGADO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 t="str">
        <f>'RESUMEN TOTAL'!AL168</f>
        <v>APAGADO</v>
      </c>
      <c r="AG166" t="str">
        <f>'RESUMEN TOTAL'!AM168</f>
        <v>APAGADO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 t="str">
        <f>'RESUMEN TOTAL'!AM230</f>
        <v>APAGADO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 t="str">
        <f>'RESUMEN TOTAL'!AM231</f>
        <v>APAGADO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 t="str">
        <f>'RESUMEN TOTAL'!AM232</f>
        <v>APAGADO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 t="str">
        <f>'RESUMEN TOTAL'!AJ233</f>
        <v>APAGADO</v>
      </c>
      <c r="AE231" t="str">
        <f>'RESUMEN TOTAL'!AK233</f>
        <v>APAGADO</v>
      </c>
      <c r="AF231" t="str">
        <f>'RESUMEN TOTAL'!AL233</f>
        <v>APAGADO</v>
      </c>
      <c r="AG231" t="str">
        <f>'RESUMEN TOTAL'!AM233</f>
        <v>APAGADO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 t="str">
        <f>'RESUMEN TOTAL'!AK234</f>
        <v>APAGADO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 t="str">
        <f>'RESUMEN TOTAL'!AH235</f>
        <v>APAGADO</v>
      </c>
      <c r="AC233" t="str">
        <f>'RESUMEN TOTAL'!AI235</f>
        <v>APAGADO</v>
      </c>
      <c r="AD233" t="str">
        <f>'RESUMEN TOTAL'!AJ235</f>
        <v>APAGADO</v>
      </c>
      <c r="AE233" t="str">
        <f>'RESUMEN TOTAL'!AK235</f>
        <v>APAGADO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 t="str">
        <f>'RESUMEN TOTAL'!AJ236</f>
        <v>APAGADO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 t="str">
        <f>'RESUMEN TOTAL'!AH242</f>
        <v>APAGADO</v>
      </c>
      <c r="AC240" t="str">
        <f>'RESUMEN TOTAL'!AI242</f>
        <v>APAGADO</v>
      </c>
      <c r="AD240" t="str">
        <f>'RESUMEN TOTAL'!AJ242</f>
        <v>APAGADO</v>
      </c>
      <c r="AE240">
        <f>'RESUMEN TOTAL'!AK242</f>
        <v>0</v>
      </c>
      <c r="AF240" t="str">
        <f>'RESUMEN TOTAL'!AL242</f>
        <v>APAGADO</v>
      </c>
      <c r="AG240" t="str">
        <f>'RESUMEN TOTAL'!AM242</f>
        <v>APAGADO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 t="str">
        <f>'RESUMEN TOTAL'!AM245</f>
        <v>APAGADO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 t="str">
        <f>'RESUMEN TOTAL'!AL269</f>
        <v>APAGADO</v>
      </c>
      <c r="AG267" t="str">
        <f>'RESUMEN TOTAL'!AM269</f>
        <v>APAGADO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 t="str">
        <f>'RESUMEN TOTAL'!AL272</f>
        <v>APAGADO</v>
      </c>
      <c r="AG270" t="str">
        <f>'RESUMEN TOTAL'!AM272</f>
        <v>APAGADO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 t="str">
        <f>'RESUMEN TOTAL'!AK288</f>
        <v>APAGADO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 t="str">
        <f>'RESUMEN TOTAL'!AK289</f>
        <v>APAGADO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 t="str">
        <f>'RESUMEN TOTAL'!AJ299</f>
        <v>APAGADO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 t="str">
        <f>'RESUMEN TOTAL'!AJ326</f>
        <v>APAGADO</v>
      </c>
      <c r="AE324" t="str">
        <f>'RESUMEN TOTAL'!AK326</f>
        <v>APAGADO</v>
      </c>
      <c r="AF324" t="str">
        <f>'RESUMEN TOTAL'!AL326</f>
        <v>APAGADO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 t="str">
        <f>'RESUMEN TOTAL'!AK350</f>
        <v>APAGADO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>
        <f>'RESUMEN TOTAL'!AJ351</f>
        <v>0</v>
      </c>
      <c r="AE349" t="str">
        <f>'RESUMEN TOTAL'!AK351</f>
        <v>APAGADO</v>
      </c>
      <c r="AF349" t="str">
        <f>'RESUMEN TOTAL'!AL351</f>
        <v>APAGADO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 t="str">
        <f>'RESUMEN TOTAL'!AH372</f>
        <v>APAGADO</v>
      </c>
      <c r="AC370" t="str">
        <f>'RESUMEN TOTAL'!AI372</f>
        <v>APAGADO</v>
      </c>
      <c r="AD370" t="str">
        <f>'RESUMEN TOTAL'!AJ372</f>
        <v>APAGADO</v>
      </c>
      <c r="AE370" t="str">
        <f>'RESUMEN TOTAL'!AK372</f>
        <v>APAGADO</v>
      </c>
      <c r="AF370" t="str">
        <f>'RESUMEN TOTAL'!AL372</f>
        <v>APAGADO</v>
      </c>
      <c r="AG370" t="str">
        <f>'RESUMEN TOTAL'!AM372</f>
        <v>APAGADO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 t="str">
        <f>'RESUMEN TOTAL'!AH373</f>
        <v>APAGADO</v>
      </c>
      <c r="AC371" t="str">
        <f>'RESUMEN TOTAL'!AI373</f>
        <v>APAGADO</v>
      </c>
      <c r="AD371" t="str">
        <f>'RESUMEN TOTAL'!AJ373</f>
        <v>APAGADO</v>
      </c>
      <c r="AE371" t="str">
        <f>'RESUMEN TOTAL'!AK373</f>
        <v>APAGADO</v>
      </c>
      <c r="AF371" t="str">
        <f>'RESUMEN TOTAL'!AL373</f>
        <v>APAGADO</v>
      </c>
      <c r="AG371" t="str">
        <f>'RESUMEN TOTAL'!AM373</f>
        <v>APAGADO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 t="str">
        <f>'RESUMEN TOTAL'!AM380</f>
        <v>APAGADO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 t="str">
        <f>'RESUMEN TOTAL'!AH393</f>
        <v>APAGADO</v>
      </c>
      <c r="AC391" t="str">
        <f>'RESUMEN TOTAL'!AI393</f>
        <v>APAGADO</v>
      </c>
      <c r="AD391" t="str">
        <f>'RESUMEN TOTAL'!AJ393</f>
        <v>APAGADO</v>
      </c>
      <c r="AE391" t="str">
        <f>'RESUMEN TOTAL'!AK393</f>
        <v>APAGADO</v>
      </c>
      <c r="AF391" t="str">
        <f>'RESUMEN TOTAL'!AL393</f>
        <v>APAGADO</v>
      </c>
      <c r="AG391" t="str">
        <f>'RESUMEN TOTAL'!AM393</f>
        <v>APAGADO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 t="str">
        <f>'RESUMEN TOTAL'!AH495</f>
        <v>APAGADO</v>
      </c>
      <c r="AC473" t="str">
        <f>'RESUMEN TOTAL'!AI495</f>
        <v>APAGADO</v>
      </c>
      <c r="AD473" t="str">
        <f>'RESUMEN TOTAL'!AJ495</f>
        <v>APAGADO</v>
      </c>
      <c r="AE473" t="str">
        <f>'RESUMEN TOTAL'!AK495</f>
        <v>APAGADO</v>
      </c>
      <c r="AF473" t="str">
        <f>'RESUMEN TOTAL'!AL495</f>
        <v>APAGADO</v>
      </c>
      <c r="AG473" t="str">
        <f>'RESUMEN TOTAL'!AM495</f>
        <v>APAGADO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 t="str">
        <f>'RESUMEN TOTAL'!AI496</f>
        <v>APAGADO</v>
      </c>
      <c r="AD474" t="str">
        <f>'RESUMEN TOTAL'!AJ496</f>
        <v>APAGADO</v>
      </c>
      <c r="AE474" t="str">
        <f>'RESUMEN TOTAL'!AK496</f>
        <v>APAGADO</v>
      </c>
      <c r="AF474" t="str">
        <f>'RESUMEN TOTAL'!AL496</f>
        <v>APAGADO</v>
      </c>
      <c r="AG474" t="str">
        <f>'RESUMEN TOTAL'!AM496</f>
        <v>APAGADO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 t="str">
        <f>'RESUMEN TOTAL'!AH505</f>
        <v>APAGADO</v>
      </c>
      <c r="AC483" t="str">
        <f>'RESUMEN TOTAL'!AI505</f>
        <v>APAGADO</v>
      </c>
      <c r="AD483" t="str">
        <f>'RESUMEN TOTAL'!AJ505</f>
        <v>APAGADO</v>
      </c>
      <c r="AE483" t="str">
        <f>'RESUMEN TOTAL'!AK505</f>
        <v>APAGADO</v>
      </c>
      <c r="AF483" t="str">
        <f>'RESUMEN TOTAL'!AL505</f>
        <v>APAGADO</v>
      </c>
      <c r="AG483" t="str">
        <f>'RESUMEN TOTAL'!AM505</f>
        <v>APAGADO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 t="str">
        <f>'RESUMEN TOTAL'!AH515</f>
        <v>APAGADO</v>
      </c>
      <c r="AC495" t="str">
        <f>'RESUMEN TOTAL'!AI515</f>
        <v>APAGADO</v>
      </c>
      <c r="AD495" t="str">
        <f>'RESUMEN TOTAL'!AJ515</f>
        <v>APAGADO</v>
      </c>
      <c r="AE495" t="str">
        <f>'RESUMEN TOTAL'!AK515</f>
        <v>APAGADO</v>
      </c>
      <c r="AF495" t="str">
        <f>'RESUMEN TOTAL'!AL515</f>
        <v>APAGADO</v>
      </c>
      <c r="AG495" t="str">
        <f>'RESUMEN TOTAL'!AM515</f>
        <v>APAGADO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 t="str">
        <f>'RESUMEN TOTAL'!AH516</f>
        <v>APAGADO</v>
      </c>
      <c r="AC496" t="str">
        <f>'RESUMEN TOTAL'!AI516</f>
        <v>APAGADO</v>
      </c>
      <c r="AD496" t="str">
        <f>'RESUMEN TOTAL'!AJ516</f>
        <v>APAGADO</v>
      </c>
      <c r="AE496" t="str">
        <f>'RESUMEN TOTAL'!AK516</f>
        <v>APAGADO</v>
      </c>
      <c r="AF496" t="str">
        <f>'RESUMEN TOTAL'!AL516</f>
        <v>APAGADO</v>
      </c>
      <c r="AG496" t="str">
        <f>'RESUMEN TOTAL'!AM516</f>
        <v>APAGADO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 t="str">
        <f>'RESUMEN TOTAL'!AH519</f>
        <v>APAGADO</v>
      </c>
      <c r="AC499" t="str">
        <f>'RESUMEN TOTAL'!AI519</f>
        <v>APAGADO</v>
      </c>
      <c r="AD499" t="str">
        <f>'RESUMEN TOTAL'!AJ519</f>
        <v>APAGADO</v>
      </c>
      <c r="AE499" t="str">
        <f>'RESUMEN TOTAL'!AK519</f>
        <v>APAGADO</v>
      </c>
      <c r="AF499" t="str">
        <f>'RESUMEN TOTAL'!AL519</f>
        <v>APAGADO</v>
      </c>
      <c r="AG499" t="str">
        <f>'RESUMEN TOTAL'!AM519</f>
        <v>APAGADO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 t="str">
        <f>'RESUMEN TOTAL'!AH520</f>
        <v>APAGADO</v>
      </c>
      <c r="AC500" t="str">
        <f>'RESUMEN TOTAL'!AI520</f>
        <v>APAGADO</v>
      </c>
      <c r="AD500" t="str">
        <f>'RESUMEN TOTAL'!AJ520</f>
        <v>APAGADO</v>
      </c>
      <c r="AE500" t="str">
        <f>'RESUMEN TOTAL'!AK520</f>
        <v>APAGADO</v>
      </c>
      <c r="AF500" t="str">
        <f>'RESUMEN TOTAL'!AL520</f>
        <v>APAGADO</v>
      </c>
      <c r="AG500" t="str">
        <f>'RESUMEN TOTAL'!AM520</f>
        <v>APAGADO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2</v>
      </c>
      <c r="AC2" s="18">
        <f>COUNTIFS(AC4:AC600, "=APAGADO",E4:E600,"=radio")</f>
        <v>3</v>
      </c>
      <c r="AD2" s="18">
        <f>COUNTIFS(AD4:AD500, "=APAGADO",E4:E500,"=radio")</f>
        <v>4</v>
      </c>
      <c r="AE2" s="18">
        <f>COUNTIFS(AE4:AE500, "=APAGADO",E4:E500,"=radio")</f>
        <v>4</v>
      </c>
      <c r="AF2" s="18">
        <f>COUNTIFS(AF4:AF600, "=APAGADO",E4:E600,"=radio")</f>
        <v>8</v>
      </c>
      <c r="AG2" s="18">
        <f>COUNTIFS(AG4:AG500, "=APAGADO",E4:E500,"=radio")</f>
        <v>6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4</v>
      </c>
      <c r="C24">
        <f>'APAGADOS FIBRA'!AB2</f>
        <v>18</v>
      </c>
      <c r="D24">
        <f>'APAGADOS ANTENA'!AB2</f>
        <v>2</v>
      </c>
      <c r="E24">
        <f t="shared" si="8"/>
        <v>22</v>
      </c>
      <c r="F24">
        <f>'RESUMEN TOTAL'!B1</f>
        <v>522</v>
      </c>
      <c r="G24" s="36">
        <f t="shared" si="9"/>
        <v>4.2145593869731802E-2</v>
      </c>
    </row>
    <row r="25" spans="1:7" x14ac:dyDescent="0.25">
      <c r="A25" s="17">
        <f>'APAGADOS RADIO'!AC3</f>
        <v>45193</v>
      </c>
      <c r="B25">
        <f>'APAGADOS RADIO'!AC2+D25</f>
        <v>5</v>
      </c>
      <c r="C25">
        <f>'APAGADOS FIBRA'!AC2</f>
        <v>18</v>
      </c>
      <c r="D25">
        <f>'APAGADOS ANTENA'!AC2</f>
        <v>2</v>
      </c>
      <c r="E25">
        <f t="shared" si="8"/>
        <v>23</v>
      </c>
      <c r="F25">
        <f>'RESUMEN TOTAL'!B1</f>
        <v>522</v>
      </c>
      <c r="G25" s="36">
        <f t="shared" si="9"/>
        <v>4.4061302681992334E-2</v>
      </c>
    </row>
    <row r="26" spans="1:7" x14ac:dyDescent="0.25">
      <c r="A26" s="17">
        <f>'APAGADOS RADIO'!AD3</f>
        <v>45194</v>
      </c>
      <c r="B26">
        <f>'APAGADOS RADIO'!AD2+D26</f>
        <v>6</v>
      </c>
      <c r="C26">
        <f>'APAGADOS FIBRA'!AD2</f>
        <v>25</v>
      </c>
      <c r="D26">
        <f>'APAGADOS ANTENA'!AD2</f>
        <v>2</v>
      </c>
      <c r="E26">
        <f t="shared" si="8"/>
        <v>31</v>
      </c>
      <c r="F26">
        <f>'RESUMEN TOTAL'!B1</f>
        <v>522</v>
      </c>
      <c r="G26" s="36">
        <f t="shared" si="9"/>
        <v>5.938697318007663E-2</v>
      </c>
    </row>
    <row r="27" spans="1:7" x14ac:dyDescent="0.25">
      <c r="A27" s="17">
        <f>'APAGADOS RADIO'!AE3</f>
        <v>45195</v>
      </c>
      <c r="B27">
        <f>'APAGADOS RADIO'!AE2+D27</f>
        <v>6</v>
      </c>
      <c r="C27">
        <f>'APAGADOS FIBRA'!AE2</f>
        <v>22</v>
      </c>
      <c r="D27">
        <f>'APAGADOS ANTENA'!AE2</f>
        <v>2</v>
      </c>
      <c r="E27">
        <f t="shared" si="8"/>
        <v>28</v>
      </c>
      <c r="F27">
        <f>'RESUMEN TOTAL'!B1</f>
        <v>522</v>
      </c>
      <c r="G27" s="36">
        <f t="shared" si="9"/>
        <v>5.3639846743295021E-2</v>
      </c>
    </row>
    <row r="28" spans="1:7" x14ac:dyDescent="0.25">
      <c r="A28" s="17">
        <f>'APAGADOS RADIO'!AF3</f>
        <v>45196</v>
      </c>
      <c r="B28">
        <f>'APAGADOS RADIO'!AF2+D28</f>
        <v>14</v>
      </c>
      <c r="C28">
        <f>'APAGADOS FIBRA'!AF2</f>
        <v>19</v>
      </c>
      <c r="D28">
        <f>'APAGADOS ANTENA'!AF2</f>
        <v>6</v>
      </c>
      <c r="E28">
        <f t="shared" si="8"/>
        <v>33</v>
      </c>
      <c r="F28">
        <f>'RESUMEN TOTAL'!B1</f>
        <v>522</v>
      </c>
      <c r="G28" s="36">
        <f t="shared" si="9"/>
        <v>6.3218390804597707E-2</v>
      </c>
    </row>
    <row r="29" spans="1:7" x14ac:dyDescent="0.25">
      <c r="A29" s="17">
        <f>'APAGADOS RADIO'!AG3</f>
        <v>45197</v>
      </c>
      <c r="B29">
        <f>'APAGADOS RADIO'!AG2+D29</f>
        <v>12</v>
      </c>
      <c r="C29">
        <f>'APAGADOS FIBRA'!AG2</f>
        <v>18</v>
      </c>
      <c r="D29">
        <f>'APAGADOS ANTENA'!AG2</f>
        <v>6</v>
      </c>
      <c r="E29">
        <f t="shared" si="8"/>
        <v>30</v>
      </c>
      <c r="F29">
        <f>'RESUMEN TOTAL'!B1</f>
        <v>522</v>
      </c>
      <c r="G29" s="36">
        <f t="shared" si="9"/>
        <v>5.7471264367816091E-2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4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2</v>
      </c>
      <c r="G57" s="107">
        <f t="shared" si="13"/>
        <v>6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4</v>
      </c>
      <c r="F62">
        <f>paradas!AG3</f>
        <v>3</v>
      </c>
      <c r="G62" s="107">
        <f t="shared" si="13"/>
        <v>7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81" workbookViewId="0">
      <selection activeCell="F191" sqref="F191:J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22</v>
      </c>
      <c r="D157" s="68">
        <f>C157</f>
        <v>22</v>
      </c>
      <c r="E157" s="69">
        <f>D157/C156</f>
        <v>4.2145593869731802E-2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22</v>
      </c>
      <c r="E158" s="69">
        <f>D158/C156</f>
        <v>4.2145593869731802E-2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22</v>
      </c>
      <c r="E159" s="69">
        <f>D159/C156</f>
        <v>4.2145593869731802E-2</v>
      </c>
      <c r="F159" s="133"/>
      <c r="G159" s="67" t="s">
        <v>1153</v>
      </c>
      <c r="H159" s="121">
        <f t="shared" si="25"/>
        <v>25</v>
      </c>
      <c r="I159" s="125">
        <f>AUXILIAR!E57</f>
        <v>4</v>
      </c>
      <c r="J159" s="115">
        <f t="shared" ref="J159:J161" si="26">I159/H159</f>
        <v>0.16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2</v>
      </c>
      <c r="J160" s="110">
        <f t="shared" si="26"/>
        <v>0.08</v>
      </c>
    </row>
    <row r="161" spans="2:10" ht="17.25" thickTop="1" thickBot="1" x14ac:dyDescent="0.3">
      <c r="B161" s="95" t="s">
        <v>1144</v>
      </c>
      <c r="C161" s="96">
        <f>Hoja1!AB3</f>
        <v>10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6</v>
      </c>
      <c r="J161" s="113">
        <f t="shared" si="26"/>
        <v>0.12</v>
      </c>
    </row>
    <row r="162" spans="2:10" ht="17.25" thickTop="1" thickBot="1" x14ac:dyDescent="0.3">
      <c r="B162" s="95" t="s">
        <v>1145</v>
      </c>
      <c r="C162" s="96">
        <f>Hoja1!AB5</f>
        <v>12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10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13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31</v>
      </c>
      <c r="D171" s="68">
        <f>C171</f>
        <v>31</v>
      </c>
      <c r="E171" s="69">
        <f>D171/C170</f>
        <v>5.938697318007663E-2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7</v>
      </c>
      <c r="D172" s="68">
        <f>D171-C172</f>
        <v>24</v>
      </c>
      <c r="E172" s="69">
        <f>D172/C170</f>
        <v>4.5977011494252873E-2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23</v>
      </c>
      <c r="E173" s="69">
        <f>D173/C170</f>
        <v>4.4061302681992334E-2</v>
      </c>
      <c r="F173" s="133"/>
      <c r="G173" s="67" t="s">
        <v>1153</v>
      </c>
      <c r="H173" s="121">
        <v>33</v>
      </c>
      <c r="I173" s="125">
        <v>4</v>
      </c>
      <c r="J173" s="115">
        <f t="shared" ref="J173:J175" si="30">I173/H173</f>
        <v>0.12121212121212122</v>
      </c>
    </row>
    <row r="174" spans="2:10" ht="16.5" thickBot="1" x14ac:dyDescent="0.3">
      <c r="B174" s="70" t="s">
        <v>16</v>
      </c>
      <c r="C174" s="71">
        <v>4</v>
      </c>
      <c r="D174" s="72">
        <f>D173-C174</f>
        <v>19</v>
      </c>
      <c r="E174" s="92">
        <f>D174/C170</f>
        <v>3.6398467432950193E-2</v>
      </c>
      <c r="F174" s="133"/>
      <c r="G174" s="67" t="s">
        <v>1420</v>
      </c>
      <c r="H174" s="121">
        <v>33</v>
      </c>
      <c r="I174" s="126">
        <v>3</v>
      </c>
      <c r="J174" s="110">
        <f t="shared" si="30"/>
        <v>9.0909090909090912E-2</v>
      </c>
    </row>
    <row r="175" spans="2:10" ht="17.25" thickTop="1" thickBot="1" x14ac:dyDescent="0.3">
      <c r="B175" s="95" t="s">
        <v>1144</v>
      </c>
      <c r="C175" s="96">
        <f>Hoja1!AD3</f>
        <v>11</v>
      </c>
      <c r="D175" s="96"/>
      <c r="E175" s="97">
        <v>0.05</v>
      </c>
      <c r="F175" s="133"/>
      <c r="G175" s="67" t="s">
        <v>1426</v>
      </c>
      <c r="H175" s="121">
        <v>66</v>
      </c>
      <c r="I175" s="127">
        <v>7</v>
      </c>
      <c r="J175" s="113">
        <f t="shared" si="30"/>
        <v>0.10606060606060606</v>
      </c>
    </row>
    <row r="176" spans="2:10" ht="17.25" thickTop="1" thickBot="1" x14ac:dyDescent="0.3">
      <c r="B176" s="95" t="s">
        <v>1145</v>
      </c>
      <c r="C176" s="96">
        <f>Hoja1!AD5</f>
        <v>20</v>
      </c>
      <c r="D176" s="96"/>
      <c r="E176" s="98">
        <v>0.1</v>
      </c>
      <c r="F176" s="134"/>
      <c r="G176" s="70" t="s">
        <v>1425</v>
      </c>
      <c r="H176" s="122">
        <v>7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28</v>
      </c>
      <c r="D178" s="68">
        <f>C178</f>
        <v>28</v>
      </c>
      <c r="E178" s="69">
        <f>D178/C177</f>
        <v>5.3639846743295021E-2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5</v>
      </c>
      <c r="D179" s="68">
        <f>D178-C179</f>
        <v>23</v>
      </c>
      <c r="E179" s="69">
        <f>D179/C177</f>
        <v>4.4061302681992334E-2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4.2145593869731802E-2</v>
      </c>
      <c r="F180" s="133"/>
      <c r="G180" s="67" t="s">
        <v>1153</v>
      </c>
      <c r="H180" s="121">
        <v>33</v>
      </c>
      <c r="I180" s="125">
        <v>9</v>
      </c>
      <c r="J180" s="115">
        <f t="shared" ref="J180:J182" si="31">I180/H180</f>
        <v>0.27272727272727271</v>
      </c>
    </row>
    <row r="181" spans="2:10" ht="16.5" thickBot="1" x14ac:dyDescent="0.3">
      <c r="B181" s="70" t="s">
        <v>16</v>
      </c>
      <c r="C181" s="71">
        <v>4</v>
      </c>
      <c r="D181" s="72">
        <f>D180-C181</f>
        <v>18</v>
      </c>
      <c r="E181" s="92">
        <f>D181/C177</f>
        <v>3.4482758620689655E-2</v>
      </c>
      <c r="F181" s="133"/>
      <c r="G181" s="67" t="s">
        <v>1420</v>
      </c>
      <c r="H181" s="121">
        <v>33</v>
      </c>
      <c r="I181" s="126">
        <v>8</v>
      </c>
      <c r="J181" s="110">
        <f t="shared" si="31"/>
        <v>0.24242424242424243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0.05</v>
      </c>
      <c r="F182" s="133"/>
      <c r="G182" s="67" t="s">
        <v>1426</v>
      </c>
      <c r="H182" s="121">
        <v>66</v>
      </c>
      <c r="I182" s="127">
        <f t="shared" ref="I182" si="32">SUM(I180:I181)</f>
        <v>17</v>
      </c>
      <c r="J182" s="113">
        <f t="shared" si="31"/>
        <v>0.25757575757575757</v>
      </c>
    </row>
    <row r="183" spans="2:10" ht="17.25" thickTop="1" thickBot="1" x14ac:dyDescent="0.3">
      <c r="B183" s="95" t="s">
        <v>1145</v>
      </c>
      <c r="C183" s="96">
        <v>15</v>
      </c>
      <c r="D183" s="96"/>
      <c r="E183" s="98">
        <v>7.0000000000000007E-2</v>
      </c>
      <c r="F183" s="134"/>
      <c r="G183" s="70" t="s">
        <v>1425</v>
      </c>
      <c r="H183" s="122">
        <v>17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33</v>
      </c>
      <c r="D185" s="68">
        <f>C185</f>
        <v>33</v>
      </c>
      <c r="E185" s="69">
        <f>D185/C184</f>
        <v>6.3218390804597707E-2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2</v>
      </c>
      <c r="D186" s="68">
        <f>D185-C186</f>
        <v>31</v>
      </c>
      <c r="E186" s="69">
        <f>D186/C184</f>
        <v>5.938697318007663E-2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30</v>
      </c>
      <c r="E187" s="69">
        <f>D187/C184</f>
        <v>5.7471264367816091E-2</v>
      </c>
      <c r="F187" s="133"/>
      <c r="G187" s="67" t="s">
        <v>1153</v>
      </c>
      <c r="H187" s="121">
        <v>33</v>
      </c>
      <c r="I187" s="125">
        <f>paradas!AF2</f>
        <v>4</v>
      </c>
      <c r="J187" s="115">
        <f t="shared" ref="J187:J189" si="33">I187/H187</f>
        <v>0.12121212121212122</v>
      </c>
    </row>
    <row r="188" spans="2:10" ht="16.5" thickBot="1" x14ac:dyDescent="0.3">
      <c r="B188" s="70" t="s">
        <v>16</v>
      </c>
      <c r="C188" s="71">
        <v>8</v>
      </c>
      <c r="D188" s="72">
        <f>D187-C188</f>
        <v>22</v>
      </c>
      <c r="E188" s="92">
        <f>D188/C184</f>
        <v>4.2145593869731802E-2</v>
      </c>
      <c r="F188" s="133"/>
      <c r="G188" s="67" t="s">
        <v>1420</v>
      </c>
      <c r="H188" s="121">
        <v>33</v>
      </c>
      <c r="I188" s="126">
        <f>paradas!AF3</f>
        <v>3</v>
      </c>
      <c r="J188" s="110">
        <f t="shared" si="33"/>
        <v>9.0909090909090912E-2</v>
      </c>
    </row>
    <row r="189" spans="2:10" ht="17.25" thickTop="1" thickBot="1" x14ac:dyDescent="0.3">
      <c r="B189" s="95" t="s">
        <v>1144</v>
      </c>
      <c r="C189" s="96">
        <f>Hoja1!AF3</f>
        <v>13</v>
      </c>
      <c r="D189" s="96"/>
      <c r="E189" s="97">
        <v>0.05</v>
      </c>
      <c r="F189" s="133"/>
      <c r="G189" s="67" t="s">
        <v>1426</v>
      </c>
      <c r="H189" s="121">
        <v>66</v>
      </c>
      <c r="I189" s="127">
        <f t="shared" ref="I189" si="34">SUM(I187:I188)</f>
        <v>7</v>
      </c>
      <c r="J189" s="113">
        <f t="shared" si="33"/>
        <v>0.10606060606060606</v>
      </c>
    </row>
    <row r="190" spans="2:10" ht="17.25" thickTop="1" thickBot="1" x14ac:dyDescent="0.3">
      <c r="B190" s="95" t="s">
        <v>1145</v>
      </c>
      <c r="C190" s="96">
        <f>Hoja1!AF5</f>
        <v>20</v>
      </c>
      <c r="D190" s="96"/>
      <c r="E190" s="98">
        <v>0.1</v>
      </c>
      <c r="F190" s="134"/>
      <c r="G190" s="70" t="s">
        <v>1425</v>
      </c>
      <c r="H190" s="122">
        <v>7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30</v>
      </c>
      <c r="D192" s="68">
        <f>C192</f>
        <v>30</v>
      </c>
      <c r="E192" s="69">
        <f>D192/C191</f>
        <v>5.7471264367816091E-2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28</v>
      </c>
      <c r="E193" s="69">
        <f>D193/C191</f>
        <v>5.3639846743295021E-2</v>
      </c>
      <c r="F193" s="133"/>
      <c r="G193" s="117" t="s">
        <v>1418</v>
      </c>
      <c r="H193" s="120">
        <v>33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27</v>
      </c>
      <c r="E194" s="69">
        <f>D194/C191</f>
        <v>5.1724137931034482E-2</v>
      </c>
      <c r="F194" s="133"/>
      <c r="G194" s="67" t="s">
        <v>1153</v>
      </c>
      <c r="H194" s="121">
        <v>33</v>
      </c>
      <c r="I194" s="125">
        <v>4</v>
      </c>
      <c r="J194" s="115">
        <f t="shared" ref="J194:J196" si="35">I194/H194</f>
        <v>0.12121212121212122</v>
      </c>
    </row>
    <row r="195" spans="2:10" ht="16.5" thickBot="1" x14ac:dyDescent="0.3">
      <c r="B195" s="70" t="s">
        <v>16</v>
      </c>
      <c r="C195" s="71">
        <v>6</v>
      </c>
      <c r="D195" s="72">
        <f>D194-C195</f>
        <v>21</v>
      </c>
      <c r="E195" s="92">
        <f>D195/C191</f>
        <v>4.0229885057471264E-2</v>
      </c>
      <c r="F195" s="133"/>
      <c r="G195" s="67" t="s">
        <v>1420</v>
      </c>
      <c r="H195" s="121">
        <v>33</v>
      </c>
      <c r="I195" s="126">
        <v>3</v>
      </c>
      <c r="J195" s="110">
        <f t="shared" si="35"/>
        <v>9.0909090909090912E-2</v>
      </c>
    </row>
    <row r="196" spans="2:10" ht="17.25" thickTop="1" thickBot="1" x14ac:dyDescent="0.3">
      <c r="B196" s="95" t="s">
        <v>1144</v>
      </c>
      <c r="C196" s="96">
        <f>Hoja1!AG3</f>
        <v>13</v>
      </c>
      <c r="D196" s="96"/>
      <c r="E196" s="97">
        <v>0.05</v>
      </c>
      <c r="F196" s="133"/>
      <c r="G196" s="67" t="s">
        <v>1426</v>
      </c>
      <c r="H196" s="121">
        <v>66</v>
      </c>
      <c r="I196" s="127">
        <v>7</v>
      </c>
      <c r="J196" s="113">
        <f t="shared" si="35"/>
        <v>0.10606060606060606</v>
      </c>
    </row>
    <row r="197" spans="2:10" ht="17.25" thickTop="1" thickBot="1" x14ac:dyDescent="0.3">
      <c r="B197" s="95" t="s">
        <v>1145</v>
      </c>
      <c r="C197" s="96">
        <f>Hoja1!AG5</f>
        <v>17</v>
      </c>
      <c r="D197" s="96"/>
      <c r="E197" s="98">
        <v>0.08</v>
      </c>
      <c r="F197" s="134"/>
      <c r="G197" s="70" t="s">
        <v>1425</v>
      </c>
      <c r="H197" s="122">
        <v>7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36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36"/>
        <v>25</v>
      </c>
      <c r="I201" s="125">
        <f>AUXILIAR!E63</f>
        <v>0</v>
      </c>
      <c r="J201" s="115">
        <f t="shared" ref="J201:J203" si="37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36"/>
        <v>25</v>
      </c>
      <c r="I202" s="126">
        <f>AUXILIAR!F63</f>
        <v>0</v>
      </c>
      <c r="J202" s="110">
        <f t="shared" si="37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36"/>
        <v>50</v>
      </c>
      <c r="I203" s="127">
        <f t="shared" ref="I203" si="38">SUM(I201:I202)</f>
        <v>0</v>
      </c>
      <c r="J203" s="113">
        <f t="shared" si="37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36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39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39"/>
        <v>25</v>
      </c>
      <c r="I208" s="125">
        <v>0</v>
      </c>
      <c r="J208" s="115">
        <f t="shared" ref="J208:J210" si="4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39"/>
        <v>25</v>
      </c>
      <c r="I209" s="126">
        <v>0</v>
      </c>
      <c r="J209" s="110">
        <f t="shared" si="40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39"/>
        <v>50</v>
      </c>
      <c r="I210" s="127">
        <v>0</v>
      </c>
      <c r="J210" s="113">
        <f t="shared" si="40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39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O1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10</v>
      </c>
      <c r="AC3" s="54">
        <f>COUNTIFS('RESUMEN TOTAL'!C5:C534, "=BONOMO",'RESUMEN TOTAL'!AI5:AI534,"=APAGADO")</f>
        <v>10</v>
      </c>
      <c r="AD3" s="54">
        <f>COUNTIFS('RESUMEN TOTAL'!C5:C534, "=BONOMO",'RESUMEN TOTAL'!AJ5:AJ534,"=APAGADO")</f>
        <v>11</v>
      </c>
      <c r="AE3" s="54">
        <f>COUNTIFS('RESUMEN TOTAL'!C5:C534, "=BONOMO",'RESUMEN TOTAL'!AK5:AK534,"=APAGADO")</f>
        <v>13</v>
      </c>
      <c r="AF3" s="54">
        <f>COUNTIFS('RESUMEN TOTAL'!C5:C534, "=BONOMO",'RESUMEN TOTAL'!AL5:AL534,"=APAGADO")</f>
        <v>13</v>
      </c>
      <c r="AG3" s="54">
        <f>COUNTIFS('RESUMEN TOTAL'!C5:C534, "=BONOMO",'RESUMEN TOTAL'!AM5:AM534,"=APAGADO")</f>
        <v>13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4.1322314049586778E-2</v>
      </c>
      <c r="AC4" s="61">
        <f t="shared" si="0"/>
        <v>4.1322314049586778E-2</v>
      </c>
      <c r="AD4" s="61">
        <f t="shared" si="0"/>
        <v>4.5454545454545456E-2</v>
      </c>
      <c r="AE4" s="61">
        <f t="shared" si="0"/>
        <v>5.3719008264462811E-2</v>
      </c>
      <c r="AF4" s="61">
        <f t="shared" si="0"/>
        <v>5.3719008264462811E-2</v>
      </c>
      <c r="AG4" s="61">
        <f t="shared" si="0"/>
        <v>5.3719008264462811E-2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12</v>
      </c>
      <c r="AC5" s="56">
        <f>COUNTIFS('RESUMEN TOTAL'!C5:C520, "=COSEIDI",'RESUMEN TOTAL'!AI5:AI520,"=APAGADO")</f>
        <v>13</v>
      </c>
      <c r="AD5" s="56">
        <f>COUNTIFS('RESUMEN TOTAL'!C5:C520, "=COSEIDI",'RESUMEN TOTAL'!AJ5:AJ520,"=APAGADO")</f>
        <v>20</v>
      </c>
      <c r="AE5" s="56">
        <f>COUNTIFS('RESUMEN TOTAL'!C5:C520, "=COSEIDI",'RESUMEN TOTAL'!AK5:AK520,"=APAGADO")</f>
        <v>15</v>
      </c>
      <c r="AF5" s="56">
        <f>COUNTIFS('RESUMEN TOTAL'!C5:C520, "=COSEIDI",'RESUMEN TOTAL'!AL5:AL520,"=APAGADO")</f>
        <v>20</v>
      </c>
      <c r="AG5" s="56">
        <f>COUNTIFS('RESUMEN TOTAL'!C5:C520, "=COSEIDI",'RESUMEN TOTAL'!AM5:AM520,"=APAGADO")</f>
        <v>17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5.7142857142857141E-2</v>
      </c>
      <c r="AC6" s="60">
        <f t="shared" si="6"/>
        <v>6.1904761904761907E-2</v>
      </c>
      <c r="AD6" s="60">
        <f t="shared" si="6"/>
        <v>9.5238095238095233E-2</v>
      </c>
      <c r="AE6" s="60">
        <f t="shared" si="6"/>
        <v>7.1428571428571425E-2</v>
      </c>
      <c r="AF6" s="42">
        <f t="shared" si="6"/>
        <v>9.5238095238095233E-2</v>
      </c>
      <c r="AG6" s="42">
        <f t="shared" si="6"/>
        <v>8.0952380952380956E-2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4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4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2</v>
      </c>
      <c r="AC3" s="18">
        <f>COUNTIFS(AC6:AC602, "=APAGADO",D4:D600,"=INTERCOMUNICADOR")</f>
        <v>3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3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 t="str">
        <f>'RESUMEN TOTAL'!AL18</f>
        <v>APAGADO</v>
      </c>
      <c r="AG18" s="88" t="str">
        <f>'RESUMEN TOTAL'!AM18</f>
        <v>APAGADO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 t="str">
        <f>'RESUMEN TOTAL'!AL19</f>
        <v>APAGADO</v>
      </c>
      <c r="AG19" s="88" t="str">
        <f>'RESUMEN TOTAL'!AM19</f>
        <v>APAGADO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 t="str">
        <f>'RESUMEN TOTAL'!AL20</f>
        <v>APAGADO</v>
      </c>
      <c r="AG20" s="88" t="str">
        <f>'RESUMEN TOTAL'!AM20</f>
        <v>APAGADO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 t="str">
        <f>'RESUMEN TOTAL'!AL21</f>
        <v>APAGADO</v>
      </c>
      <c r="AG21" s="88" t="str">
        <f>'RESUMEN TOTAL'!AM21</f>
        <v>APAGADO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 t="str">
        <f>'RESUMEN TOTAL'!AK58</f>
        <v>APAGADO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 t="str">
        <f>'RESUMEN TOTAL'!AH71</f>
        <v>APAGADO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 t="str">
        <f>'RESUMEN TOTAL'!AJ79</f>
        <v>APAGADO</v>
      </c>
      <c r="AE79" s="88" t="str">
        <f>'RESUMEN TOTAL'!AK79</f>
        <v>APAGADO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 t="str">
        <f>'RESUMEN TOTAL'!AL83</f>
        <v>APAGADO</v>
      </c>
      <c r="AG83" s="88" t="str">
        <f>'RESUMEN TOTAL'!AM83</f>
        <v>APAGADO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 t="str">
        <f>'RESUMEN TOTAL'!AH88</f>
        <v>APAGADO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 t="str">
        <f>'RESUMEN TOTAL'!AL106</f>
        <v>APAGADO</v>
      </c>
      <c r="AG106" s="88" t="str">
        <f>'RESUMEN TOTAL'!AM106</f>
        <v>APAGADO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 t="str">
        <f>'RESUMEN TOTAL'!AL116</f>
        <v>APAGADO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 t="str">
        <f>'RESUMEN TOTAL'!AJ125</f>
        <v>APAGADO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 t="str">
        <f>'RESUMEN TOTAL'!AJ126</f>
        <v>APAGADO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 t="str">
        <f>'RESUMEN TOTAL'!AJ127</f>
        <v>APAGADO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 t="str">
        <f>'RESUMEN TOTAL'!AJ128</f>
        <v>APAGADO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 t="str">
        <f>'RESUMEN TOTAL'!AM132</f>
        <v>APAGADO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 t="str">
        <f>'RESUMEN TOTAL'!AM133</f>
        <v>APAGADO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 t="str">
        <f>'RESUMEN TOTAL'!AL166</f>
        <v>APAGADO</v>
      </c>
      <c r="AG166" s="88" t="str">
        <f>'RESUMEN TOTAL'!AM166</f>
        <v>APAGADO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 t="str">
        <f>'RESUMEN TOTAL'!AL167</f>
        <v>APAGADO</v>
      </c>
      <c r="AG167" s="88" t="str">
        <f>'RESUMEN TOTAL'!AM167</f>
        <v>APAGADO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 t="str">
        <f>'RESUMEN TOTAL'!AL168</f>
        <v>APAGADO</v>
      </c>
      <c r="AG168" s="88" t="str">
        <f>'RESUMEN TOTAL'!AM168</f>
        <v>APAGADO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 t="str">
        <f>'RESUMEN TOTAL'!AM230</f>
        <v>APAGADO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 t="str">
        <f>'RESUMEN TOTAL'!AM231</f>
        <v>APAGADO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 t="str">
        <f>'RESUMEN TOTAL'!AM232</f>
        <v>APAGADO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 t="str">
        <f>'RESUMEN TOTAL'!AJ233</f>
        <v>APAGADO</v>
      </c>
      <c r="AE233" s="88" t="str">
        <f>'RESUMEN TOTAL'!AK233</f>
        <v>APAGADO</v>
      </c>
      <c r="AF233" s="88" t="str">
        <f>'RESUMEN TOTAL'!AL233</f>
        <v>APAGADO</v>
      </c>
      <c r="AG233" s="88" t="str">
        <f>'RESUMEN TOTAL'!AM233</f>
        <v>APAGADO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 t="str">
        <f>'RESUMEN TOTAL'!AK234</f>
        <v>APAGADO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 t="str">
        <f>'RESUMEN TOTAL'!AH235</f>
        <v>APAGADO</v>
      </c>
      <c r="AC235" s="88" t="str">
        <f>'RESUMEN TOTAL'!AI235</f>
        <v>APAGADO</v>
      </c>
      <c r="AD235" s="88" t="str">
        <f>'RESUMEN TOTAL'!AJ235</f>
        <v>APAGADO</v>
      </c>
      <c r="AE235" s="88" t="str">
        <f>'RESUMEN TOTAL'!AK235</f>
        <v>APAGADO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 t="str">
        <f>'RESUMEN TOTAL'!AJ236</f>
        <v>APAGADO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 t="str">
        <f>'RESUMEN TOTAL'!AH242</f>
        <v>APAGADO</v>
      </c>
      <c r="AC242" s="88" t="str">
        <f>'RESUMEN TOTAL'!AI242</f>
        <v>APAGADO</v>
      </c>
      <c r="AD242" s="88" t="str">
        <f>'RESUMEN TOTAL'!AJ242</f>
        <v>APAGADO</v>
      </c>
      <c r="AE242" s="88">
        <f>'RESUMEN TOTAL'!AK242</f>
        <v>0</v>
      </c>
      <c r="AF242" s="88" t="str">
        <f>'RESUMEN TOTAL'!AL242</f>
        <v>APAGADO</v>
      </c>
      <c r="AG242" s="88" t="str">
        <f>'RESUMEN TOTAL'!AM242</f>
        <v>APAGADO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 t="str">
        <f>'RESUMEN TOTAL'!AM245</f>
        <v>APAGADO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 t="str">
        <f>'RESUMEN TOTAL'!AL269</f>
        <v>APAGADO</v>
      </c>
      <c r="AG269" s="88" t="str">
        <f>'RESUMEN TOTAL'!AM269</f>
        <v>APAGADO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 t="str">
        <f>'RESUMEN TOTAL'!AL272</f>
        <v>APAGADO</v>
      </c>
      <c r="AG272" s="88" t="str">
        <f>'RESUMEN TOTAL'!AM272</f>
        <v>APAGADO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 t="str">
        <f>'RESUMEN TOTAL'!AK288</f>
        <v>APAGADO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 t="str">
        <f>'RESUMEN TOTAL'!AK289</f>
        <v>APAGADO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 t="str">
        <f>'RESUMEN TOTAL'!AJ299</f>
        <v>APAGADO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 t="str">
        <f>'RESUMEN TOTAL'!AJ326</f>
        <v>APAGADO</v>
      </c>
      <c r="AE326" s="88" t="str">
        <f>'RESUMEN TOTAL'!AK326</f>
        <v>APAGADO</v>
      </c>
      <c r="AF326" s="88" t="str">
        <f>'RESUMEN TOTAL'!AL326</f>
        <v>APAGADO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 t="str">
        <f>'RESUMEN TOTAL'!AK350</f>
        <v>APAGADO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>
        <f>'RESUMEN TOTAL'!AJ351</f>
        <v>0</v>
      </c>
      <c r="AE351" s="88" t="str">
        <f>'RESUMEN TOTAL'!AK351</f>
        <v>APAGADO</v>
      </c>
      <c r="AF351" s="88" t="str">
        <f>'RESUMEN TOTAL'!AL351</f>
        <v>APAGADO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 t="str">
        <f>'RESUMEN TOTAL'!AH372</f>
        <v>APAGADO</v>
      </c>
      <c r="AC372" s="88" t="str">
        <f>'RESUMEN TOTAL'!AI372</f>
        <v>APAGADO</v>
      </c>
      <c r="AD372" s="88" t="str">
        <f>'RESUMEN TOTAL'!AJ372</f>
        <v>APAGADO</v>
      </c>
      <c r="AE372" s="88" t="str">
        <f>'RESUMEN TOTAL'!AK372</f>
        <v>APAGADO</v>
      </c>
      <c r="AF372" s="88" t="str">
        <f>'RESUMEN TOTAL'!AL372</f>
        <v>APAGADO</v>
      </c>
      <c r="AG372" s="88" t="str">
        <f>'RESUMEN TOTAL'!AM372</f>
        <v>APAGADO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 t="str">
        <f>'RESUMEN TOTAL'!AH373</f>
        <v>APAGADO</v>
      </c>
      <c r="AC373" s="88" t="str">
        <f>'RESUMEN TOTAL'!AI373</f>
        <v>APAGADO</v>
      </c>
      <c r="AD373" s="88" t="str">
        <f>'RESUMEN TOTAL'!AJ373</f>
        <v>APAGADO</v>
      </c>
      <c r="AE373" s="88" t="str">
        <f>'RESUMEN TOTAL'!AK373</f>
        <v>APAGADO</v>
      </c>
      <c r="AF373" s="88" t="str">
        <f>'RESUMEN TOTAL'!AL373</f>
        <v>APAGADO</v>
      </c>
      <c r="AG373" s="88" t="str">
        <f>'RESUMEN TOTAL'!AM373</f>
        <v>APAGADO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 t="str">
        <f>'RESUMEN TOTAL'!AM380</f>
        <v>APAGADO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 t="str">
        <f>'RESUMEN TOTAL'!AH393</f>
        <v>APAGADO</v>
      </c>
      <c r="AC393" s="88" t="str">
        <f>'RESUMEN TOTAL'!AI393</f>
        <v>APAGADO</v>
      </c>
      <c r="AD393" s="88" t="str">
        <f>'RESUMEN TOTAL'!AJ393</f>
        <v>APAGADO</v>
      </c>
      <c r="AE393" s="88" t="str">
        <f>'RESUMEN TOTAL'!AK393</f>
        <v>APAGADO</v>
      </c>
      <c r="AF393" s="88" t="str">
        <f>'RESUMEN TOTAL'!AL393</f>
        <v>APAGADO</v>
      </c>
      <c r="AG393" s="88" t="str">
        <f>'RESUMEN TOTAL'!AM393</f>
        <v>APAGADO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 t="str">
        <f>'RESUMEN TOTAL'!AH495</f>
        <v>APAGADO</v>
      </c>
      <c r="AC475" s="100" t="str">
        <f>'RESUMEN TOTAL'!AI495</f>
        <v>APAGADO</v>
      </c>
      <c r="AD475" s="100" t="str">
        <f>'RESUMEN TOTAL'!AJ495</f>
        <v>APAGADO</v>
      </c>
      <c r="AE475" s="100" t="str">
        <f>'RESUMEN TOTAL'!AK495</f>
        <v>APAGADO</v>
      </c>
      <c r="AF475" s="100" t="str">
        <f>'RESUMEN TOTAL'!AL495</f>
        <v>APAGADO</v>
      </c>
      <c r="AG475" s="100" t="str">
        <f>'RESUMEN TOTAL'!AM495</f>
        <v>APAGADO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 t="str">
        <f>'RESUMEN TOTAL'!AI496</f>
        <v>APAGADO</v>
      </c>
      <c r="AD476" s="100" t="str">
        <f>'RESUMEN TOTAL'!AJ496</f>
        <v>APAGADO</v>
      </c>
      <c r="AE476" s="100" t="str">
        <f>'RESUMEN TOTAL'!AK496</f>
        <v>APAGADO</v>
      </c>
      <c r="AF476" s="100" t="str">
        <f>'RESUMEN TOTAL'!AL496</f>
        <v>APAGADO</v>
      </c>
      <c r="AG476" s="100" t="str">
        <f>'RESUMEN TOTAL'!AM496</f>
        <v>APAGADO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 t="str">
        <f>'RESUMEN TOTAL'!AH505</f>
        <v>APAGADO</v>
      </c>
      <c r="AC485" s="19" t="str">
        <f>'RESUMEN TOTAL'!AI505</f>
        <v>APAGADO</v>
      </c>
      <c r="AD485" s="19" t="str">
        <f>'RESUMEN TOTAL'!AJ505</f>
        <v>APAGADO</v>
      </c>
      <c r="AE485" s="19" t="str">
        <f>'RESUMEN TOTAL'!AK505</f>
        <v>APAGADO</v>
      </c>
      <c r="AF485" s="19" t="str">
        <f>'RESUMEN TOTAL'!AL505</f>
        <v>APAGADO</v>
      </c>
      <c r="AG485" s="19" t="str">
        <f>'RESUMEN TOTAL'!AM505</f>
        <v>APAGADO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 t="str">
        <f>'RESUMEN TOTAL'!AH515</f>
        <v>APAGADO</v>
      </c>
      <c r="AC497" s="19" t="str">
        <f>'RESUMEN TOTAL'!AI515</f>
        <v>APAGADO</v>
      </c>
      <c r="AD497" s="19" t="str">
        <f>'RESUMEN TOTAL'!AJ515</f>
        <v>APAGADO</v>
      </c>
      <c r="AE497" s="19" t="str">
        <f>'RESUMEN TOTAL'!AK515</f>
        <v>APAGADO</v>
      </c>
      <c r="AF497" s="19" t="str">
        <f>'RESUMEN TOTAL'!AL515</f>
        <v>APAGADO</v>
      </c>
      <c r="AG497" s="19" t="str">
        <f>'RESUMEN TOTAL'!AM515</f>
        <v>APAGADO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 t="str">
        <f>'RESUMEN TOTAL'!AH516</f>
        <v>APAGADO</v>
      </c>
      <c r="AC498" s="19" t="str">
        <f>'RESUMEN TOTAL'!AI516</f>
        <v>APAGADO</v>
      </c>
      <c r="AD498" s="19" t="str">
        <f>'RESUMEN TOTAL'!AJ516</f>
        <v>APAGADO</v>
      </c>
      <c r="AE498" s="19" t="str">
        <f>'RESUMEN TOTAL'!AK516</f>
        <v>APAGADO</v>
      </c>
      <c r="AF498" s="19" t="str">
        <f>'RESUMEN TOTAL'!AL516</f>
        <v>APAGADO</v>
      </c>
      <c r="AG498" s="19" t="str">
        <f>'RESUMEN TOTAL'!AM516</f>
        <v>APAGADO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 t="str">
        <f>'RESUMEN TOTAL'!AH519</f>
        <v>APAGADO</v>
      </c>
      <c r="AC501" s="19" t="str">
        <f>'RESUMEN TOTAL'!AI519</f>
        <v>APAGADO</v>
      </c>
      <c r="AD501" s="19" t="str">
        <f>'RESUMEN TOTAL'!AJ519</f>
        <v>APAGADO</v>
      </c>
      <c r="AE501" s="19" t="str">
        <f>'RESUMEN TOTAL'!AK519</f>
        <v>APAGADO</v>
      </c>
      <c r="AF501" s="19" t="str">
        <f>'RESUMEN TOTAL'!AL519</f>
        <v>APAGADO</v>
      </c>
      <c r="AG501" s="19" t="str">
        <f>'RESUMEN TOTAL'!AM519</f>
        <v>APAGADO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 t="str">
        <f>'RESUMEN TOTAL'!AH520</f>
        <v>APAGADO</v>
      </c>
      <c r="AC502" s="19" t="str">
        <f>'RESUMEN TOTAL'!AI520</f>
        <v>APAGADO</v>
      </c>
      <c r="AD502" s="19" t="str">
        <f>'RESUMEN TOTAL'!AJ520</f>
        <v>APAGADO</v>
      </c>
      <c r="AE502" s="19" t="str">
        <f>'RESUMEN TOTAL'!AK520</f>
        <v>APAGADO</v>
      </c>
      <c r="AF502" s="19" t="str">
        <f>'RESUMEN TOTAL'!AL520</f>
        <v>APAGADO</v>
      </c>
      <c r="AG502" s="19" t="str">
        <f>'RESUMEN TOTAL'!AM520</f>
        <v>APAGADO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2023-09-28T10:39:17Z</dcterms:modified>
</cp:coreProperties>
</file>