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8_{CDDE2EA6-BC0A-44E9-A48F-D152413F660C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25" i="2" l="1"/>
  <c r="I125" i="2"/>
  <c r="K125" i="2" s="1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474" i="2" l="1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47" i="24"/>
  <c r="J119" i="24"/>
  <c r="J91" i="24"/>
  <c r="J196" i="24"/>
  <c r="H168" i="24"/>
  <c r="J168" i="24" s="1"/>
  <c r="J140" i="24"/>
  <c r="J112" i="24"/>
  <c r="J189" i="24"/>
  <c r="H161" i="24"/>
  <c r="J133" i="24"/>
  <c r="J105" i="24"/>
  <c r="J210" i="24"/>
  <c r="J182" i="24"/>
  <c r="J154" i="24"/>
  <c r="H126" i="24"/>
  <c r="J126" i="24" s="1"/>
  <c r="J98" i="24"/>
  <c r="J84" i="24"/>
  <c r="H123" i="24"/>
  <c r="H165" i="24"/>
  <c r="H158" i="24"/>
  <c r="J195" i="24"/>
  <c r="H167" i="24"/>
  <c r="J167" i="24" s="1"/>
  <c r="J139" i="24"/>
  <c r="J111" i="24"/>
  <c r="J188" i="24"/>
  <c r="H160" i="24"/>
  <c r="J160" i="24" s="1"/>
  <c r="J132" i="24"/>
  <c r="J104" i="24"/>
  <c r="J209" i="24"/>
  <c r="J181" i="24"/>
  <c r="J153" i="24"/>
  <c r="H125" i="24"/>
  <c r="J125" i="24" s="1"/>
  <c r="J97" i="24"/>
  <c r="J202" i="24"/>
  <c r="J174" i="24"/>
  <c r="J146" i="24"/>
  <c r="J118" i="24"/>
  <c r="J90" i="24"/>
  <c r="J83" i="24"/>
  <c r="J187" i="24"/>
  <c r="H159" i="24"/>
  <c r="J159" i="24" s="1"/>
  <c r="J131" i="24"/>
  <c r="J103" i="24"/>
  <c r="J208" i="24"/>
  <c r="J180" i="24"/>
  <c r="J152" i="24"/>
  <c r="H124" i="24"/>
  <c r="J124" i="24" s="1"/>
  <c r="J96" i="24"/>
  <c r="J201" i="24"/>
  <c r="J173" i="24"/>
  <c r="J145" i="24"/>
  <c r="J117" i="24"/>
  <c r="J89" i="24"/>
  <c r="J194" i="24"/>
  <c r="H166" i="24"/>
  <c r="J166" i="24" s="1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32" i="24" l="1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C150" i="24" s="1"/>
  <c r="D150" i="24" s="1"/>
  <c r="E22" i="14"/>
  <c r="C143" i="24" s="1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143" i="24"/>
  <c r="E207" i="24"/>
  <c r="E29" i="14"/>
  <c r="C192" i="24" s="1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44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45" i="24"/>
  <c r="E146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<sst xmlns="http://schemas.openxmlformats.org/spreadsheetml/2006/main" count="5838" uniqueCount="1584">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</sst>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10</c:v>
                </c:pt>
                <c:pt idx="2">
                  <c:v>12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10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73</c:v>
                </c:pt>
                <c:pt idx="11">
                  <c:v>66</c:v>
                </c:pt>
                <c:pt idx="12">
                  <c:v>57</c:v>
                </c:pt>
                <c:pt idx="13">
                  <c:v>55</c:v>
                </c:pt>
                <c:pt idx="14">
                  <c:v>56</c:v>
                </c:pt>
                <c:pt idx="15">
                  <c:v>21</c:v>
                </c:pt>
                <c:pt idx="16">
                  <c:v>28</c:v>
                </c:pt>
                <c:pt idx="17">
                  <c:v>24</c:v>
                </c:pt>
                <c:pt idx="18">
                  <c:v>25</c:v>
                </c:pt>
                <c:pt idx="19">
                  <c:v>28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50</c:v>
                </c:pt>
                <c:pt idx="1">
                  <c:v>9</c:v>
                </c:pt>
                <c:pt idx="2">
                  <c:v>53</c:v>
                </c:pt>
                <c:pt idx="3">
                  <c:v>54</c:v>
                </c:pt>
                <c:pt idx="4">
                  <c:v>52</c:v>
                </c:pt>
                <c:pt idx="5">
                  <c:v>53</c:v>
                </c:pt>
                <c:pt idx="6">
                  <c:v>12</c:v>
                </c:pt>
                <c:pt idx="7">
                  <c:v>49</c:v>
                </c:pt>
                <c:pt idx="8">
                  <c:v>12</c:v>
                </c:pt>
                <c:pt idx="9">
                  <c:v>42</c:v>
                </c:pt>
                <c:pt idx="10">
                  <c:v>52</c:v>
                </c:pt>
                <c:pt idx="11">
                  <c:v>47</c:v>
                </c:pt>
                <c:pt idx="12">
                  <c:v>20</c:v>
                </c:pt>
                <c:pt idx="13">
                  <c:v>26</c:v>
                </c:pt>
                <c:pt idx="14">
                  <c:v>30</c:v>
                </c:pt>
                <c:pt idx="15">
                  <c:v>23</c:v>
                </c:pt>
                <c:pt idx="16">
                  <c:v>21</c:v>
                </c:pt>
                <c:pt idx="17">
                  <c:v>28</c:v>
                </c:pt>
                <c:pt idx="18">
                  <c:v>31</c:v>
                </c:pt>
                <c:pt idx="19">
                  <c:v>64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4.0983606557377046E-2</c:v>
                      </c:pt>
                      <c:pt idx="2">
                        <c:v>4.9180327868852458E-2</c:v>
                      </c:pt>
                      <c:pt idx="3">
                        <c:v>4.0983606557377046E-2</c:v>
                      </c:pt>
                      <c:pt idx="4">
                        <c:v>5.3278688524590161E-2</c:v>
                      </c:pt>
                      <c:pt idx="5">
                        <c:v>6.5573770491803282E-2</c:v>
                      </c:pt>
                      <c:pt idx="6">
                        <c:v>4.0983606557377046E-2</c:v>
                      </c:pt>
                      <c:pt idx="7">
                        <c:v>4.5081967213114756E-2</c:v>
                      </c:pt>
                      <c:pt idx="8">
                        <c:v>4.5081967213114756E-2</c:v>
                      </c:pt>
                      <c:pt idx="9">
                        <c:v>4.0983606557377046E-2</c:v>
                      </c:pt>
                      <c:pt idx="10">
                        <c:v>0.29918032786885246</c:v>
                      </c:pt>
                      <c:pt idx="11">
                        <c:v>0.27049180327868855</c:v>
                      </c:pt>
                      <c:pt idx="12">
                        <c:v>0.23360655737704919</c:v>
                      </c:pt>
                      <c:pt idx="13">
                        <c:v>0.22540983606557377</c:v>
                      </c:pt>
                      <c:pt idx="14">
                        <c:v>0.22950819672131148</c:v>
                      </c:pt>
                      <c:pt idx="15">
                        <c:v>8.6065573770491802E-2</c:v>
                      </c:pt>
                      <c:pt idx="16">
                        <c:v>0.11475409836065574</c:v>
                      </c:pt>
                      <c:pt idx="17">
                        <c:v>9.8360655737704916E-2</c:v>
                      </c:pt>
                      <c:pt idx="18">
                        <c:v>0.10245901639344263</c:v>
                      </c:pt>
                      <c:pt idx="19">
                        <c:v>0.11475409836065574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2.8688524590163935E-2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4.2654028436018961E-2</c:v>
                      </c:pt>
                      <c:pt idx="2">
                        <c:v>0.25118483412322273</c:v>
                      </c:pt>
                      <c:pt idx="3">
                        <c:v>0.25592417061611372</c:v>
                      </c:pt>
                      <c:pt idx="4">
                        <c:v>0.24644549763033174</c:v>
                      </c:pt>
                      <c:pt idx="5">
                        <c:v>0.25118483412322273</c:v>
                      </c:pt>
                      <c:pt idx="6">
                        <c:v>5.6872037914691941E-2</c:v>
                      </c:pt>
                      <c:pt idx="7">
                        <c:v>0.23222748815165878</c:v>
                      </c:pt>
                      <c:pt idx="8">
                        <c:v>5.6872037914691941E-2</c:v>
                      </c:pt>
                      <c:pt idx="9">
                        <c:v>0.1990521327014218</c:v>
                      </c:pt>
                      <c:pt idx="10">
                        <c:v>0.24644549763033174</c:v>
                      </c:pt>
                      <c:pt idx="11">
                        <c:v>0.22274881516587677</c:v>
                      </c:pt>
                      <c:pt idx="12">
                        <c:v>9.4786729857819899E-2</c:v>
                      </c:pt>
                      <c:pt idx="13">
                        <c:v>0.12322274881516587</c:v>
                      </c:pt>
                      <c:pt idx="14">
                        <c:v>0.14218009478672985</c:v>
                      </c:pt>
                      <c:pt idx="15">
                        <c:v>0.10900473933649289</c:v>
                      </c:pt>
                      <c:pt idx="16">
                        <c:v>9.9526066350710901E-2</c:v>
                      </c:pt>
                      <c:pt idx="17">
                        <c:v>0.13270142180094788</c:v>
                      </c:pt>
                      <c:pt idx="18">
                        <c:v>0.14691943127962084</c:v>
                      </c:pt>
                      <c:pt idx="19">
                        <c:v>0.30331753554502372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4.0983606557377046E-2</c:v>
                </c:pt>
                <c:pt idx="2">
                  <c:v>4.9180327868852458E-2</c:v>
                </c:pt>
                <c:pt idx="3">
                  <c:v>4.0983606557377046E-2</c:v>
                </c:pt>
                <c:pt idx="4">
                  <c:v>5.3278688524590161E-2</c:v>
                </c:pt>
                <c:pt idx="5">
                  <c:v>6.5573770491803282E-2</c:v>
                </c:pt>
                <c:pt idx="6">
                  <c:v>4.0983606557377046E-2</c:v>
                </c:pt>
                <c:pt idx="7">
                  <c:v>4.5081967213114756E-2</c:v>
                </c:pt>
                <c:pt idx="8">
                  <c:v>4.5081967213114756E-2</c:v>
                </c:pt>
                <c:pt idx="9">
                  <c:v>4.0983606557377046E-2</c:v>
                </c:pt>
                <c:pt idx="10">
                  <c:v>0.29918032786885246</c:v>
                </c:pt>
                <c:pt idx="11">
                  <c:v>0.27049180327868855</c:v>
                </c:pt>
                <c:pt idx="12">
                  <c:v>0.23360655737704919</c:v>
                </c:pt>
                <c:pt idx="13">
                  <c:v>0.22540983606557377</c:v>
                </c:pt>
                <c:pt idx="14">
                  <c:v>0.22950819672131148</c:v>
                </c:pt>
                <c:pt idx="15">
                  <c:v>8.6065573770491802E-2</c:v>
                </c:pt>
                <c:pt idx="16">
                  <c:v>0.11475409836065574</c:v>
                </c:pt>
                <c:pt idx="17">
                  <c:v>9.8360655737704916E-2</c:v>
                </c:pt>
                <c:pt idx="18">
                  <c:v>0.10245901639344263</c:v>
                </c:pt>
                <c:pt idx="19">
                  <c:v>0.11475409836065574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2.8688524590163935E-2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4.2654028436018961E-2</c:v>
                </c:pt>
                <c:pt idx="2">
                  <c:v>0.25118483412322273</c:v>
                </c:pt>
                <c:pt idx="3">
                  <c:v>0.25592417061611372</c:v>
                </c:pt>
                <c:pt idx="4">
                  <c:v>0.24644549763033174</c:v>
                </c:pt>
                <c:pt idx="5">
                  <c:v>0.25118483412322273</c:v>
                </c:pt>
                <c:pt idx="6">
                  <c:v>5.6872037914691941E-2</c:v>
                </c:pt>
                <c:pt idx="7">
                  <c:v>0.23222748815165878</c:v>
                </c:pt>
                <c:pt idx="8">
                  <c:v>5.6872037914691941E-2</c:v>
                </c:pt>
                <c:pt idx="9">
                  <c:v>0.1990521327014218</c:v>
                </c:pt>
                <c:pt idx="10">
                  <c:v>0.24644549763033174</c:v>
                </c:pt>
                <c:pt idx="11">
                  <c:v>0.22274881516587677</c:v>
                </c:pt>
                <c:pt idx="12">
                  <c:v>9.4786729857819899E-2</c:v>
                </c:pt>
                <c:pt idx="13">
                  <c:v>0.12322274881516587</c:v>
                </c:pt>
                <c:pt idx="14">
                  <c:v>0.14218009478672985</c:v>
                </c:pt>
                <c:pt idx="15">
                  <c:v>0.10900473933649289</c:v>
                </c:pt>
                <c:pt idx="16">
                  <c:v>9.9526066350710901E-2</c:v>
                </c:pt>
                <c:pt idx="17">
                  <c:v>0.13270142180094788</c:v>
                </c:pt>
                <c:pt idx="18">
                  <c:v>0.14691943127962084</c:v>
                </c:pt>
                <c:pt idx="19">
                  <c:v>0.30331753554502372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10</c:v>
                      </c:pt>
                      <c:pt idx="2">
                        <c:v>12</c:v>
                      </c:pt>
                      <c:pt idx="3">
                        <c:v>10</c:v>
                      </c:pt>
                      <c:pt idx="4">
                        <c:v>13</c:v>
                      </c:pt>
                      <c:pt idx="5">
                        <c:v>16</c:v>
                      </c:pt>
                      <c:pt idx="6">
                        <c:v>10</c:v>
                      </c:pt>
                      <c:pt idx="7">
                        <c:v>11</c:v>
                      </c:pt>
                      <c:pt idx="8">
                        <c:v>11</c:v>
                      </c:pt>
                      <c:pt idx="9">
                        <c:v>10</c:v>
                      </c:pt>
                      <c:pt idx="10">
                        <c:v>73</c:v>
                      </c:pt>
                      <c:pt idx="11">
                        <c:v>66</c:v>
                      </c:pt>
                      <c:pt idx="12">
                        <c:v>57</c:v>
                      </c:pt>
                      <c:pt idx="13">
                        <c:v>55</c:v>
                      </c:pt>
                      <c:pt idx="14">
                        <c:v>56</c:v>
                      </c:pt>
                      <c:pt idx="15">
                        <c:v>21</c:v>
                      </c:pt>
                      <c:pt idx="16">
                        <c:v>28</c:v>
                      </c:pt>
                      <c:pt idx="17">
                        <c:v>24</c:v>
                      </c:pt>
                      <c:pt idx="18">
                        <c:v>25</c:v>
                      </c:pt>
                      <c:pt idx="19">
                        <c:v>28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50</c:v>
                      </c:pt>
                      <c:pt idx="1">
                        <c:v>9</c:v>
                      </c:pt>
                      <c:pt idx="2">
                        <c:v>53</c:v>
                      </c:pt>
                      <c:pt idx="3">
                        <c:v>54</c:v>
                      </c:pt>
                      <c:pt idx="4">
                        <c:v>52</c:v>
                      </c:pt>
                      <c:pt idx="5">
                        <c:v>53</c:v>
                      </c:pt>
                      <c:pt idx="6">
                        <c:v>12</c:v>
                      </c:pt>
                      <c:pt idx="7">
                        <c:v>49</c:v>
                      </c:pt>
                      <c:pt idx="8">
                        <c:v>12</c:v>
                      </c:pt>
                      <c:pt idx="9">
                        <c:v>42</c:v>
                      </c:pt>
                      <c:pt idx="10">
                        <c:v>52</c:v>
                      </c:pt>
                      <c:pt idx="11">
                        <c:v>47</c:v>
                      </c:pt>
                      <c:pt idx="12">
                        <c:v>20</c:v>
                      </c:pt>
                      <c:pt idx="13">
                        <c:v>26</c:v>
                      </c:pt>
                      <c:pt idx="14">
                        <c:v>30</c:v>
                      </c:pt>
                      <c:pt idx="15">
                        <c:v>23</c:v>
                      </c:pt>
                      <c:pt idx="16">
                        <c:v>21</c:v>
                      </c:pt>
                      <c:pt idx="17">
                        <c:v>28</c:v>
                      </c:pt>
                      <c:pt idx="18">
                        <c:v>31</c:v>
                      </c:pt>
                      <c:pt idx="19">
                        <c:v>64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tabSelected="1" zoomScale="55" zoomScaleNormal="55" workbookViewId="0">
      <pane xSplit="11" ySplit="4" topLeftCell="AD419" activePane="bottomRight" state="frozen"/>
      <selection pane="topRight" activeCell="M1" sqref="M1"/>
      <selection pane="bottomLeft" activeCell="A5" sqref="A5"/>
      <selection pane="bottomRight" activeCell="AE441" sqref="AE44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10.42578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1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  <c r="AO2" s="75">
        <f t="shared" si="3"/>
        <v>534</v>
      </c>
    </row>
    <row r="3" spans="1:41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1569</v>
      </c>
      <c r="W5" s="88" t="s">
        <v>1569</v>
      </c>
      <c r="X5" s="88" t="s">
        <v>1569</v>
      </c>
      <c r="Y5" s="88" t="s">
        <v>1569</v>
      </c>
      <c r="Z5" s="88" t="s">
        <v>1569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1569</v>
      </c>
      <c r="W6" s="88" t="s">
        <v>1569</v>
      </c>
      <c r="X6" s="88" t="s">
        <v>1569</v>
      </c>
      <c r="Y6" s="88" t="s">
        <v>1569</v>
      </c>
      <c r="Z6" s="88" t="s">
        <v>1569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1569</v>
      </c>
      <c r="W7" s="88" t="s">
        <v>1569</v>
      </c>
      <c r="X7" s="88" t="s">
        <v>1569</v>
      </c>
      <c r="Y7" s="88" t="s">
        <v>1569</v>
      </c>
      <c r="Z7" s="88" t="s">
        <v>1569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1569</v>
      </c>
      <c r="W8" s="88" t="s">
        <v>1569</v>
      </c>
      <c r="X8" s="88" t="s">
        <v>1569</v>
      </c>
      <c r="Y8" s="88" t="s">
        <v>1569</v>
      </c>
      <c r="Z8" s="88" t="s">
        <v>1569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1569</v>
      </c>
      <c r="W9" s="88" t="s">
        <v>1569</v>
      </c>
      <c r="X9" s="88" t="s">
        <v>1569</v>
      </c>
      <c r="Y9" s="88" t="s">
        <v>1569</v>
      </c>
      <c r="Z9" s="88" t="s">
        <v>1569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1569</v>
      </c>
      <c r="W10" s="88" t="s">
        <v>1569</v>
      </c>
      <c r="X10" s="88" t="s">
        <v>1569</v>
      </c>
      <c r="Y10" s="88" t="s">
        <v>1569</v>
      </c>
      <c r="Z10" s="88" t="s">
        <v>1569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1569</v>
      </c>
      <c r="W11" s="88" t="s">
        <v>1569</v>
      </c>
      <c r="X11" s="88" t="s">
        <v>1569</v>
      </c>
      <c r="Y11" s="88" t="s">
        <v>1569</v>
      </c>
      <c r="Z11" s="88" t="s">
        <v>1569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1569</v>
      </c>
      <c r="W12" s="88" t="s">
        <v>1569</v>
      </c>
      <c r="X12" s="88" t="s">
        <v>1569</v>
      </c>
      <c r="Y12" s="88" t="s">
        <v>1569</v>
      </c>
      <c r="Z12" s="88" t="s">
        <v>1569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1569</v>
      </c>
      <c r="W13" s="88" t="s">
        <v>1569</v>
      </c>
      <c r="X13" s="88" t="s">
        <v>1569</v>
      </c>
      <c r="Y13" s="88" t="s">
        <v>1569</v>
      </c>
      <c r="Z13" s="88" t="s">
        <v>1569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1569</v>
      </c>
      <c r="M14" s="88" t="s">
        <v>1569</v>
      </c>
      <c r="N14" s="88" t="s">
        <v>1569</v>
      </c>
      <c r="O14" s="88" t="s">
        <v>1569</v>
      </c>
      <c r="P14" s="88" t="s">
        <v>1569</v>
      </c>
      <c r="Q14" s="88" t="s">
        <v>1569</v>
      </c>
      <c r="R14" s="88" t="s">
        <v>1569</v>
      </c>
      <c r="S14" s="88" t="s">
        <v>1569</v>
      </c>
      <c r="T14" s="88"/>
      <c r="U14" s="88"/>
      <c r="V14" s="88" t="s">
        <v>1569</v>
      </c>
      <c r="W14" s="88" t="s">
        <v>1569</v>
      </c>
      <c r="X14" s="88" t="s">
        <v>1569</v>
      </c>
      <c r="Y14" s="88" t="s">
        <v>1569</v>
      </c>
      <c r="Z14" s="88" t="s">
        <v>1569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8</v>
      </c>
      <c r="J15" s="34">
        <f t="shared" si="8"/>
        <v>20</v>
      </c>
      <c r="K15" s="35">
        <f t="shared" si="9"/>
        <v>0.2857142857142857</v>
      </c>
      <c r="L15" s="88" t="s">
        <v>1569</v>
      </c>
      <c r="M15" s="88" t="s">
        <v>1569</v>
      </c>
      <c r="N15" s="88" t="s">
        <v>1569</v>
      </c>
      <c r="O15" s="88" t="s">
        <v>1569</v>
      </c>
      <c r="P15" s="88" t="s">
        <v>1569</v>
      </c>
      <c r="Q15" s="88" t="s">
        <v>1569</v>
      </c>
      <c r="R15" s="88" t="s">
        <v>1569</v>
      </c>
      <c r="S15" s="88" t="s">
        <v>1569</v>
      </c>
      <c r="T15" s="88" t="s">
        <v>1569</v>
      </c>
      <c r="U15" s="88" t="s">
        <v>1569</v>
      </c>
      <c r="V15" s="88" t="s">
        <v>1569</v>
      </c>
      <c r="W15" s="88" t="s">
        <v>1569</v>
      </c>
      <c r="X15" s="88" t="s">
        <v>1569</v>
      </c>
      <c r="Y15" s="89" t="s">
        <v>1569</v>
      </c>
      <c r="Z15" s="88" t="s">
        <v>1569</v>
      </c>
      <c r="AA15" s="88" t="s">
        <v>1569</v>
      </c>
      <c r="AB15" s="88" t="s">
        <v>1569</v>
      </c>
      <c r="AC15" s="88" t="s">
        <v>1569</v>
      </c>
      <c r="AD15" s="88" t="s">
        <v>1569</v>
      </c>
      <c r="AE15" s="88" t="s">
        <v>1569</v>
      </c>
      <c r="AF15" s="88"/>
      <c r="AG15" s="88"/>
      <c r="AH15" s="88"/>
      <c r="AI15" s="88"/>
      <c r="AJ15" s="88"/>
      <c r="AK15" s="88"/>
      <c r="AL15" s="88"/>
      <c r="AM15" s="88"/>
      <c r="AN15" s="88"/>
      <c r="AO15" s="88"/>
    </row>
    <row r="16" spans="1:41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18</v>
      </c>
      <c r="J18" s="34">
        <f>COUNTIF(L18:AM18,"APAGADO")</f>
        <v>10</v>
      </c>
      <c r="K18" s="35">
        <f>(I18)/(J18+I18)</f>
        <v>0.6428571428571429</v>
      </c>
      <c r="L18" s="88" t="s">
        <v>1569</v>
      </c>
      <c r="M18" s="88"/>
      <c r="N18" s="88" t="s">
        <v>1569</v>
      </c>
      <c r="O18" s="88" t="s">
        <v>1569</v>
      </c>
      <c r="P18" s="88" t="s">
        <v>1569</v>
      </c>
      <c r="Q18" s="88" t="s">
        <v>1569</v>
      </c>
      <c r="R18" s="88"/>
      <c r="S18" s="88" t="s">
        <v>1569</v>
      </c>
      <c r="T18" s="88"/>
      <c r="U18" s="88" t="s">
        <v>1569</v>
      </c>
      <c r="V18" s="88" t="s">
        <v>1569</v>
      </c>
      <c r="W18" s="88" t="s">
        <v>1569</v>
      </c>
      <c r="X18" s="88"/>
      <c r="Y18" s="88"/>
      <c r="Z18" s="88"/>
      <c r="AA18" s="88"/>
      <c r="AB18" s="88"/>
      <c r="AC18" s="88"/>
      <c r="AD18" s="88"/>
      <c r="AE18" s="88" t="s">
        <v>1569</v>
      </c>
      <c r="AF18" s="88"/>
      <c r="AG18" s="88"/>
      <c r="AH18" s="88"/>
      <c r="AI18" s="88"/>
      <c r="AJ18" s="88"/>
      <c r="AK18" s="88"/>
      <c r="AL18" s="88"/>
      <c r="AM18" s="88"/>
      <c r="AN18" s="88"/>
      <c r="AO18" s="88"/>
    </row>
    <row r="19" spans="1:41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18</v>
      </c>
      <c r="J19" s="34">
        <f>COUNTIF(L19:AM19,"APAGADO")</f>
        <v>10</v>
      </c>
      <c r="K19" s="35">
        <f>(I19)/(J19+I19)</f>
        <v>0.6428571428571429</v>
      </c>
      <c r="L19" s="88" t="s">
        <v>1569</v>
      </c>
      <c r="M19" s="88"/>
      <c r="N19" s="88" t="s">
        <v>1569</v>
      </c>
      <c r="O19" s="88" t="s">
        <v>1569</v>
      </c>
      <c r="P19" s="88" t="s">
        <v>1569</v>
      </c>
      <c r="Q19" s="88" t="s">
        <v>1569</v>
      </c>
      <c r="R19" s="88"/>
      <c r="S19" s="88" t="s">
        <v>1569</v>
      </c>
      <c r="T19" s="88"/>
      <c r="U19" s="88" t="s">
        <v>1569</v>
      </c>
      <c r="V19" s="88" t="s">
        <v>1569</v>
      </c>
      <c r="W19" s="88" t="s">
        <v>1569</v>
      </c>
      <c r="X19" s="88"/>
      <c r="Y19" s="88"/>
      <c r="Z19" s="88"/>
      <c r="AA19" s="88"/>
      <c r="AB19" s="88"/>
      <c r="AC19" s="88"/>
      <c r="AD19" s="88"/>
      <c r="AE19" s="88" t="s">
        <v>1569</v>
      </c>
      <c r="AF19" s="88"/>
      <c r="AG19" s="88"/>
      <c r="AH19" s="88"/>
      <c r="AI19" s="88"/>
      <c r="AJ19" s="88"/>
      <c r="AK19" s="88"/>
      <c r="AL19" s="88"/>
      <c r="AM19" s="88"/>
      <c r="AN19" s="88"/>
      <c r="AO19" s="88"/>
    </row>
    <row r="20" spans="1:41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18</v>
      </c>
      <c r="J20" s="34">
        <f t="shared" ref="J20:J23" si="13">COUNTIF(L20:AM20,"APAGADO")</f>
        <v>10</v>
      </c>
      <c r="K20" s="35">
        <f t="shared" ref="K20:K23" si="14">(I20)/(J20+I20)</f>
        <v>0.6428571428571429</v>
      </c>
      <c r="L20" s="88" t="s">
        <v>1569</v>
      </c>
      <c r="M20" s="88"/>
      <c r="N20" s="88" t="s">
        <v>1569</v>
      </c>
      <c r="O20" s="88" t="s">
        <v>1569</v>
      </c>
      <c r="P20" s="88" t="s">
        <v>1569</v>
      </c>
      <c r="Q20" s="88" t="s">
        <v>1569</v>
      </c>
      <c r="R20" s="88"/>
      <c r="S20" s="88" t="s">
        <v>1569</v>
      </c>
      <c r="T20" s="88"/>
      <c r="U20" s="88" t="s">
        <v>1569</v>
      </c>
      <c r="V20" s="88" t="s">
        <v>1569</v>
      </c>
      <c r="W20" s="88" t="s">
        <v>1569</v>
      </c>
      <c r="X20" s="88"/>
      <c r="Y20" s="88"/>
      <c r="Z20" s="88"/>
      <c r="AA20" s="88"/>
      <c r="AB20" s="88"/>
      <c r="AC20" s="88"/>
      <c r="AD20" s="88"/>
      <c r="AE20" s="88" t="s">
        <v>1569</v>
      </c>
      <c r="AF20" s="88"/>
      <c r="AG20" s="88"/>
      <c r="AH20" s="88"/>
      <c r="AI20" s="88"/>
      <c r="AJ20" s="88"/>
      <c r="AK20" s="88"/>
      <c r="AL20" s="88"/>
      <c r="AM20" s="88"/>
      <c r="AN20" s="88"/>
      <c r="AO20" s="88"/>
    </row>
    <row r="21" spans="1:41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18</v>
      </c>
      <c r="J21" s="34">
        <f t="shared" si="13"/>
        <v>10</v>
      </c>
      <c r="K21" s="35">
        <f t="shared" si="14"/>
        <v>0.6428571428571429</v>
      </c>
      <c r="L21" s="88" t="s">
        <v>1569</v>
      </c>
      <c r="M21" s="88"/>
      <c r="N21" s="88" t="s">
        <v>1569</v>
      </c>
      <c r="O21" s="88" t="s">
        <v>1569</v>
      </c>
      <c r="P21" s="88" t="s">
        <v>1569</v>
      </c>
      <c r="Q21" s="88" t="s">
        <v>1569</v>
      </c>
      <c r="R21" s="88"/>
      <c r="S21" s="88" t="s">
        <v>1569</v>
      </c>
      <c r="T21" s="88"/>
      <c r="U21" s="88" t="s">
        <v>1569</v>
      </c>
      <c r="V21" s="88" t="s">
        <v>1569</v>
      </c>
      <c r="W21" s="88" t="s">
        <v>1569</v>
      </c>
      <c r="X21" s="88"/>
      <c r="Y21" s="88"/>
      <c r="Z21" s="88"/>
      <c r="AA21" s="88"/>
      <c r="AB21" s="88"/>
      <c r="AC21" s="88"/>
      <c r="AD21" s="88"/>
      <c r="AE21" s="88" t="s">
        <v>1569</v>
      </c>
      <c r="AF21" s="88"/>
      <c r="AG21" s="88"/>
      <c r="AH21" s="88"/>
      <c r="AI21" s="88"/>
      <c r="AJ21" s="88"/>
      <c r="AK21" s="88"/>
      <c r="AL21" s="88"/>
      <c r="AM21" s="88"/>
      <c r="AN21" s="88"/>
      <c r="AO21" s="88"/>
    </row>
    <row r="22" spans="1:41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18</v>
      </c>
      <c r="J22" s="34">
        <f t="shared" si="13"/>
        <v>10</v>
      </c>
      <c r="K22" s="35">
        <f t="shared" si="14"/>
        <v>0.6428571428571429</v>
      </c>
      <c r="L22" s="88" t="s">
        <v>1569</v>
      </c>
      <c r="M22" s="88"/>
      <c r="N22" s="88" t="s">
        <v>1569</v>
      </c>
      <c r="O22" s="88" t="s">
        <v>1569</v>
      </c>
      <c r="P22" s="88" t="s">
        <v>1569</v>
      </c>
      <c r="Q22" s="88" t="s">
        <v>1569</v>
      </c>
      <c r="R22" s="88"/>
      <c r="S22" s="88" t="s">
        <v>1569</v>
      </c>
      <c r="T22" s="88"/>
      <c r="U22" s="88" t="s">
        <v>1569</v>
      </c>
      <c r="V22" s="88" t="s">
        <v>1569</v>
      </c>
      <c r="W22" s="88" t="s">
        <v>1569</v>
      </c>
      <c r="X22" s="88"/>
      <c r="Y22" s="88"/>
      <c r="Z22" s="88"/>
      <c r="AA22" s="88"/>
      <c r="AB22" s="88"/>
      <c r="AC22" s="88"/>
      <c r="AD22" s="88"/>
      <c r="AE22" s="88" t="s">
        <v>1569</v>
      </c>
      <c r="AF22" s="88"/>
      <c r="AG22" s="88"/>
      <c r="AH22" s="88"/>
      <c r="AI22" s="88"/>
      <c r="AJ22" s="88"/>
      <c r="AK22" s="88"/>
      <c r="AL22" s="88"/>
      <c r="AM22" s="88"/>
      <c r="AN22" s="88"/>
      <c r="AO22" s="88"/>
    </row>
    <row r="23" spans="1:41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18</v>
      </c>
      <c r="J23" s="34">
        <f t="shared" si="13"/>
        <v>10</v>
      </c>
      <c r="K23" s="35">
        <f t="shared" si="14"/>
        <v>0.6428571428571429</v>
      </c>
      <c r="L23" s="88" t="s">
        <v>1569</v>
      </c>
      <c r="M23" s="88"/>
      <c r="N23" s="88" t="s">
        <v>1569</v>
      </c>
      <c r="O23" s="88" t="s">
        <v>1569</v>
      </c>
      <c r="P23" s="88" t="s">
        <v>1569</v>
      </c>
      <c r="Q23" s="88" t="s">
        <v>1569</v>
      </c>
      <c r="R23" s="88"/>
      <c r="S23" s="88" t="s">
        <v>1569</v>
      </c>
      <c r="T23" s="88"/>
      <c r="U23" s="88" t="s">
        <v>1569</v>
      </c>
      <c r="V23" s="88" t="s">
        <v>1569</v>
      </c>
      <c r="W23" s="88" t="s">
        <v>1569</v>
      </c>
      <c r="X23" s="88"/>
      <c r="Y23" s="88"/>
      <c r="Z23" s="88"/>
      <c r="AA23" s="88"/>
      <c r="AB23" s="88"/>
      <c r="AC23" s="88"/>
      <c r="AD23" s="88"/>
      <c r="AE23" s="88" t="s">
        <v>1569</v>
      </c>
      <c r="AF23" s="88"/>
      <c r="AG23" s="88"/>
      <c r="AH23" s="88"/>
      <c r="AI23" s="88"/>
      <c r="AJ23" s="88"/>
      <c r="AK23" s="88"/>
      <c r="AL23" s="88"/>
      <c r="AM23" s="88"/>
      <c r="AN23" s="88"/>
      <c r="AO23" s="88"/>
    </row>
    <row r="24" spans="1:41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1569</v>
      </c>
      <c r="Q29" s="88" t="s">
        <v>1569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23</v>
      </c>
      <c r="J44" s="34">
        <f t="shared" si="8"/>
        <v>5</v>
      </c>
      <c r="K44" s="35">
        <f t="shared" si="9"/>
        <v>0.8214285714285714</v>
      </c>
      <c r="L44" s="88"/>
      <c r="M44" s="88"/>
      <c r="N44" s="88"/>
      <c r="O44" s="88"/>
      <c r="P44" s="88"/>
      <c r="Q44" s="88"/>
      <c r="R44" s="88"/>
      <c r="S44" s="88"/>
      <c r="T44" s="88" t="s">
        <v>1569</v>
      </c>
      <c r="U44" s="88"/>
      <c r="V44" s="88"/>
      <c r="W44" s="88"/>
      <c r="X44" s="88" t="s">
        <v>1569</v>
      </c>
      <c r="Y44" s="88" t="s">
        <v>1569</v>
      </c>
      <c r="Z44" s="88"/>
      <c r="AA44" s="88" t="s">
        <v>1569</v>
      </c>
      <c r="AB44" s="88"/>
      <c r="AC44" s="88" t="s">
        <v>1569</v>
      </c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</row>
    <row r="45" spans="1:41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1569</v>
      </c>
      <c r="Q53" s="88" t="s">
        <v>1569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1569</v>
      </c>
      <c r="Q55" s="88" t="s">
        <v>1569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18</v>
      </c>
      <c r="J57" s="34">
        <f t="shared" si="8"/>
        <v>10</v>
      </c>
      <c r="K57" s="35">
        <f t="shared" si="9"/>
        <v>0.6428571428571429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1569</v>
      </c>
      <c r="W57" s="88" t="s">
        <v>1569</v>
      </c>
      <c r="X57" s="88" t="s">
        <v>1569</v>
      </c>
      <c r="Y57" s="88" t="s">
        <v>1569</v>
      </c>
      <c r="Z57" s="88" t="s">
        <v>1569</v>
      </c>
      <c r="AA57" s="88" t="s">
        <v>1569</v>
      </c>
      <c r="AB57" s="88" t="s">
        <v>1569</v>
      </c>
      <c r="AC57" s="88" t="s">
        <v>1569</v>
      </c>
      <c r="AD57" s="88" t="s">
        <v>1569</v>
      </c>
      <c r="AE57" s="88" t="s">
        <v>1569</v>
      </c>
      <c r="AF57" s="88"/>
      <c r="AG57" s="88"/>
      <c r="AH57" s="88"/>
      <c r="AI57" s="88"/>
      <c r="AJ57" s="88"/>
      <c r="AK57" s="88"/>
      <c r="AL57" s="88"/>
      <c r="AM57" s="88"/>
      <c r="AN57" s="88"/>
      <c r="AO57" s="88"/>
    </row>
    <row r="58" spans="1:41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11</v>
      </c>
      <c r="J59" s="34">
        <f t="shared" si="8"/>
        <v>17</v>
      </c>
      <c r="K59" s="35">
        <f t="shared" si="9"/>
        <v>0.39285714285714285</v>
      </c>
      <c r="L59" s="88"/>
      <c r="M59" s="88"/>
      <c r="N59" s="88"/>
      <c r="O59" s="88" t="s">
        <v>1569</v>
      </c>
      <c r="P59" s="88" t="s">
        <v>1569</v>
      </c>
      <c r="Q59" s="88" t="s">
        <v>1569</v>
      </c>
      <c r="R59" s="88" t="s">
        <v>1569</v>
      </c>
      <c r="S59" s="88" t="s">
        <v>1569</v>
      </c>
      <c r="T59" s="88" t="s">
        <v>1569</v>
      </c>
      <c r="U59" s="88" t="s">
        <v>1569</v>
      </c>
      <c r="V59" s="88" t="s">
        <v>1569</v>
      </c>
      <c r="W59" s="88" t="s">
        <v>1569</v>
      </c>
      <c r="X59" s="88" t="s">
        <v>1569</v>
      </c>
      <c r="Y59" s="88" t="s">
        <v>1569</v>
      </c>
      <c r="Z59" s="88" t="s">
        <v>1569</v>
      </c>
      <c r="AA59" s="88" t="s">
        <v>1569</v>
      </c>
      <c r="AB59" s="88" t="s">
        <v>1569</v>
      </c>
      <c r="AC59" s="88" t="s">
        <v>1569</v>
      </c>
      <c r="AD59" s="88" t="s">
        <v>1569</v>
      </c>
      <c r="AE59" s="88" t="s">
        <v>1569</v>
      </c>
      <c r="AF59" s="88"/>
      <c r="AG59" s="88"/>
      <c r="AH59" s="88"/>
      <c r="AI59" s="88"/>
      <c r="AJ59" s="88"/>
      <c r="AK59" s="88"/>
      <c r="AL59" s="88"/>
      <c r="AM59" s="88"/>
      <c r="AN59" s="88"/>
      <c r="AO59" s="88"/>
    </row>
    <row r="60" spans="1:41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1569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1569</v>
      </c>
      <c r="W67" s="88" t="s">
        <v>1569</v>
      </c>
      <c r="X67" s="88" t="s">
        <v>1569</v>
      </c>
      <c r="Y67" s="88" t="s">
        <v>1569</v>
      </c>
      <c r="Z67" s="88" t="s">
        <v>1569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1569</v>
      </c>
      <c r="W70" s="88" t="s">
        <v>1569</v>
      </c>
      <c r="X70" s="88" t="s">
        <v>1569</v>
      </c>
      <c r="Y70" s="88" t="s">
        <v>1569</v>
      </c>
      <c r="Z70" s="88" t="s">
        <v>1569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</row>
    <row r="74" spans="1:41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1569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1569</v>
      </c>
      <c r="S81" s="88" t="s">
        <v>1569</v>
      </c>
      <c r="T81" s="88" t="s">
        <v>1569</v>
      </c>
      <c r="U81" s="88" t="s">
        <v>1569</v>
      </c>
      <c r="V81" s="88" t="s">
        <v>1569</v>
      </c>
      <c r="W81" s="88" t="s">
        <v>1569</v>
      </c>
      <c r="X81" s="88" t="s">
        <v>1569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26</v>
      </c>
      <c r="J92" s="34">
        <f t="shared" si="16"/>
        <v>2</v>
      </c>
      <c r="K92" s="35">
        <f t="shared" si="17"/>
        <v>0.9285714285714286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1569</v>
      </c>
      <c r="AC92" s="88"/>
      <c r="AD92" s="88"/>
      <c r="AE92" s="88" t="s">
        <v>1569</v>
      </c>
      <c r="AF92" s="88"/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26</v>
      </c>
      <c r="J93" s="34">
        <f>COUNTIF(L93:AM93,"APAGADO")</f>
        <v>2</v>
      </c>
      <c r="K93" s="35">
        <f>(I93)/(J93+I93)</f>
        <v>0.9285714285714286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1569</v>
      </c>
      <c r="AC93" s="88"/>
      <c r="AD93" s="88"/>
      <c r="AE93" s="88" t="s">
        <v>1569</v>
      </c>
      <c r="AF93" s="88"/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21</v>
      </c>
      <c r="J94" s="34">
        <f>COUNTIF(L94:AM94,"APAGADO")</f>
        <v>7</v>
      </c>
      <c r="K94" s="35">
        <f>(I94)/(J94+I94)</f>
        <v>0.75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1569</v>
      </c>
      <c r="W94" s="88" t="s">
        <v>1569</v>
      </c>
      <c r="X94" s="88" t="s">
        <v>1569</v>
      </c>
      <c r="Y94" s="88" t="s">
        <v>1569</v>
      </c>
      <c r="Z94" s="88" t="s">
        <v>1569</v>
      </c>
      <c r="AA94" s="88"/>
      <c r="AB94" s="88" t="s">
        <v>1569</v>
      </c>
      <c r="AC94" s="88"/>
      <c r="AD94" s="88"/>
      <c r="AE94" s="88" t="s">
        <v>1569</v>
      </c>
      <c r="AF94" s="88"/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22</v>
      </c>
      <c r="J95" s="34">
        <f>COUNTIF(L95:AM95,"APAGADO")</f>
        <v>6</v>
      </c>
      <c r="K95" s="35">
        <f>(I95)/(J95+I95)</f>
        <v>0.7857142857142857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1569</v>
      </c>
      <c r="W95" s="88" t="s">
        <v>1569</v>
      </c>
      <c r="X95" s="88" t="s">
        <v>1569</v>
      </c>
      <c r="Y95" s="88" t="s">
        <v>1569</v>
      </c>
      <c r="Z95" s="88" t="s">
        <v>1569</v>
      </c>
      <c r="AA95" s="88"/>
      <c r="AB95" s="88" t="s">
        <v>1569</v>
      </c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1569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26</v>
      </c>
      <c r="J97" s="34">
        <f t="shared" si="16"/>
        <v>2</v>
      </c>
      <c r="K97" s="35">
        <f t="shared" si="17"/>
        <v>0.9285714285714286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1569</v>
      </c>
      <c r="AC97" s="88"/>
      <c r="AD97" s="88"/>
      <c r="AE97" s="88" t="s">
        <v>1569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1560</v>
      </c>
      <c r="I107" s="34">
        <f t="shared" si="15"/>
        <v>8</v>
      </c>
      <c r="J107" s="34">
        <f t="shared" si="20"/>
        <v>20</v>
      </c>
      <c r="K107" s="35">
        <f t="shared" si="21"/>
        <v>0.2857142857142857</v>
      </c>
      <c r="L107" s="88" t="s">
        <v>1569</v>
      </c>
      <c r="M107" s="88" t="s">
        <v>1569</v>
      </c>
      <c r="N107" s="88" t="s">
        <v>1569</v>
      </c>
      <c r="O107" s="88" t="s">
        <v>1569</v>
      </c>
      <c r="P107" s="88" t="s">
        <v>1569</v>
      </c>
      <c r="Q107" s="88" t="s">
        <v>1569</v>
      </c>
      <c r="R107" s="88" t="s">
        <v>1569</v>
      </c>
      <c r="S107" s="88" t="s">
        <v>1569</v>
      </c>
      <c r="T107" s="88" t="s">
        <v>1569</v>
      </c>
      <c r="U107" s="88" t="s">
        <v>1569</v>
      </c>
      <c r="V107" s="88" t="s">
        <v>1569</v>
      </c>
      <c r="W107" s="88" t="s">
        <v>1569</v>
      </c>
      <c r="X107" s="88" t="s">
        <v>1569</v>
      </c>
      <c r="Y107" s="88" t="s">
        <v>1569</v>
      </c>
      <c r="Z107" s="88" t="s">
        <v>1569</v>
      </c>
      <c r="AA107" s="88" t="s">
        <v>1569</v>
      </c>
      <c r="AB107" s="88" t="s">
        <v>1569</v>
      </c>
      <c r="AC107" s="88" t="s">
        <v>1569</v>
      </c>
      <c r="AD107" s="88" t="s">
        <v>1569</v>
      </c>
      <c r="AE107" s="88" t="s">
        <v>1569</v>
      </c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</row>
    <row r="108" spans="1:41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1569</v>
      </c>
      <c r="R110" s="88"/>
      <c r="S110" s="88"/>
      <c r="T110" s="88"/>
      <c r="U110" s="88"/>
      <c r="V110" s="88"/>
      <c r="W110" s="88" t="s">
        <v>1569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18</v>
      </c>
      <c r="J111" s="34">
        <f t="shared" si="16"/>
        <v>10</v>
      </c>
      <c r="K111" s="35">
        <f t="shared" si="17"/>
        <v>0.6428571428571429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1569</v>
      </c>
      <c r="W111" s="88" t="s">
        <v>1569</v>
      </c>
      <c r="X111" s="88" t="s">
        <v>1569</v>
      </c>
      <c r="Y111" s="88" t="s">
        <v>1569</v>
      </c>
      <c r="Z111" s="88" t="s">
        <v>1569</v>
      </c>
      <c r="AA111" s="88" t="s">
        <v>1569</v>
      </c>
      <c r="AB111" s="88" t="s">
        <v>1569</v>
      </c>
      <c r="AC111" s="88" t="s">
        <v>1569</v>
      </c>
      <c r="AD111" s="88" t="s">
        <v>1569</v>
      </c>
      <c r="AE111" s="88" t="s">
        <v>1569</v>
      </c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18</v>
      </c>
      <c r="J113" s="34">
        <f t="shared" si="16"/>
        <v>10</v>
      </c>
      <c r="K113" s="35">
        <f t="shared" si="17"/>
        <v>0.6428571428571429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1569</v>
      </c>
      <c r="W113" s="88" t="s">
        <v>1569</v>
      </c>
      <c r="X113" s="88" t="s">
        <v>1569</v>
      </c>
      <c r="Y113" s="88" t="s">
        <v>1569</v>
      </c>
      <c r="Z113" s="88" t="s">
        <v>1569</v>
      </c>
      <c r="AA113" s="88" t="s">
        <v>1569</v>
      </c>
      <c r="AB113" s="88" t="s">
        <v>1569</v>
      </c>
      <c r="AC113" s="88" t="s">
        <v>1569</v>
      </c>
      <c r="AD113" s="88" t="s">
        <v>1569</v>
      </c>
      <c r="AE113" s="88" t="s">
        <v>1569</v>
      </c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1469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1569</v>
      </c>
      <c r="Y116" s="88" t="s">
        <v>1569</v>
      </c>
      <c r="Z116" s="88" t="s">
        <v>1569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1569</v>
      </c>
      <c r="W119" s="88" t="s">
        <v>1569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1569</v>
      </c>
      <c r="W120" s="88" t="s">
        <v>1569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1569</v>
      </c>
      <c r="W121" s="88" t="s">
        <v>1569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1569</v>
      </c>
      <c r="W122" s="88" t="s">
        <v>1569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1569</v>
      </c>
      <c r="W123" s="88" t="s">
        <v>1569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1569</v>
      </c>
      <c r="W124" s="88" t="s">
        <v>1569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.75" thickBot="1" x14ac:dyDescent="0.3">
      <c r="B125" t="s">
        <v>1582</v>
      </c>
      <c r="C125"/>
      <c r="D125" t="s">
        <v>1583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1569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</row>
    <row r="127" spans="1:41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</row>
    <row r="128" spans="1:41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1470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</row>
    <row r="129" spans="1:41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</row>
    <row r="130" spans="1:41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8</v>
      </c>
      <c r="J133" s="34">
        <f t="shared" si="16"/>
        <v>20</v>
      </c>
      <c r="K133" s="35">
        <f t="shared" si="17"/>
        <v>0.2857142857142857</v>
      </c>
      <c r="L133" s="88" t="s">
        <v>1569</v>
      </c>
      <c r="M133" s="88" t="s">
        <v>1569</v>
      </c>
      <c r="N133" s="88" t="s">
        <v>1569</v>
      </c>
      <c r="O133" s="88" t="s">
        <v>1569</v>
      </c>
      <c r="P133" s="88" t="s">
        <v>1569</v>
      </c>
      <c r="Q133" s="88" t="s">
        <v>1569</v>
      </c>
      <c r="R133" s="88" t="s">
        <v>1569</v>
      </c>
      <c r="S133" s="88" t="s">
        <v>1569</v>
      </c>
      <c r="T133" s="88" t="s">
        <v>1569</v>
      </c>
      <c r="U133" s="88" t="s">
        <v>1569</v>
      </c>
      <c r="V133" s="88" t="s">
        <v>1569</v>
      </c>
      <c r="W133" s="88" t="s">
        <v>1569</v>
      </c>
      <c r="X133" s="88" t="s">
        <v>1569</v>
      </c>
      <c r="Y133" s="88" t="s">
        <v>1569</v>
      </c>
      <c r="Z133" s="88" t="s">
        <v>1569</v>
      </c>
      <c r="AA133" s="88" t="s">
        <v>1569</v>
      </c>
      <c r="AB133" s="88" t="s">
        <v>1569</v>
      </c>
      <c r="AC133" s="88" t="s">
        <v>1569</v>
      </c>
      <c r="AD133" s="88" t="s">
        <v>1569</v>
      </c>
      <c r="AE133" s="88" t="s">
        <v>1569</v>
      </c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</row>
    <row r="134" spans="1:41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8</v>
      </c>
      <c r="J134" s="34">
        <f t="shared" si="16"/>
        <v>20</v>
      </c>
      <c r="K134" s="35">
        <f t="shared" si="17"/>
        <v>0.2857142857142857</v>
      </c>
      <c r="L134" s="88" t="s">
        <v>1569</v>
      </c>
      <c r="M134" s="88" t="s">
        <v>1569</v>
      </c>
      <c r="N134" s="88" t="s">
        <v>1569</v>
      </c>
      <c r="O134" s="88" t="s">
        <v>1569</v>
      </c>
      <c r="P134" s="88" t="s">
        <v>1569</v>
      </c>
      <c r="Q134" s="88" t="s">
        <v>1569</v>
      </c>
      <c r="R134" s="88" t="s">
        <v>1569</v>
      </c>
      <c r="S134" s="88" t="s">
        <v>1569</v>
      </c>
      <c r="T134" s="88" t="s">
        <v>1569</v>
      </c>
      <c r="U134" s="88" t="s">
        <v>1569</v>
      </c>
      <c r="V134" s="88" t="s">
        <v>1569</v>
      </c>
      <c r="W134" s="88" t="s">
        <v>1569</v>
      </c>
      <c r="X134" s="88" t="s">
        <v>1569</v>
      </c>
      <c r="Y134" s="88" t="s">
        <v>1569</v>
      </c>
      <c r="Z134" s="88" t="s">
        <v>1569</v>
      </c>
      <c r="AA134" s="88" t="s">
        <v>1569</v>
      </c>
      <c r="AB134" s="88" t="s">
        <v>1569</v>
      </c>
      <c r="AC134" s="88" t="s">
        <v>1569</v>
      </c>
      <c r="AD134" s="88" t="s">
        <v>1569</v>
      </c>
      <c r="AE134" s="88" t="s">
        <v>1569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</row>
    <row r="135" spans="1:41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1569</v>
      </c>
      <c r="AA137" s="88"/>
      <c r="AB137" s="88"/>
      <c r="AC137" s="88"/>
      <c r="AD137" s="88"/>
      <c r="AE137" s="88" t="s">
        <v>1569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1569</v>
      </c>
      <c r="AA144" s="88"/>
      <c r="AB144" s="88"/>
      <c r="AC144" s="88"/>
      <c r="AD144" s="88"/>
      <c r="AE144" s="88" t="s">
        <v>1569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1569</v>
      </c>
      <c r="AA145" s="88"/>
      <c r="AB145" s="88"/>
      <c r="AC145" s="88"/>
      <c r="AD145" s="88"/>
      <c r="AE145" s="88" t="s">
        <v>1569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</row>
    <row r="147" spans="1:41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</row>
    <row r="148" spans="1:41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1569</v>
      </c>
      <c r="M148" s="88"/>
      <c r="N148" s="88" t="s">
        <v>1569</v>
      </c>
      <c r="O148" s="88" t="s">
        <v>1569</v>
      </c>
      <c r="P148" s="88" t="s">
        <v>1569</v>
      </c>
      <c r="Q148" s="88" t="s">
        <v>1569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8</v>
      </c>
      <c r="J149" s="34">
        <f t="shared" ref="J149:J254" si="23">COUNTIF(L149:AM149,"APAGADO")</f>
        <v>20</v>
      </c>
      <c r="K149" s="35">
        <f t="shared" ref="K149:K254" si="24">(I149)/(J149+I149)</f>
        <v>0.2857142857142857</v>
      </c>
      <c r="L149" s="88" t="s">
        <v>1569</v>
      </c>
      <c r="M149" s="88" t="s">
        <v>1569</v>
      </c>
      <c r="N149" s="88" t="s">
        <v>1569</v>
      </c>
      <c r="O149" s="88" t="s">
        <v>1569</v>
      </c>
      <c r="P149" s="88" t="s">
        <v>1569</v>
      </c>
      <c r="Q149" s="88" t="s">
        <v>1569</v>
      </c>
      <c r="R149" s="88" t="s">
        <v>1569</v>
      </c>
      <c r="S149" s="88" t="s">
        <v>1569</v>
      </c>
      <c r="T149" s="88" t="s">
        <v>1569</v>
      </c>
      <c r="U149" s="88" t="s">
        <v>1569</v>
      </c>
      <c r="V149" s="88" t="s">
        <v>1569</v>
      </c>
      <c r="W149" s="88" t="s">
        <v>1569</v>
      </c>
      <c r="X149" s="88" t="s">
        <v>1569</v>
      </c>
      <c r="Y149" s="88" t="s">
        <v>1569</v>
      </c>
      <c r="Z149" s="88" t="s">
        <v>1569</v>
      </c>
      <c r="AA149" s="88" t="s">
        <v>1569</v>
      </c>
      <c r="AB149" s="88" t="s">
        <v>1569</v>
      </c>
      <c r="AC149" s="88" t="s">
        <v>1569</v>
      </c>
      <c r="AD149" s="88" t="s">
        <v>1569</v>
      </c>
      <c r="AE149" s="88" t="s">
        <v>1569</v>
      </c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</row>
    <row r="150" spans="1:41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1569</v>
      </c>
      <c r="AA152" s="88" t="s">
        <v>1569</v>
      </c>
      <c r="AB152" s="88" t="s">
        <v>1569</v>
      </c>
      <c r="AC152" s="88" t="s">
        <v>1569</v>
      </c>
      <c r="AD152" s="88" t="s">
        <v>1569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1569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1569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1569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1569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1569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1569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1569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1569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1569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18</v>
      </c>
      <c r="J166" s="34">
        <f t="shared" si="25"/>
        <v>10</v>
      </c>
      <c r="K166" s="35">
        <f t="shared" si="26"/>
        <v>0.6428571428571429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1569</v>
      </c>
      <c r="W166" s="88" t="s">
        <v>1569</v>
      </c>
      <c r="X166" s="88" t="s">
        <v>1569</v>
      </c>
      <c r="Y166" s="88" t="s">
        <v>1569</v>
      </c>
      <c r="Z166" s="88" t="s">
        <v>1569</v>
      </c>
      <c r="AA166" s="88" t="s">
        <v>1569</v>
      </c>
      <c r="AB166" s="88" t="s">
        <v>1569</v>
      </c>
      <c r="AC166" s="88" t="s">
        <v>1569</v>
      </c>
      <c r="AD166" s="88" t="s">
        <v>1569</v>
      </c>
      <c r="AE166" s="88" t="s">
        <v>1569</v>
      </c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</row>
    <row r="167" spans="1:41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25</v>
      </c>
      <c r="J170" s="34">
        <f t="shared" si="23"/>
        <v>3</v>
      </c>
      <c r="K170" s="35">
        <f t="shared" si="24"/>
        <v>0.8928571428571429</v>
      </c>
      <c r="L170" s="88"/>
      <c r="M170" s="88"/>
      <c r="N170" s="88"/>
      <c r="O170" s="88"/>
      <c r="P170" s="88"/>
      <c r="Q170" s="88"/>
      <c r="R170" s="88"/>
      <c r="S170" s="88" t="s">
        <v>1569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1569</v>
      </c>
      <c r="AE170" s="88" t="s">
        <v>1569</v>
      </c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</row>
    <row r="171" spans="1:41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25</v>
      </c>
      <c r="J171" s="34">
        <f t="shared" si="23"/>
        <v>3</v>
      </c>
      <c r="K171" s="35">
        <f t="shared" si="24"/>
        <v>0.8928571428571429</v>
      </c>
      <c r="L171" s="88"/>
      <c r="M171" s="88"/>
      <c r="N171" s="88"/>
      <c r="O171" s="88"/>
      <c r="P171" s="88"/>
      <c r="Q171" s="88"/>
      <c r="R171" s="88"/>
      <c r="S171" s="88" t="s">
        <v>1569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1569</v>
      </c>
      <c r="AE171" s="88" t="s">
        <v>1569</v>
      </c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</row>
    <row r="172" spans="1:41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25</v>
      </c>
      <c r="J173" s="34">
        <f t="shared" si="23"/>
        <v>3</v>
      </c>
      <c r="K173" s="35">
        <f t="shared" si="24"/>
        <v>0.8928571428571429</v>
      </c>
      <c r="L173" s="88"/>
      <c r="M173" s="88"/>
      <c r="N173" s="88" t="s">
        <v>1569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1569</v>
      </c>
      <c r="AB173" s="88" t="s">
        <v>1569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</row>
    <row r="174" spans="1:41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1569</v>
      </c>
      <c r="W179" s="88" t="s">
        <v>1569</v>
      </c>
      <c r="X179" s="88" t="s">
        <v>1569</v>
      </c>
      <c r="Y179" s="88" t="s">
        <v>1569</v>
      </c>
      <c r="Z179" s="88" t="s">
        <v>1569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1569</v>
      </c>
      <c r="W180" s="88" t="s">
        <v>1569</v>
      </c>
      <c r="X180" s="88" t="s">
        <v>1569</v>
      </c>
      <c r="Y180" s="88" t="s">
        <v>1569</v>
      </c>
      <c r="Z180" s="88" t="s">
        <v>1569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1569</v>
      </c>
      <c r="W181" s="88" t="s">
        <v>1569</v>
      </c>
      <c r="X181" s="88" t="s">
        <v>1569</v>
      </c>
      <c r="Y181" s="88" t="s">
        <v>1569</v>
      </c>
      <c r="Z181" s="88" t="s">
        <v>1569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1569</v>
      </c>
      <c r="W182" s="88" t="s">
        <v>1569</v>
      </c>
      <c r="X182" s="88" t="s">
        <v>1569</v>
      </c>
      <c r="Y182" s="88" t="s">
        <v>1569</v>
      </c>
      <c r="Z182" s="88" t="s">
        <v>1569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1569</v>
      </c>
      <c r="W183" s="88" t="s">
        <v>1569</v>
      </c>
      <c r="X183" s="88" t="s">
        <v>1569</v>
      </c>
      <c r="Y183" s="88" t="s">
        <v>1569</v>
      </c>
      <c r="Z183" s="88" t="s">
        <v>1569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1569</v>
      </c>
      <c r="W188" s="88" t="s">
        <v>1569</v>
      </c>
      <c r="X188" s="88" t="s">
        <v>1569</v>
      </c>
      <c r="Y188" s="88" t="s">
        <v>1569</v>
      </c>
      <c r="Z188" s="88" t="s">
        <v>1569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</row>
    <row r="189" spans="1:41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1569</v>
      </c>
      <c r="M189" s="88" t="s">
        <v>1569</v>
      </c>
      <c r="N189" s="88" t="s">
        <v>1569</v>
      </c>
      <c r="O189" s="88"/>
      <c r="P189" s="88"/>
      <c r="Q189" s="88"/>
      <c r="R189" s="88"/>
      <c r="S189" s="88"/>
      <c r="T189" s="88"/>
      <c r="U189" s="88"/>
      <c r="V189" s="88" t="s">
        <v>1569</v>
      </c>
      <c r="W189" s="88" t="s">
        <v>1569</v>
      </c>
      <c r="X189" s="88" t="s">
        <v>1569</v>
      </c>
      <c r="Y189" s="88" t="s">
        <v>1569</v>
      </c>
      <c r="Z189" s="88" t="s">
        <v>1569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1569</v>
      </c>
      <c r="W190" s="88" t="s">
        <v>1569</v>
      </c>
      <c r="X190" s="88" t="s">
        <v>1569</v>
      </c>
      <c r="Y190" s="88" t="s">
        <v>1569</v>
      </c>
      <c r="Z190" s="88" t="s">
        <v>1569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1569</v>
      </c>
      <c r="W192" s="88" t="s">
        <v>1569</v>
      </c>
      <c r="X192" s="88" t="s">
        <v>1569</v>
      </c>
      <c r="Y192" s="88" t="s">
        <v>1569</v>
      </c>
      <c r="Z192" s="88" t="s">
        <v>1569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1569</v>
      </c>
      <c r="W193" s="88" t="s">
        <v>1569</v>
      </c>
      <c r="X193" s="88" t="s">
        <v>1569</v>
      </c>
      <c r="Y193" s="88" t="s">
        <v>1569</v>
      </c>
      <c r="Z193" s="88" t="s">
        <v>1569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1569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8</v>
      </c>
      <c r="J195" s="34">
        <f t="shared" si="23"/>
        <v>20</v>
      </c>
      <c r="K195" s="35">
        <f t="shared" si="24"/>
        <v>0.2857142857142857</v>
      </c>
      <c r="L195" s="88" t="s">
        <v>1569</v>
      </c>
      <c r="M195" s="88" t="s">
        <v>1569</v>
      </c>
      <c r="N195" s="88" t="s">
        <v>1569</v>
      </c>
      <c r="O195" s="88" t="s">
        <v>1569</v>
      </c>
      <c r="P195" s="88" t="s">
        <v>1569</v>
      </c>
      <c r="Q195" s="88" t="s">
        <v>1569</v>
      </c>
      <c r="R195" s="89" t="s">
        <v>1569</v>
      </c>
      <c r="S195" s="88" t="s">
        <v>1569</v>
      </c>
      <c r="T195" s="88" t="s">
        <v>1569</v>
      </c>
      <c r="U195" s="88" t="s">
        <v>1569</v>
      </c>
      <c r="V195" s="88" t="s">
        <v>1569</v>
      </c>
      <c r="W195" s="88" t="s">
        <v>1569</v>
      </c>
      <c r="X195" s="88" t="s">
        <v>1569</v>
      </c>
      <c r="Y195" s="88" t="s">
        <v>1569</v>
      </c>
      <c r="Z195" s="88" t="s">
        <v>1569</v>
      </c>
      <c r="AA195" s="88" t="s">
        <v>1569</v>
      </c>
      <c r="AB195" s="88" t="s">
        <v>1569</v>
      </c>
      <c r="AC195" s="88" t="s">
        <v>1569</v>
      </c>
      <c r="AD195" s="88" t="s">
        <v>1569</v>
      </c>
      <c r="AE195" s="88" t="s">
        <v>1569</v>
      </c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</row>
    <row r="196" spans="1:41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9</v>
      </c>
      <c r="J197" s="34">
        <f t="shared" si="23"/>
        <v>19</v>
      </c>
      <c r="K197" s="35">
        <f t="shared" si="24"/>
        <v>0.32142857142857145</v>
      </c>
      <c r="L197" s="88" t="s">
        <v>1569</v>
      </c>
      <c r="M197" s="88" t="s">
        <v>1569</v>
      </c>
      <c r="N197" s="88" t="s">
        <v>1569</v>
      </c>
      <c r="O197" s="88" t="s">
        <v>1569</v>
      </c>
      <c r="P197" s="88" t="s">
        <v>1569</v>
      </c>
      <c r="Q197" s="88" t="s">
        <v>1569</v>
      </c>
      <c r="R197" s="88"/>
      <c r="S197" s="88" t="s">
        <v>1569</v>
      </c>
      <c r="T197" s="88" t="s">
        <v>1569</v>
      </c>
      <c r="U197" s="88" t="s">
        <v>1569</v>
      </c>
      <c r="V197" s="88" t="s">
        <v>1569</v>
      </c>
      <c r="W197" s="88" t="s">
        <v>1569</v>
      </c>
      <c r="X197" s="88" t="s">
        <v>1569</v>
      </c>
      <c r="Y197" s="88" t="s">
        <v>1569</v>
      </c>
      <c r="Z197" s="88" t="s">
        <v>1569</v>
      </c>
      <c r="AA197" s="88" t="s">
        <v>1569</v>
      </c>
      <c r="AB197" s="88" t="s">
        <v>1569</v>
      </c>
      <c r="AC197" s="88" t="s">
        <v>1569</v>
      </c>
      <c r="AD197" s="88" t="s">
        <v>1569</v>
      </c>
      <c r="AE197" s="88" t="s">
        <v>1569</v>
      </c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</row>
    <row r="198" spans="1:41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18</v>
      </c>
      <c r="J198" s="34">
        <f t="shared" si="23"/>
        <v>10</v>
      </c>
      <c r="K198" s="35">
        <f t="shared" si="24"/>
        <v>0.6428571428571429</v>
      </c>
      <c r="L198" s="88" t="s">
        <v>1569</v>
      </c>
      <c r="M198" s="88"/>
      <c r="N198" s="88" t="s">
        <v>1569</v>
      </c>
      <c r="O198" s="88" t="s">
        <v>1569</v>
      </c>
      <c r="P198" s="88" t="s">
        <v>1569</v>
      </c>
      <c r="Q198" s="88" t="s">
        <v>1569</v>
      </c>
      <c r="R198" s="88"/>
      <c r="S198" s="88" t="s">
        <v>1569</v>
      </c>
      <c r="T198" s="88"/>
      <c r="U198" s="88" t="s">
        <v>1569</v>
      </c>
      <c r="V198" s="88" t="s">
        <v>1569</v>
      </c>
      <c r="W198" s="88" t="s">
        <v>1569</v>
      </c>
      <c r="X198" s="88"/>
      <c r="Y198" s="88"/>
      <c r="Z198" s="88"/>
      <c r="AA198" s="88"/>
      <c r="AB198" s="88"/>
      <c r="AC198" s="88"/>
      <c r="AD198" s="88"/>
      <c r="AE198" s="88" t="s">
        <v>1569</v>
      </c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</row>
    <row r="199" spans="1:41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18</v>
      </c>
      <c r="J199" s="34">
        <f t="shared" si="23"/>
        <v>10</v>
      </c>
      <c r="K199" s="35">
        <f t="shared" si="24"/>
        <v>0.6428571428571429</v>
      </c>
      <c r="L199" s="88" t="s">
        <v>1569</v>
      </c>
      <c r="M199" s="88"/>
      <c r="N199" s="88" t="s">
        <v>1569</v>
      </c>
      <c r="O199" s="88" t="s">
        <v>1569</v>
      </c>
      <c r="P199" s="88" t="s">
        <v>1569</v>
      </c>
      <c r="Q199" s="88" t="s">
        <v>1569</v>
      </c>
      <c r="R199" s="88"/>
      <c r="S199" s="88" t="s">
        <v>1569</v>
      </c>
      <c r="T199" s="88"/>
      <c r="U199" s="88" t="s">
        <v>1569</v>
      </c>
      <c r="V199" s="88" t="s">
        <v>1569</v>
      </c>
      <c r="W199" s="88" t="s">
        <v>1569</v>
      </c>
      <c r="X199" s="88"/>
      <c r="Y199" s="88"/>
      <c r="Z199" s="88"/>
      <c r="AA199" s="88"/>
      <c r="AB199" s="88"/>
      <c r="AC199" s="88"/>
      <c r="AD199" s="88"/>
      <c r="AE199" s="88" t="s">
        <v>1569</v>
      </c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</row>
    <row r="200" spans="1:41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.75" thickBot="1" x14ac:dyDescent="0.3">
      <c r="A205" s="87"/>
      <c r="B205" t="s">
        <v>1568</v>
      </c>
      <c r="C205" t="s">
        <v>1144</v>
      </c>
      <c r="E205"/>
      <c r="F205"/>
      <c r="G205"/>
      <c r="H205" s="33"/>
      <c r="I205" s="34">
        <f t="shared" si="22"/>
        <v>9</v>
      </c>
      <c r="J205" s="34">
        <f t="shared" si="23"/>
        <v>19</v>
      </c>
      <c r="K205" s="35">
        <f t="shared" si="24"/>
        <v>0.32142857142857145</v>
      </c>
      <c r="L205" s="88" t="s">
        <v>1569</v>
      </c>
      <c r="M205" s="88" t="s">
        <v>1569</v>
      </c>
      <c r="N205" s="88" t="s">
        <v>1569</v>
      </c>
      <c r="O205" s="88" t="s">
        <v>1569</v>
      </c>
      <c r="P205" s="88" t="s">
        <v>1569</v>
      </c>
      <c r="Q205" s="88" t="s">
        <v>1569</v>
      </c>
      <c r="R205" s="88"/>
      <c r="S205" s="88" t="s">
        <v>1569</v>
      </c>
      <c r="T205" s="88" t="s">
        <v>1569</v>
      </c>
      <c r="U205" s="88" t="s">
        <v>1569</v>
      </c>
      <c r="V205" s="88" t="s">
        <v>1569</v>
      </c>
      <c r="W205" s="88" t="s">
        <v>1569</v>
      </c>
      <c r="X205" s="88" t="s">
        <v>1569</v>
      </c>
      <c r="Y205" s="88" t="s">
        <v>1569</v>
      </c>
      <c r="Z205" s="88" t="s">
        <v>1569</v>
      </c>
      <c r="AA205" s="88" t="s">
        <v>1569</v>
      </c>
      <c r="AB205" s="88" t="s">
        <v>1569</v>
      </c>
      <c r="AC205" s="88" t="s">
        <v>1569</v>
      </c>
      <c r="AD205" s="88" t="s">
        <v>1569</v>
      </c>
      <c r="AE205" s="88" t="s">
        <v>1569</v>
      </c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</row>
    <row r="206" spans="1:41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1569</v>
      </c>
      <c r="W206" s="88" t="s">
        <v>1569</v>
      </c>
      <c r="X206" s="88" t="s">
        <v>1569</v>
      </c>
      <c r="Y206" s="88" t="s">
        <v>1569</v>
      </c>
      <c r="Z206" s="88" t="s">
        <v>1569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1569</v>
      </c>
      <c r="W207" s="88" t="s">
        <v>1569</v>
      </c>
      <c r="X207" s="88" t="s">
        <v>1569</v>
      </c>
      <c r="Y207" s="88" t="s">
        <v>1569</v>
      </c>
      <c r="Z207" s="88" t="s">
        <v>1569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1569</v>
      </c>
      <c r="W208" s="88" t="s">
        <v>1569</v>
      </c>
      <c r="X208" s="88" t="s">
        <v>1569</v>
      </c>
      <c r="Y208" s="88" t="s">
        <v>1569</v>
      </c>
      <c r="Z208" s="88" t="s">
        <v>1569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1569</v>
      </c>
      <c r="W209" s="88" t="s">
        <v>1569</v>
      </c>
      <c r="X209" s="88" t="s">
        <v>1569</v>
      </c>
      <c r="Y209" s="88" t="s">
        <v>1569</v>
      </c>
      <c r="Z209" s="88" t="s">
        <v>1569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1569</v>
      </c>
      <c r="W210" s="88" t="s">
        <v>1569</v>
      </c>
      <c r="X210" s="88" t="s">
        <v>1569</v>
      </c>
      <c r="Y210" s="88" t="s">
        <v>1569</v>
      </c>
      <c r="Z210" s="88" t="s">
        <v>1569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1569</v>
      </c>
      <c r="W211" s="88" t="s">
        <v>1569</v>
      </c>
      <c r="X211" s="88" t="s">
        <v>1569</v>
      </c>
      <c r="Y211" s="88" t="s">
        <v>1569</v>
      </c>
      <c r="Z211" s="88" t="s">
        <v>1569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.75" thickBot="1" x14ac:dyDescent="0.3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1569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.75" thickBot="1" x14ac:dyDescent="0.3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1569</v>
      </c>
      <c r="W213" s="88" t="s">
        <v>1569</v>
      </c>
      <c r="X213" s="88" t="s">
        <v>1569</v>
      </c>
      <c r="Y213" s="88" t="s">
        <v>1569</v>
      </c>
      <c r="Z213" s="88" t="s">
        <v>1569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1569</v>
      </c>
      <c r="AC220" s="88" t="s">
        <v>1569</v>
      </c>
      <c r="AD220" s="88" t="s">
        <v>1569</v>
      </c>
      <c r="AE220" s="88" t="s">
        <v>1569</v>
      </c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</row>
    <row r="221" spans="1:41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27</v>
      </c>
      <c r="J222" s="34">
        <f t="shared" si="23"/>
        <v>1</v>
      </c>
      <c r="K222" s="35">
        <f t="shared" si="24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1569</v>
      </c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</row>
    <row r="223" spans="1:41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1569</v>
      </c>
      <c r="W223" s="88" t="s">
        <v>1569</v>
      </c>
      <c r="X223" s="88" t="s">
        <v>1569</v>
      </c>
      <c r="Y223" s="88" t="s">
        <v>1569</v>
      </c>
      <c r="Z223" s="88" t="s">
        <v>1569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22</v>
      </c>
      <c r="J225" s="34">
        <f>COUNTIF(L225:AM225,"APAGADO")</f>
        <v>6</v>
      </c>
      <c r="K225" s="35">
        <f>(I225)/(J225+I225)</f>
        <v>0.7857142857142857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1569</v>
      </c>
      <c r="W225" s="88" t="s">
        <v>1569</v>
      </c>
      <c r="X225" s="88"/>
      <c r="Y225" s="88"/>
      <c r="Z225" s="88"/>
      <c r="AA225" s="88"/>
      <c r="AB225" s="88" t="s">
        <v>1569</v>
      </c>
      <c r="AC225" s="88" t="s">
        <v>1569</v>
      </c>
      <c r="AD225" s="88" t="s">
        <v>1569</v>
      </c>
      <c r="AE225" s="88" t="s">
        <v>1569</v>
      </c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</row>
    <row r="226" spans="1:41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.75" thickBot="1" x14ac:dyDescent="0.3">
      <c r="A232" t="s">
        <v>41</v>
      </c>
      <c r="B232" t="s">
        <v>342</v>
      </c>
      <c r="C232" t="s">
        <v>1145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8</v>
      </c>
      <c r="J232" s="34">
        <f t="shared" si="23"/>
        <v>20</v>
      </c>
      <c r="K232" s="35">
        <f t="shared" si="24"/>
        <v>0.2857142857142857</v>
      </c>
      <c r="L232" s="88" t="s">
        <v>1569</v>
      </c>
      <c r="M232" s="88" t="s">
        <v>1569</v>
      </c>
      <c r="N232" s="88" t="s">
        <v>1569</v>
      </c>
      <c r="O232" s="88" t="s">
        <v>1569</v>
      </c>
      <c r="P232" s="88" t="s">
        <v>1569</v>
      </c>
      <c r="Q232" s="88" t="s">
        <v>1569</v>
      </c>
      <c r="R232" s="88" t="s">
        <v>1569</v>
      </c>
      <c r="S232" s="88" t="s">
        <v>1569</v>
      </c>
      <c r="T232" s="88" t="s">
        <v>1569</v>
      </c>
      <c r="U232" s="88" t="s">
        <v>1569</v>
      </c>
      <c r="V232" s="88" t="s">
        <v>1569</v>
      </c>
      <c r="W232" s="88" t="s">
        <v>1569</v>
      </c>
      <c r="X232" s="88" t="s">
        <v>1569</v>
      </c>
      <c r="Y232" s="88" t="s">
        <v>1569</v>
      </c>
      <c r="Z232" s="88" t="s">
        <v>1569</v>
      </c>
      <c r="AA232" s="88" t="s">
        <v>1569</v>
      </c>
      <c r="AB232" s="88" t="s">
        <v>1569</v>
      </c>
      <c r="AC232" s="88" t="s">
        <v>1569</v>
      </c>
      <c r="AD232" s="88" t="s">
        <v>1569</v>
      </c>
      <c r="AE232" s="88" t="s">
        <v>1569</v>
      </c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</row>
    <row r="233" spans="1:41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8</v>
      </c>
      <c r="J233" s="34">
        <f t="shared" si="23"/>
        <v>20</v>
      </c>
      <c r="K233" s="35">
        <f t="shared" si="24"/>
        <v>0.2857142857142857</v>
      </c>
      <c r="L233" s="88" t="s">
        <v>1569</v>
      </c>
      <c r="M233" s="88" t="s">
        <v>1569</v>
      </c>
      <c r="N233" s="88" t="s">
        <v>1569</v>
      </c>
      <c r="O233" s="88" t="s">
        <v>1569</v>
      </c>
      <c r="P233" s="88" t="s">
        <v>1569</v>
      </c>
      <c r="Q233" s="88" t="s">
        <v>1569</v>
      </c>
      <c r="R233" s="88" t="s">
        <v>1569</v>
      </c>
      <c r="S233" s="88" t="s">
        <v>1569</v>
      </c>
      <c r="T233" s="88" t="s">
        <v>1569</v>
      </c>
      <c r="U233" s="88" t="s">
        <v>1569</v>
      </c>
      <c r="V233" s="88" t="s">
        <v>1569</v>
      </c>
      <c r="W233" s="88" t="s">
        <v>1569</v>
      </c>
      <c r="X233" s="88" t="s">
        <v>1569</v>
      </c>
      <c r="Y233" s="88" t="s">
        <v>1569</v>
      </c>
      <c r="Z233" s="88" t="s">
        <v>1569</v>
      </c>
      <c r="AA233" s="88" t="s">
        <v>1569</v>
      </c>
      <c r="AB233" s="88" t="s">
        <v>1569</v>
      </c>
      <c r="AC233" s="88" t="s">
        <v>1569</v>
      </c>
      <c r="AD233" s="88" t="s">
        <v>1569</v>
      </c>
      <c r="AE233" s="88" t="s">
        <v>1569</v>
      </c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</row>
    <row r="234" spans="1:41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8</v>
      </c>
      <c r="J234" s="34">
        <f>COUNTIF(L234:AM234,"APAGADO")</f>
        <v>20</v>
      </c>
      <c r="K234" s="35">
        <f>(I234)/(J234+I234)</f>
        <v>0.2857142857142857</v>
      </c>
      <c r="L234" s="88" t="s">
        <v>1569</v>
      </c>
      <c r="M234" s="88" t="s">
        <v>1569</v>
      </c>
      <c r="N234" s="88" t="s">
        <v>1569</v>
      </c>
      <c r="O234" s="88" t="s">
        <v>1569</v>
      </c>
      <c r="P234" s="88" t="s">
        <v>1569</v>
      </c>
      <c r="Q234" s="88" t="s">
        <v>1569</v>
      </c>
      <c r="R234" s="88" t="s">
        <v>1569</v>
      </c>
      <c r="S234" s="88" t="s">
        <v>1569</v>
      </c>
      <c r="T234" s="88" t="s">
        <v>1569</v>
      </c>
      <c r="U234" s="88" t="s">
        <v>1569</v>
      </c>
      <c r="V234" s="88" t="s">
        <v>1569</v>
      </c>
      <c r="W234" s="88" t="s">
        <v>1569</v>
      </c>
      <c r="X234" s="88" t="s">
        <v>1569</v>
      </c>
      <c r="Y234" s="88" t="s">
        <v>1569</v>
      </c>
      <c r="Z234" s="88" t="s">
        <v>1569</v>
      </c>
      <c r="AA234" s="88" t="s">
        <v>1569</v>
      </c>
      <c r="AB234" s="88" t="s">
        <v>1569</v>
      </c>
      <c r="AC234" s="88" t="s">
        <v>1569</v>
      </c>
      <c r="AD234" s="88" t="s">
        <v>1569</v>
      </c>
      <c r="AE234" s="88" t="s">
        <v>1569</v>
      </c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</row>
    <row r="235" spans="1:41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9</v>
      </c>
      <c r="J235" s="34">
        <f t="shared" si="23"/>
        <v>19</v>
      </c>
      <c r="K235" s="35">
        <f t="shared" si="24"/>
        <v>0.32142857142857145</v>
      </c>
      <c r="L235" s="88" t="s">
        <v>1569</v>
      </c>
      <c r="M235" s="88" t="s">
        <v>1569</v>
      </c>
      <c r="N235" s="88" t="s">
        <v>1569</v>
      </c>
      <c r="O235" s="88" t="s">
        <v>1569</v>
      </c>
      <c r="P235" s="88" t="s">
        <v>1569</v>
      </c>
      <c r="Q235" s="88" t="s">
        <v>1569</v>
      </c>
      <c r="R235" s="88" t="s">
        <v>1569</v>
      </c>
      <c r="S235" s="88" t="s">
        <v>1569</v>
      </c>
      <c r="T235" s="88" t="s">
        <v>1569</v>
      </c>
      <c r="U235" s="88" t="s">
        <v>1569</v>
      </c>
      <c r="V235" s="88" t="s">
        <v>1569</v>
      </c>
      <c r="W235" s="88"/>
      <c r="X235" s="88" t="s">
        <v>1569</v>
      </c>
      <c r="Y235" s="88" t="s">
        <v>1569</v>
      </c>
      <c r="Z235" s="88" t="s">
        <v>1569</v>
      </c>
      <c r="AA235" s="88" t="s">
        <v>1569</v>
      </c>
      <c r="AB235" s="88" t="s">
        <v>1569</v>
      </c>
      <c r="AC235" s="88" t="s">
        <v>1569</v>
      </c>
      <c r="AD235" s="88" t="s">
        <v>1569</v>
      </c>
      <c r="AE235" s="88" t="s">
        <v>1569</v>
      </c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</row>
    <row r="236" spans="1:41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1569</v>
      </c>
      <c r="W236" s="88" t="s">
        <v>1569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.75" thickBot="1" x14ac:dyDescent="0.3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</row>
    <row r="239" spans="1:41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</row>
    <row r="240" spans="1:41" ht="15.75" thickBot="1" x14ac:dyDescent="0.3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</row>
    <row r="241" spans="1:41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8</v>
      </c>
      <c r="J247" s="34">
        <f t="shared" si="23"/>
        <v>20</v>
      </c>
      <c r="K247" s="35">
        <f t="shared" si="24"/>
        <v>0.2857142857142857</v>
      </c>
      <c r="L247" s="88" t="s">
        <v>1569</v>
      </c>
      <c r="M247" s="88" t="s">
        <v>1569</v>
      </c>
      <c r="N247" s="88" t="s">
        <v>1569</v>
      </c>
      <c r="O247" s="88" t="s">
        <v>1569</v>
      </c>
      <c r="P247" s="88" t="s">
        <v>1569</v>
      </c>
      <c r="Q247" s="88" t="s">
        <v>1569</v>
      </c>
      <c r="R247" s="88" t="s">
        <v>1569</v>
      </c>
      <c r="S247" s="88" t="s">
        <v>1569</v>
      </c>
      <c r="T247" s="88" t="s">
        <v>1569</v>
      </c>
      <c r="U247" s="88" t="s">
        <v>1569</v>
      </c>
      <c r="V247" s="88" t="s">
        <v>1569</v>
      </c>
      <c r="W247" s="88" t="s">
        <v>1569</v>
      </c>
      <c r="X247" s="88" t="s">
        <v>1569</v>
      </c>
      <c r="Y247" s="88" t="s">
        <v>1569</v>
      </c>
      <c r="Z247" s="88" t="s">
        <v>1569</v>
      </c>
      <c r="AA247" s="88" t="s">
        <v>1569</v>
      </c>
      <c r="AB247" s="88" t="s">
        <v>1569</v>
      </c>
      <c r="AC247" s="88" t="s">
        <v>1569</v>
      </c>
      <c r="AD247" s="88" t="s">
        <v>1569</v>
      </c>
      <c r="AE247" s="88" t="s">
        <v>1569</v>
      </c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</row>
    <row r="248" spans="1:41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26</v>
      </c>
      <c r="J251" s="34">
        <f t="shared" si="23"/>
        <v>2</v>
      </c>
      <c r="K251" s="35">
        <f t="shared" si="24"/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1569</v>
      </c>
      <c r="AE251" s="88" t="s">
        <v>1569</v>
      </c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</row>
    <row r="252" spans="1:41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26</v>
      </c>
      <c r="J252" s="34">
        <f t="shared" si="23"/>
        <v>2</v>
      </c>
      <c r="K252" s="35">
        <f t="shared" si="24"/>
        <v>0.9285714285714286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1569</v>
      </c>
      <c r="AE252" s="88" t="s">
        <v>1569</v>
      </c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</row>
    <row r="253" spans="1:41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26</v>
      </c>
      <c r="J253" s="34">
        <f>COUNTIF(L253:AM253,"APAGADO")</f>
        <v>2</v>
      </c>
      <c r="K253" s="35">
        <f>(I253)/(J253+I253)</f>
        <v>0.9285714285714286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1569</v>
      </c>
      <c r="AE253" s="88" t="s">
        <v>1569</v>
      </c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</row>
    <row r="254" spans="1:41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1569</v>
      </c>
      <c r="W254" s="88" t="s">
        <v>1569</v>
      </c>
      <c r="X254" s="88"/>
      <c r="Y254" s="88"/>
      <c r="Z254" s="88"/>
      <c r="AA254" s="88"/>
      <c r="AB254" s="88" t="s">
        <v>1569</v>
      </c>
      <c r="AC254" s="88" t="s">
        <v>1569</v>
      </c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</row>
    <row r="255" spans="1:41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14</v>
      </c>
      <c r="J255" s="34">
        <f t="shared" ref="J255:J319" si="36">COUNTIF(L255:AM255,"APAGADO")</f>
        <v>14</v>
      </c>
      <c r="K255" s="35">
        <f t="shared" ref="K255:K319" si="37">(I255)/(J255+I255)</f>
        <v>0.5</v>
      </c>
      <c r="L255" s="88"/>
      <c r="M255" s="88"/>
      <c r="N255" s="88"/>
      <c r="O255" s="88"/>
      <c r="P255" s="88"/>
      <c r="Q255" s="88" t="s">
        <v>1569</v>
      </c>
      <c r="R255" s="88" t="s">
        <v>1569</v>
      </c>
      <c r="S255" s="88" t="s">
        <v>1569</v>
      </c>
      <c r="T255" s="88" t="s">
        <v>1569</v>
      </c>
      <c r="U255" s="88"/>
      <c r="V255" s="88" t="s">
        <v>1569</v>
      </c>
      <c r="W255" s="88" t="s">
        <v>1569</v>
      </c>
      <c r="X255" s="88" t="s">
        <v>1569</v>
      </c>
      <c r="Y255" s="88" t="s">
        <v>1569</v>
      </c>
      <c r="Z255" s="88" t="s">
        <v>1569</v>
      </c>
      <c r="AA255" s="88" t="s">
        <v>1569</v>
      </c>
      <c r="AB255" s="88" t="s">
        <v>1569</v>
      </c>
      <c r="AC255" s="88" t="s">
        <v>1569</v>
      </c>
      <c r="AD255" s="88" t="s">
        <v>1569</v>
      </c>
      <c r="AE255" s="88" t="s">
        <v>1569</v>
      </c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</row>
    <row r="256" spans="1:41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1569</v>
      </c>
      <c r="W256" s="88" t="s">
        <v>1569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.75" thickBot="1" x14ac:dyDescent="0.3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1569</v>
      </c>
      <c r="W257" s="88" t="s">
        <v>1569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.75" thickBot="1" x14ac:dyDescent="0.3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18</v>
      </c>
      <c r="J260" s="34">
        <f t="shared" si="36"/>
        <v>10</v>
      </c>
      <c r="K260" s="35">
        <f t="shared" si="37"/>
        <v>0.6428571428571429</v>
      </c>
      <c r="L260" s="88" t="s">
        <v>1569</v>
      </c>
      <c r="M260" s="88"/>
      <c r="N260" s="88" t="s">
        <v>1569</v>
      </c>
      <c r="O260" s="88" t="s">
        <v>1569</v>
      </c>
      <c r="P260" s="88" t="s">
        <v>1569</v>
      </c>
      <c r="Q260" s="88" t="s">
        <v>1569</v>
      </c>
      <c r="R260" s="88"/>
      <c r="S260" s="88" t="s">
        <v>1569</v>
      </c>
      <c r="T260" s="88"/>
      <c r="U260" s="88" t="s">
        <v>1569</v>
      </c>
      <c r="V260" s="88" t="s">
        <v>1569</v>
      </c>
      <c r="W260" s="88" t="s">
        <v>1569</v>
      </c>
      <c r="X260" s="88"/>
      <c r="Y260" s="88"/>
      <c r="Z260" s="88"/>
      <c r="AA260" s="88"/>
      <c r="AB260" s="88"/>
      <c r="AC260" s="88"/>
      <c r="AD260" s="88"/>
      <c r="AE260" s="88" t="s">
        <v>1569</v>
      </c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</row>
    <row r="261" spans="1:41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18</v>
      </c>
      <c r="J261" s="34">
        <f t="shared" si="36"/>
        <v>10</v>
      </c>
      <c r="K261" s="35">
        <f t="shared" si="37"/>
        <v>0.6428571428571429</v>
      </c>
      <c r="L261" s="88" t="s">
        <v>1569</v>
      </c>
      <c r="M261" s="88"/>
      <c r="N261" s="88" t="s">
        <v>1569</v>
      </c>
      <c r="O261" s="88" t="s">
        <v>1569</v>
      </c>
      <c r="P261" s="88" t="s">
        <v>1569</v>
      </c>
      <c r="Q261" s="88" t="s">
        <v>1569</v>
      </c>
      <c r="R261" s="88"/>
      <c r="S261" s="88" t="s">
        <v>1569</v>
      </c>
      <c r="T261" s="88"/>
      <c r="U261" s="88" t="s">
        <v>1569</v>
      </c>
      <c r="V261" s="88" t="s">
        <v>1569</v>
      </c>
      <c r="W261" s="88" t="s">
        <v>1569</v>
      </c>
      <c r="X261" s="88"/>
      <c r="Y261" s="88"/>
      <c r="Z261" s="88"/>
      <c r="AA261" s="88"/>
      <c r="AB261" s="88"/>
      <c r="AC261" s="88"/>
      <c r="AD261" s="88"/>
      <c r="AE261" s="88" t="s">
        <v>1569</v>
      </c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</row>
    <row r="262" spans="1:41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18</v>
      </c>
      <c r="J262" s="34">
        <f t="shared" si="36"/>
        <v>10</v>
      </c>
      <c r="K262" s="35">
        <f t="shared" si="37"/>
        <v>0.6428571428571429</v>
      </c>
      <c r="L262" s="88" t="s">
        <v>1569</v>
      </c>
      <c r="M262" s="88"/>
      <c r="N262" s="88" t="s">
        <v>1569</v>
      </c>
      <c r="O262" s="88" t="s">
        <v>1569</v>
      </c>
      <c r="P262" s="88" t="s">
        <v>1569</v>
      </c>
      <c r="Q262" s="88" t="s">
        <v>1569</v>
      </c>
      <c r="R262" s="88"/>
      <c r="S262" s="88" t="s">
        <v>1569</v>
      </c>
      <c r="T262" s="88"/>
      <c r="U262" s="88" t="s">
        <v>1569</v>
      </c>
      <c r="V262" s="88" t="s">
        <v>1569</v>
      </c>
      <c r="W262" s="88" t="s">
        <v>1569</v>
      </c>
      <c r="X262" s="88"/>
      <c r="Y262" s="88"/>
      <c r="Z262" s="88"/>
      <c r="AA262" s="88"/>
      <c r="AB262" s="88"/>
      <c r="AC262" s="88"/>
      <c r="AD262" s="88"/>
      <c r="AE262" s="88" t="s">
        <v>1569</v>
      </c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</row>
    <row r="263" spans="1:41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18</v>
      </c>
      <c r="J263" s="34">
        <f t="shared" si="36"/>
        <v>10</v>
      </c>
      <c r="K263" s="35">
        <f t="shared" si="37"/>
        <v>0.6428571428571429</v>
      </c>
      <c r="L263" s="88" t="s">
        <v>1569</v>
      </c>
      <c r="M263" s="88"/>
      <c r="N263" s="88" t="s">
        <v>1569</v>
      </c>
      <c r="O263" s="88" t="s">
        <v>1569</v>
      </c>
      <c r="P263" s="88" t="s">
        <v>1569</v>
      </c>
      <c r="Q263" s="88" t="s">
        <v>1569</v>
      </c>
      <c r="R263" s="88"/>
      <c r="S263" s="88" t="s">
        <v>1569</v>
      </c>
      <c r="T263" s="88"/>
      <c r="U263" s="88" t="s">
        <v>1569</v>
      </c>
      <c r="V263" s="88" t="s">
        <v>1569</v>
      </c>
      <c r="W263" s="88" t="s">
        <v>1569</v>
      </c>
      <c r="X263" s="88"/>
      <c r="Y263" s="88"/>
      <c r="Z263" s="88"/>
      <c r="AA263" s="88"/>
      <c r="AB263" s="88"/>
      <c r="AC263" s="88"/>
      <c r="AD263" s="88"/>
      <c r="AE263" s="88" t="s">
        <v>1569</v>
      </c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</row>
    <row r="264" spans="1:41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18</v>
      </c>
      <c r="J264" s="34">
        <f t="shared" si="36"/>
        <v>10</v>
      </c>
      <c r="K264" s="35">
        <f t="shared" si="37"/>
        <v>0.6428571428571429</v>
      </c>
      <c r="L264" s="88" t="s">
        <v>1569</v>
      </c>
      <c r="M264" s="88"/>
      <c r="N264" s="88" t="s">
        <v>1569</v>
      </c>
      <c r="O264" s="88" t="s">
        <v>1569</v>
      </c>
      <c r="P264" s="88" t="s">
        <v>1569</v>
      </c>
      <c r="Q264" s="88" t="s">
        <v>1569</v>
      </c>
      <c r="R264" s="88"/>
      <c r="S264" s="88" t="s">
        <v>1569</v>
      </c>
      <c r="T264" s="88"/>
      <c r="U264" s="88" t="s">
        <v>1569</v>
      </c>
      <c r="V264" s="88" t="s">
        <v>1569</v>
      </c>
      <c r="W264" s="88" t="s">
        <v>1569</v>
      </c>
      <c r="X264" s="88"/>
      <c r="Y264" s="88"/>
      <c r="Z264" s="88"/>
      <c r="AA264" s="88"/>
      <c r="AB264" s="88"/>
      <c r="AC264" s="88"/>
      <c r="AD264" s="88"/>
      <c r="AE264" s="88" t="s">
        <v>1569</v>
      </c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</row>
    <row r="265" spans="1:41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18</v>
      </c>
      <c r="J265" s="34">
        <f t="shared" si="36"/>
        <v>10</v>
      </c>
      <c r="K265" s="35">
        <f t="shared" si="37"/>
        <v>0.6428571428571429</v>
      </c>
      <c r="L265" s="88" t="s">
        <v>1569</v>
      </c>
      <c r="M265" s="88"/>
      <c r="N265" s="88" t="s">
        <v>1569</v>
      </c>
      <c r="O265" s="88" t="s">
        <v>1569</v>
      </c>
      <c r="P265" s="88" t="s">
        <v>1569</v>
      </c>
      <c r="Q265" s="88" t="s">
        <v>1569</v>
      </c>
      <c r="R265" s="88"/>
      <c r="S265" s="88" t="s">
        <v>1569</v>
      </c>
      <c r="T265" s="88"/>
      <c r="U265" s="88" t="s">
        <v>1569</v>
      </c>
      <c r="V265" s="88" t="s">
        <v>1569</v>
      </c>
      <c r="W265" s="88" t="s">
        <v>1569</v>
      </c>
      <c r="X265" s="88"/>
      <c r="Y265" s="88"/>
      <c r="Z265" s="88"/>
      <c r="AA265" s="88"/>
      <c r="AB265" s="88"/>
      <c r="AC265" s="88"/>
      <c r="AD265" s="88"/>
      <c r="AE265" s="88" t="s">
        <v>1569</v>
      </c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</row>
    <row r="266" spans="1:41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16</v>
      </c>
      <c r="J266" s="34">
        <f>COUNTIF(L266:AM266,"APAGADO")</f>
        <v>12</v>
      </c>
      <c r="K266" s="35">
        <f>(I266)/(J266+I266)</f>
        <v>0.5714285714285714</v>
      </c>
      <c r="L266" s="88" t="s">
        <v>1569</v>
      </c>
      <c r="M266" s="88"/>
      <c r="N266" s="88" t="s">
        <v>1569</v>
      </c>
      <c r="O266" s="88" t="s">
        <v>1569</v>
      </c>
      <c r="P266" s="88" t="s">
        <v>1569</v>
      </c>
      <c r="Q266" s="88" t="s">
        <v>1569</v>
      </c>
      <c r="R266" s="88"/>
      <c r="S266" s="88" t="s">
        <v>1569</v>
      </c>
      <c r="T266" s="88"/>
      <c r="U266" s="88" t="s">
        <v>1569</v>
      </c>
      <c r="V266" s="88" t="s">
        <v>1569</v>
      </c>
      <c r="W266" s="88" t="s">
        <v>1569</v>
      </c>
      <c r="X266" s="88" t="s">
        <v>1569</v>
      </c>
      <c r="Y266" s="88" t="s">
        <v>1569</v>
      </c>
      <c r="Z266" s="88"/>
      <c r="AA266" s="88"/>
      <c r="AB266" s="88"/>
      <c r="AC266" s="88"/>
      <c r="AD266" s="88"/>
      <c r="AE266" s="88" t="s">
        <v>1569</v>
      </c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</row>
    <row r="267" spans="1:41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18</v>
      </c>
      <c r="J267" s="34">
        <f>COUNTIF(L267:AM267,"APAGADO")</f>
        <v>10</v>
      </c>
      <c r="K267" s="35">
        <f>(I267)/(J267+I267)</f>
        <v>0.6428571428571429</v>
      </c>
      <c r="L267" s="88" t="s">
        <v>1569</v>
      </c>
      <c r="M267" s="88"/>
      <c r="N267" s="88" t="s">
        <v>1569</v>
      </c>
      <c r="O267" s="88" t="s">
        <v>1569</v>
      </c>
      <c r="P267" s="88" t="s">
        <v>1569</v>
      </c>
      <c r="Q267" s="88" t="s">
        <v>1569</v>
      </c>
      <c r="R267" s="88"/>
      <c r="S267" s="88" t="s">
        <v>1569</v>
      </c>
      <c r="T267" s="88"/>
      <c r="U267" s="88" t="s">
        <v>1569</v>
      </c>
      <c r="V267" s="88" t="s">
        <v>1569</v>
      </c>
      <c r="W267" s="88" t="s">
        <v>1569</v>
      </c>
      <c r="X267" s="88"/>
      <c r="Y267" s="88"/>
      <c r="Z267" s="88"/>
      <c r="AA267" s="88"/>
      <c r="AB267" s="88"/>
      <c r="AC267" s="88"/>
      <c r="AD267" s="88"/>
      <c r="AE267" s="88" t="s">
        <v>1569</v>
      </c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</row>
    <row r="268" spans="1:41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18</v>
      </c>
      <c r="J268" s="34">
        <f>COUNTIF(L268:AM268,"APAGADO")</f>
        <v>10</v>
      </c>
      <c r="K268" s="35">
        <f>(I268)/(J268+I268)</f>
        <v>0.6428571428571429</v>
      </c>
      <c r="L268" s="88" t="s">
        <v>1569</v>
      </c>
      <c r="M268" s="88"/>
      <c r="N268" s="88" t="s">
        <v>1569</v>
      </c>
      <c r="O268" s="88" t="s">
        <v>1569</v>
      </c>
      <c r="P268" s="88" t="s">
        <v>1569</v>
      </c>
      <c r="Q268" s="88" t="s">
        <v>1569</v>
      </c>
      <c r="R268" s="88"/>
      <c r="S268" s="88" t="s">
        <v>1569</v>
      </c>
      <c r="T268" s="88"/>
      <c r="U268" s="88" t="s">
        <v>1569</v>
      </c>
      <c r="V268" s="88" t="s">
        <v>1569</v>
      </c>
      <c r="W268" s="88" t="s">
        <v>1569</v>
      </c>
      <c r="X268" s="88"/>
      <c r="Y268" s="88"/>
      <c r="Z268" s="88"/>
      <c r="AA268" s="88"/>
      <c r="AB268" s="88"/>
      <c r="AC268" s="88"/>
      <c r="AD268" s="88"/>
      <c r="AE268" s="88" t="s">
        <v>1569</v>
      </c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</row>
    <row r="269" spans="1:41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18</v>
      </c>
      <c r="J269" s="34">
        <f>COUNTIF(L269:AM269,"APAGADO")</f>
        <v>10</v>
      </c>
      <c r="K269" s="35">
        <f>(I269)/(J269+I269)</f>
        <v>0.6428571428571429</v>
      </c>
      <c r="L269" s="88" t="s">
        <v>1569</v>
      </c>
      <c r="M269" s="88"/>
      <c r="N269" s="88" t="s">
        <v>1569</v>
      </c>
      <c r="O269" s="88" t="s">
        <v>1569</v>
      </c>
      <c r="P269" s="88" t="s">
        <v>1569</v>
      </c>
      <c r="Q269" s="88" t="s">
        <v>1569</v>
      </c>
      <c r="R269" s="88"/>
      <c r="S269" s="88" t="s">
        <v>1569</v>
      </c>
      <c r="T269" s="88"/>
      <c r="U269" s="88" t="s">
        <v>1569</v>
      </c>
      <c r="V269" s="88" t="s">
        <v>1569</v>
      </c>
      <c r="W269" s="88" t="s">
        <v>1569</v>
      </c>
      <c r="X269" s="88"/>
      <c r="Y269" s="88"/>
      <c r="Z269" s="88"/>
      <c r="AA269" s="88"/>
      <c r="AB269" s="88"/>
      <c r="AC269" s="88"/>
      <c r="AD269" s="88"/>
      <c r="AE269" s="88" t="s">
        <v>1569</v>
      </c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</row>
    <row r="270" spans="1:41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18</v>
      </c>
      <c r="J270" s="34">
        <f t="shared" si="36"/>
        <v>10</v>
      </c>
      <c r="K270" s="35">
        <f t="shared" si="37"/>
        <v>0.6428571428571429</v>
      </c>
      <c r="L270" s="88" t="s">
        <v>1569</v>
      </c>
      <c r="M270" s="88"/>
      <c r="N270" s="88" t="s">
        <v>1569</v>
      </c>
      <c r="O270" s="88" t="s">
        <v>1569</v>
      </c>
      <c r="P270" s="88" t="s">
        <v>1569</v>
      </c>
      <c r="Q270" s="88" t="s">
        <v>1569</v>
      </c>
      <c r="R270" s="88"/>
      <c r="S270" s="88" t="s">
        <v>1569</v>
      </c>
      <c r="T270" s="88"/>
      <c r="U270" s="88" t="s">
        <v>1569</v>
      </c>
      <c r="V270" s="88" t="s">
        <v>1569</v>
      </c>
      <c r="W270" s="88" t="s">
        <v>1569</v>
      </c>
      <c r="X270" s="88"/>
      <c r="Y270" s="88"/>
      <c r="Z270" s="88"/>
      <c r="AA270" s="88"/>
      <c r="AB270" s="88"/>
      <c r="AC270" s="88"/>
      <c r="AD270" s="88"/>
      <c r="AE270" s="88" t="s">
        <v>1569</v>
      </c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</row>
    <row r="271" spans="1:41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18</v>
      </c>
      <c r="J271" s="34">
        <f t="shared" si="36"/>
        <v>10</v>
      </c>
      <c r="K271" s="35">
        <f t="shared" si="37"/>
        <v>0.6428571428571429</v>
      </c>
      <c r="L271" s="88" t="s">
        <v>1569</v>
      </c>
      <c r="M271" s="88"/>
      <c r="N271" s="88" t="s">
        <v>1569</v>
      </c>
      <c r="O271" s="88" t="s">
        <v>1569</v>
      </c>
      <c r="P271" s="88" t="s">
        <v>1569</v>
      </c>
      <c r="Q271" s="88" t="s">
        <v>1569</v>
      </c>
      <c r="R271" s="88"/>
      <c r="S271" s="88" t="s">
        <v>1569</v>
      </c>
      <c r="T271" s="88"/>
      <c r="U271" s="88" t="s">
        <v>1569</v>
      </c>
      <c r="V271" s="88" t="s">
        <v>1569</v>
      </c>
      <c r="W271" s="88" t="s">
        <v>1569</v>
      </c>
      <c r="X271" s="88"/>
      <c r="Y271" s="88"/>
      <c r="Z271" s="88"/>
      <c r="AA271" s="88"/>
      <c r="AB271" s="88"/>
      <c r="AC271" s="88"/>
      <c r="AD271" s="88"/>
      <c r="AE271" s="88" t="s">
        <v>1569</v>
      </c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</row>
    <row r="272" spans="1:41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18</v>
      </c>
      <c r="J272" s="34">
        <f t="shared" si="36"/>
        <v>10</v>
      </c>
      <c r="K272" s="35">
        <f t="shared" si="37"/>
        <v>0.6428571428571429</v>
      </c>
      <c r="L272" s="88" t="s">
        <v>1569</v>
      </c>
      <c r="M272" s="88"/>
      <c r="N272" s="88" t="s">
        <v>1569</v>
      </c>
      <c r="O272" s="88" t="s">
        <v>1569</v>
      </c>
      <c r="P272" s="88" t="s">
        <v>1569</v>
      </c>
      <c r="Q272" s="88" t="s">
        <v>1569</v>
      </c>
      <c r="R272" s="88"/>
      <c r="S272" s="88" t="s">
        <v>1569</v>
      </c>
      <c r="T272" s="88"/>
      <c r="U272" s="88" t="s">
        <v>1569</v>
      </c>
      <c r="V272" s="88" t="s">
        <v>1569</v>
      </c>
      <c r="W272" s="88" t="s">
        <v>1569</v>
      </c>
      <c r="X272" s="88"/>
      <c r="Y272" s="88"/>
      <c r="Z272" s="88"/>
      <c r="AA272" s="88"/>
      <c r="AB272" s="88"/>
      <c r="AC272" s="88"/>
      <c r="AD272" s="88"/>
      <c r="AE272" s="88" t="s">
        <v>1569</v>
      </c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</row>
    <row r="273" spans="1:41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18</v>
      </c>
      <c r="J273" s="34">
        <f t="shared" si="36"/>
        <v>10</v>
      </c>
      <c r="K273" s="35">
        <f t="shared" si="37"/>
        <v>0.6428571428571429</v>
      </c>
      <c r="L273" s="88" t="s">
        <v>1569</v>
      </c>
      <c r="M273" s="88"/>
      <c r="N273" s="88" t="s">
        <v>1569</v>
      </c>
      <c r="O273" s="88" t="s">
        <v>1569</v>
      </c>
      <c r="P273" s="88" t="s">
        <v>1569</v>
      </c>
      <c r="Q273" s="88" t="s">
        <v>1569</v>
      </c>
      <c r="R273" s="88"/>
      <c r="S273" s="88" t="s">
        <v>1569</v>
      </c>
      <c r="T273" s="88"/>
      <c r="U273" s="88" t="s">
        <v>1569</v>
      </c>
      <c r="V273" s="88" t="s">
        <v>1569</v>
      </c>
      <c r="W273" s="88" t="s">
        <v>1569</v>
      </c>
      <c r="X273" s="88"/>
      <c r="Y273" s="88"/>
      <c r="Z273" s="88"/>
      <c r="AA273" s="88"/>
      <c r="AC273" s="88"/>
      <c r="AD273" s="88"/>
      <c r="AE273" s="88" t="s">
        <v>1569</v>
      </c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</row>
    <row r="274" spans="1:41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9</v>
      </c>
      <c r="J274" s="34">
        <f t="shared" si="36"/>
        <v>19</v>
      </c>
      <c r="K274" s="35">
        <f t="shared" si="37"/>
        <v>0.32142857142857145</v>
      </c>
      <c r="L274" s="88" t="s">
        <v>1569</v>
      </c>
      <c r="M274" s="88"/>
      <c r="N274" s="88" t="s">
        <v>1569</v>
      </c>
      <c r="O274" s="88" t="s">
        <v>1569</v>
      </c>
      <c r="P274" s="88" t="s">
        <v>1569</v>
      </c>
      <c r="Q274" s="88" t="s">
        <v>1569</v>
      </c>
      <c r="R274" s="88" t="s">
        <v>1569</v>
      </c>
      <c r="S274" s="88" t="s">
        <v>1569</v>
      </c>
      <c r="T274" s="88" t="s">
        <v>1569</v>
      </c>
      <c r="U274" s="88" t="s">
        <v>1569</v>
      </c>
      <c r="V274" s="88" t="s">
        <v>1569</v>
      </c>
      <c r="W274" s="88" t="s">
        <v>1569</v>
      </c>
      <c r="X274" s="88" t="s">
        <v>1569</v>
      </c>
      <c r="Y274" s="88" t="s">
        <v>1569</v>
      </c>
      <c r="Z274" s="88" t="s">
        <v>1569</v>
      </c>
      <c r="AA274" s="88" t="s">
        <v>1569</v>
      </c>
      <c r="AB274" s="88" t="s">
        <v>1569</v>
      </c>
      <c r="AC274" s="88" t="s">
        <v>1569</v>
      </c>
      <c r="AD274" s="88" t="s">
        <v>1569</v>
      </c>
      <c r="AE274" s="88" t="s">
        <v>1569</v>
      </c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</row>
    <row r="275" spans="1:41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18</v>
      </c>
      <c r="J275" s="34">
        <f>COUNTIF(L275:AM275,"APAGADO")</f>
        <v>10</v>
      </c>
      <c r="K275" s="35">
        <f>(I275)/(J275+I275)</f>
        <v>0.6428571428571429</v>
      </c>
      <c r="L275" s="88" t="s">
        <v>1569</v>
      </c>
      <c r="M275" s="88"/>
      <c r="N275" s="88" t="s">
        <v>1569</v>
      </c>
      <c r="O275" s="88" t="s">
        <v>1569</v>
      </c>
      <c r="P275" s="88" t="s">
        <v>1569</v>
      </c>
      <c r="Q275" s="88" t="s">
        <v>1569</v>
      </c>
      <c r="R275" s="88"/>
      <c r="S275" s="88" t="s">
        <v>1569</v>
      </c>
      <c r="T275" s="88"/>
      <c r="U275" s="88" t="s">
        <v>1569</v>
      </c>
      <c r="V275" s="88" t="s">
        <v>1569</v>
      </c>
      <c r="W275" s="88" t="s">
        <v>1569</v>
      </c>
      <c r="X275" s="88"/>
      <c r="Y275" s="88"/>
      <c r="Z275" s="88"/>
      <c r="AA275" s="88"/>
      <c r="AB275" s="88"/>
      <c r="AC275" s="88"/>
      <c r="AD275" s="88"/>
      <c r="AE275" s="88" t="s">
        <v>1569</v>
      </c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</row>
    <row r="276" spans="1:41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18</v>
      </c>
      <c r="J276" s="34">
        <f>COUNTIF(L276:AM276,"APAGADO")</f>
        <v>10</v>
      </c>
      <c r="K276" s="35">
        <f>(I276)/(J276+I276)</f>
        <v>0.6428571428571429</v>
      </c>
      <c r="L276" s="88" t="s">
        <v>1569</v>
      </c>
      <c r="M276" s="88"/>
      <c r="N276" s="88" t="s">
        <v>1569</v>
      </c>
      <c r="O276" s="88" t="s">
        <v>1569</v>
      </c>
      <c r="P276" s="88" t="s">
        <v>1569</v>
      </c>
      <c r="Q276" s="88" t="s">
        <v>1569</v>
      </c>
      <c r="R276" s="88"/>
      <c r="S276" s="88" t="s">
        <v>1569</v>
      </c>
      <c r="T276" s="88"/>
      <c r="U276" s="88" t="s">
        <v>1569</v>
      </c>
      <c r="V276" s="88" t="s">
        <v>1569</v>
      </c>
      <c r="W276" s="88" t="s">
        <v>1569</v>
      </c>
      <c r="X276" s="88"/>
      <c r="Y276" s="88"/>
      <c r="Z276" s="88"/>
      <c r="AA276" s="88"/>
      <c r="AB276" s="88"/>
      <c r="AC276" s="88"/>
      <c r="AD276" s="88"/>
      <c r="AE276" s="88" t="s">
        <v>1569</v>
      </c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</row>
    <row r="277" spans="1:41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18</v>
      </c>
      <c r="J277" s="34">
        <f>COUNTIF(L277:AM277,"APAGADO")</f>
        <v>10</v>
      </c>
      <c r="K277" s="35">
        <f>(I277)/(J277+I277)</f>
        <v>0.6428571428571429</v>
      </c>
      <c r="L277" s="88" t="s">
        <v>1569</v>
      </c>
      <c r="M277" s="88"/>
      <c r="N277" s="88" t="s">
        <v>1569</v>
      </c>
      <c r="O277" s="88" t="s">
        <v>1569</v>
      </c>
      <c r="P277" s="88" t="s">
        <v>1569</v>
      </c>
      <c r="Q277" s="88" t="s">
        <v>1569</v>
      </c>
      <c r="R277" s="88"/>
      <c r="S277" s="88" t="s">
        <v>1569</v>
      </c>
      <c r="T277" s="88"/>
      <c r="U277" s="88" t="s">
        <v>1569</v>
      </c>
      <c r="V277" s="88" t="s">
        <v>1569</v>
      </c>
      <c r="W277" s="88" t="s">
        <v>1569</v>
      </c>
      <c r="X277" s="88"/>
      <c r="Y277" s="88"/>
      <c r="Z277" s="88"/>
      <c r="AA277" s="88"/>
      <c r="AB277" s="88"/>
      <c r="AC277" s="88"/>
      <c r="AD277" s="88"/>
      <c r="AE277" s="88" t="s">
        <v>1569</v>
      </c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</row>
    <row r="278" spans="1:41" ht="15.75" thickBot="1" x14ac:dyDescent="0.3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16</v>
      </c>
      <c r="J278" s="34">
        <f>COUNTIF(L278:AM278,"APAGADO")</f>
        <v>12</v>
      </c>
      <c r="K278" s="35">
        <f>(I278)/(J278+I278)</f>
        <v>0.5714285714285714</v>
      </c>
      <c r="L278" s="88" t="s">
        <v>1569</v>
      </c>
      <c r="M278" s="88"/>
      <c r="N278" s="88" t="s">
        <v>1569</v>
      </c>
      <c r="O278" s="88" t="s">
        <v>1569</v>
      </c>
      <c r="P278" s="88" t="s">
        <v>1569</v>
      </c>
      <c r="Q278" s="88" t="s">
        <v>1569</v>
      </c>
      <c r="R278" s="88"/>
      <c r="S278" s="88" t="s">
        <v>1569</v>
      </c>
      <c r="T278" s="88"/>
      <c r="U278" s="88" t="s">
        <v>1569</v>
      </c>
      <c r="V278" s="88" t="s">
        <v>1569</v>
      </c>
      <c r="W278" s="88" t="s">
        <v>1569</v>
      </c>
      <c r="X278" s="88"/>
      <c r="Y278" s="88"/>
      <c r="Z278" s="88"/>
      <c r="AA278" s="88"/>
      <c r="AB278" s="88"/>
      <c r="AC278" s="88" t="s">
        <v>1569</v>
      </c>
      <c r="AD278" s="88" t="s">
        <v>1569</v>
      </c>
      <c r="AE278" s="88" t="s">
        <v>1569</v>
      </c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</row>
    <row r="279" spans="1:41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1569</v>
      </c>
      <c r="M279" s="88"/>
      <c r="N279" s="88" t="s">
        <v>1569</v>
      </c>
      <c r="O279" s="88" t="s">
        <v>1569</v>
      </c>
      <c r="P279" s="88" t="s">
        <v>1569</v>
      </c>
      <c r="Q279" s="88" t="s">
        <v>1569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1569</v>
      </c>
      <c r="M280" s="88"/>
      <c r="N280" s="88" t="s">
        <v>1569</v>
      </c>
      <c r="O280" s="88" t="s">
        <v>1569</v>
      </c>
      <c r="P280" s="88" t="s">
        <v>1569</v>
      </c>
      <c r="Q280" s="88" t="s">
        <v>1569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1569</v>
      </c>
      <c r="W281" s="88" t="s">
        <v>1569</v>
      </c>
      <c r="X281" s="88" t="s">
        <v>1569</v>
      </c>
      <c r="Y281" s="88" t="s">
        <v>1569</v>
      </c>
      <c r="Z281" s="88" t="s">
        <v>1569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1569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1569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1569</v>
      </c>
      <c r="W296" s="88" t="s">
        <v>1569</v>
      </c>
      <c r="X296" s="88" t="s">
        <v>1569</v>
      </c>
      <c r="Y296" s="88" t="s">
        <v>1569</v>
      </c>
      <c r="Z296" s="88" t="s">
        <v>1569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.75" thickBot="1" x14ac:dyDescent="0.3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.75" thickBot="1" x14ac:dyDescent="0.3">
      <c r="A300" t="s">
        <v>297</v>
      </c>
      <c r="B300" t="s">
        <v>1565</v>
      </c>
      <c r="C300" t="s">
        <v>1145</v>
      </c>
      <c r="D300" t="s">
        <v>1566</v>
      </c>
      <c r="E300" s="33" t="s">
        <v>15</v>
      </c>
      <c r="F300" s="33" t="s">
        <v>28</v>
      </c>
      <c r="G300" s="33"/>
      <c r="H300" s="33" t="s">
        <v>1567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1569</v>
      </c>
      <c r="AB300" s="88" t="s">
        <v>1569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</row>
    <row r="303" spans="1:41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25</v>
      </c>
      <c r="J313" s="34">
        <f>COUNTIF(L313:AM313,"APAGADO")</f>
        <v>3</v>
      </c>
      <c r="K313" s="35">
        <f>(I313)/(J313+I313)</f>
        <v>0.8928571428571429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1569</v>
      </c>
      <c r="AD313" s="88" t="s">
        <v>1569</v>
      </c>
      <c r="AE313" s="88" t="s">
        <v>1569</v>
      </c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</row>
    <row r="314" spans="1:41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26</v>
      </c>
      <c r="J314" s="34">
        <f>COUNTIF(L314:AM314,"APAGADO")</f>
        <v>2</v>
      </c>
      <c r="K314" s="35">
        <f>(I314)/(J314+I314)</f>
        <v>0.9285714285714286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1569</v>
      </c>
      <c r="AE314" s="88" t="s">
        <v>1569</v>
      </c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</row>
    <row r="315" spans="1:41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24</v>
      </c>
      <c r="J315" s="34">
        <f>COUNTIF(L315:AM315,"APAGADO")</f>
        <v>4</v>
      </c>
      <c r="K315" s="35">
        <f>(I315)/(J315+I315)</f>
        <v>0.8571428571428571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1569</v>
      </c>
      <c r="AC315" s="88" t="s">
        <v>1569</v>
      </c>
      <c r="AD315" s="88" t="s">
        <v>1569</v>
      </c>
      <c r="AE315" s="88" t="s">
        <v>1569</v>
      </c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</row>
    <row r="316" spans="1:41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24</v>
      </c>
      <c r="J316" s="34">
        <f t="shared" si="36"/>
        <v>4</v>
      </c>
      <c r="K316" s="35">
        <f t="shared" si="37"/>
        <v>0.8571428571428571</v>
      </c>
      <c r="L316" s="88"/>
      <c r="M316" s="88"/>
      <c r="N316" s="88"/>
      <c r="O316" s="88"/>
      <c r="P316" s="88"/>
      <c r="Q316" s="88"/>
      <c r="R316" s="88"/>
      <c r="S316" s="88" t="s">
        <v>1569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1569</v>
      </c>
      <c r="AD316" s="88" t="s">
        <v>1569</v>
      </c>
      <c r="AE316" s="88" t="s">
        <v>1569</v>
      </c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</row>
    <row r="317" spans="1:41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</row>
    <row r="322" spans="1:41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1569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1569</v>
      </c>
      <c r="O333" s="88" t="s">
        <v>1569</v>
      </c>
      <c r="P333" s="88" t="s">
        <v>1569</v>
      </c>
      <c r="Q333" s="88" t="s">
        <v>1569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21</v>
      </c>
      <c r="J334" s="34">
        <f t="shared" si="48"/>
        <v>7</v>
      </c>
      <c r="K334" s="35">
        <f t="shared" si="49"/>
        <v>0.75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1569</v>
      </c>
      <c r="Z334" s="88" t="s">
        <v>1569</v>
      </c>
      <c r="AA334" s="88" t="s">
        <v>1569</v>
      </c>
      <c r="AB334" s="88" t="s">
        <v>1569</v>
      </c>
      <c r="AC334" s="88" t="s">
        <v>1569</v>
      </c>
      <c r="AD334" s="88" t="s">
        <v>1569</v>
      </c>
      <c r="AE334" s="88" t="s">
        <v>1569</v>
      </c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</row>
    <row r="335" spans="1:41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21</v>
      </c>
      <c r="J335" s="34">
        <f t="shared" si="48"/>
        <v>7</v>
      </c>
      <c r="K335" s="35">
        <f t="shared" si="49"/>
        <v>0.75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1569</v>
      </c>
      <c r="Z335" s="88" t="s">
        <v>1569</v>
      </c>
      <c r="AA335" s="88" t="s">
        <v>1569</v>
      </c>
      <c r="AB335" s="88" t="s">
        <v>1569</v>
      </c>
      <c r="AC335" s="88" t="s">
        <v>1569</v>
      </c>
      <c r="AD335" s="88" t="s">
        <v>1569</v>
      </c>
      <c r="AE335" s="88" t="s">
        <v>1569</v>
      </c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</row>
    <row r="336" spans="1:41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18</v>
      </c>
      <c r="J336" s="34">
        <f t="shared" si="48"/>
        <v>10</v>
      </c>
      <c r="K336" s="35">
        <f t="shared" si="49"/>
        <v>0.6428571428571429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1569</v>
      </c>
      <c r="W336" s="88" t="s">
        <v>1569</v>
      </c>
      <c r="X336" s="88" t="s">
        <v>1569</v>
      </c>
      <c r="Y336" s="88" t="s">
        <v>1569</v>
      </c>
      <c r="Z336" s="88" t="s">
        <v>1569</v>
      </c>
      <c r="AA336" s="88" t="s">
        <v>1569</v>
      </c>
      <c r="AB336" s="88" t="s">
        <v>1569</v>
      </c>
      <c r="AC336" s="88" t="s">
        <v>1569</v>
      </c>
      <c r="AD336" s="88" t="s">
        <v>1569</v>
      </c>
      <c r="AE336" s="88" t="s">
        <v>1569</v>
      </c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18</v>
      </c>
      <c r="J337" s="34">
        <f t="shared" si="48"/>
        <v>10</v>
      </c>
      <c r="K337" s="35">
        <f t="shared" si="49"/>
        <v>0.6428571428571429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1569</v>
      </c>
      <c r="W337" s="88" t="s">
        <v>1569</v>
      </c>
      <c r="X337" s="88" t="s">
        <v>1569</v>
      </c>
      <c r="Y337" s="88" t="s">
        <v>1569</v>
      </c>
      <c r="Z337" s="88" t="s">
        <v>1569</v>
      </c>
      <c r="AA337" s="88" t="s">
        <v>1569</v>
      </c>
      <c r="AB337" s="88" t="s">
        <v>1569</v>
      </c>
      <c r="AC337" s="88" t="s">
        <v>1569</v>
      </c>
      <c r="AD337" s="88" t="s">
        <v>1569</v>
      </c>
      <c r="AE337" s="88" t="s">
        <v>1569</v>
      </c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18</v>
      </c>
      <c r="J338" s="34">
        <f>COUNTIF(L338:AM338,"APAGADO")</f>
        <v>10</v>
      </c>
      <c r="K338" s="35">
        <f>(I338)/(J338+I338)</f>
        <v>0.6428571428571429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1569</v>
      </c>
      <c r="W338" s="88" t="s">
        <v>1569</v>
      </c>
      <c r="X338" s="88" t="s">
        <v>1569</v>
      </c>
      <c r="Y338" s="88" t="s">
        <v>1569</v>
      </c>
      <c r="Z338" s="88" t="s">
        <v>1569</v>
      </c>
      <c r="AA338" s="88" t="s">
        <v>1569</v>
      </c>
      <c r="AB338" s="88" t="s">
        <v>1569</v>
      </c>
      <c r="AC338" s="88" t="s">
        <v>1569</v>
      </c>
      <c r="AD338" s="88" t="s">
        <v>1569</v>
      </c>
      <c r="AE338" s="88" t="s">
        <v>1569</v>
      </c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18</v>
      </c>
      <c r="J339" s="34">
        <f>COUNTIF(L339:AM339,"APAGADO")</f>
        <v>10</v>
      </c>
      <c r="K339" s="35">
        <f>(I339)/(J339+I339)</f>
        <v>0.6428571428571429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1569</v>
      </c>
      <c r="W339" s="88" t="s">
        <v>1569</v>
      </c>
      <c r="X339" s="88" t="s">
        <v>1569</v>
      </c>
      <c r="Y339" s="88" t="s">
        <v>1569</v>
      </c>
      <c r="Z339" s="88" t="s">
        <v>1569</v>
      </c>
      <c r="AA339" s="88" t="s">
        <v>1569</v>
      </c>
      <c r="AB339" s="88" t="s">
        <v>1569</v>
      </c>
      <c r="AC339" s="88" t="s">
        <v>1569</v>
      </c>
      <c r="AD339" s="88" t="s">
        <v>1569</v>
      </c>
      <c r="AE339" s="88" t="s">
        <v>1569</v>
      </c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23</v>
      </c>
      <c r="J340" s="34">
        <f>COUNTIF(L340:AM340,"APAGADO")</f>
        <v>5</v>
      </c>
      <c r="K340" s="35">
        <f>(I340)/(J340+I340)</f>
        <v>0.8214285714285714</v>
      </c>
      <c r="L340" s="88"/>
      <c r="M340" s="88"/>
      <c r="N340" s="88"/>
      <c r="O340" s="88"/>
      <c r="P340" s="88"/>
      <c r="Q340" s="88"/>
      <c r="R340" s="88"/>
      <c r="S340" s="88" t="s">
        <v>1569</v>
      </c>
      <c r="T340" s="88"/>
      <c r="U340" s="88"/>
      <c r="V340" s="88"/>
      <c r="W340" s="88"/>
      <c r="X340" s="88"/>
      <c r="Y340" s="88"/>
      <c r="Z340" s="88" t="s">
        <v>1569</v>
      </c>
      <c r="AA340" s="88"/>
      <c r="AB340" s="88"/>
      <c r="AC340" s="88" t="s">
        <v>1569</v>
      </c>
      <c r="AD340" s="88" t="s">
        <v>1569</v>
      </c>
      <c r="AE340" s="88" t="s">
        <v>1569</v>
      </c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</row>
    <row r="341" spans="1:41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23</v>
      </c>
      <c r="J341" s="34">
        <f>COUNTIF(L341:AM341,"APAGADO")</f>
        <v>5</v>
      </c>
      <c r="K341" s="35">
        <f>(I341)/(J341+I341)</f>
        <v>0.8214285714285714</v>
      </c>
      <c r="L341" s="88"/>
      <c r="M341" s="88"/>
      <c r="N341" s="88"/>
      <c r="O341" s="88"/>
      <c r="P341" s="88"/>
      <c r="Q341" s="88"/>
      <c r="R341" s="88"/>
      <c r="S341" s="88" t="s">
        <v>1569</v>
      </c>
      <c r="T341" s="88"/>
      <c r="U341" s="88"/>
      <c r="V341" s="88"/>
      <c r="W341" s="88"/>
      <c r="X341" s="88"/>
      <c r="Y341" s="88"/>
      <c r="Z341" s="88" t="s">
        <v>1569</v>
      </c>
      <c r="AA341" s="88"/>
      <c r="AB341" s="88"/>
      <c r="AC341" s="88" t="s">
        <v>1569</v>
      </c>
      <c r="AD341" s="88" t="s">
        <v>1569</v>
      </c>
      <c r="AE341" s="88" t="s">
        <v>1569</v>
      </c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</row>
    <row r="342" spans="1:41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25</v>
      </c>
      <c r="J344" s="34">
        <f>COUNTIF(L344:AM344,"APAGADO")</f>
        <v>3</v>
      </c>
      <c r="K344" s="35">
        <f>(I344)/(J344+I344)</f>
        <v>0.8928571428571429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1569</v>
      </c>
      <c r="Y344" s="88" t="s">
        <v>1569</v>
      </c>
      <c r="Z344" s="88" t="s">
        <v>1569</v>
      </c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</row>
    <row r="345" spans="1:41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1569</v>
      </c>
      <c r="Y348" s="88" t="s">
        <v>1569</v>
      </c>
      <c r="Z348" s="88"/>
      <c r="AA348" s="88" t="s">
        <v>1569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1569</v>
      </c>
      <c r="Y349" s="88" t="s">
        <v>1569</v>
      </c>
      <c r="Z349" s="88" t="s">
        <v>1569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1569</v>
      </c>
      <c r="Y350" s="88" t="s">
        <v>1569</v>
      </c>
      <c r="Z350" s="88" t="s">
        <v>1569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21</v>
      </c>
      <c r="J351" s="34">
        <f>COUNTIF(L351:AM351,"APAGADO")</f>
        <v>7</v>
      </c>
      <c r="K351" s="35">
        <f>(I351)/(J351+I351)</f>
        <v>0.75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1569</v>
      </c>
      <c r="W351" s="88" t="s">
        <v>1569</v>
      </c>
      <c r="X351" s="88" t="s">
        <v>1569</v>
      </c>
      <c r="Y351" s="88" t="s">
        <v>1569</v>
      </c>
      <c r="Z351" s="88"/>
      <c r="AA351" s="88"/>
      <c r="AB351" s="88" t="s">
        <v>1569</v>
      </c>
      <c r="AC351" s="88" t="s">
        <v>1569</v>
      </c>
      <c r="AD351" s="88" t="s">
        <v>1569</v>
      </c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</row>
    <row r="352" spans="1:41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23</v>
      </c>
      <c r="J352" s="34">
        <f t="shared" si="48"/>
        <v>5</v>
      </c>
      <c r="K352" s="35">
        <f t="shared" si="49"/>
        <v>0.8214285714285714</v>
      </c>
      <c r="L352" s="88"/>
      <c r="M352" s="88"/>
      <c r="N352" s="88"/>
      <c r="O352" s="88"/>
      <c r="P352" s="88"/>
      <c r="Q352" s="88"/>
      <c r="R352" s="88"/>
      <c r="S352" s="88" t="s">
        <v>1569</v>
      </c>
      <c r="T352" s="88"/>
      <c r="U352" s="88"/>
      <c r="V352" s="88"/>
      <c r="W352" s="88"/>
      <c r="X352" s="88"/>
      <c r="Y352" s="88"/>
      <c r="Z352" s="88" t="s">
        <v>1569</v>
      </c>
      <c r="AA352" s="88"/>
      <c r="AB352" s="88"/>
      <c r="AC352" s="88" t="s">
        <v>1569</v>
      </c>
      <c r="AD352" s="88" t="s">
        <v>1569</v>
      </c>
      <c r="AE352" s="88" t="s">
        <v>1569</v>
      </c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</row>
    <row r="353" spans="1:41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25</v>
      </c>
      <c r="J353" s="34">
        <f t="shared" si="48"/>
        <v>3</v>
      </c>
      <c r="K353" s="35">
        <f t="shared" si="49"/>
        <v>0.8928571428571429</v>
      </c>
      <c r="L353" s="88"/>
      <c r="M353" s="88"/>
      <c r="N353" s="88"/>
      <c r="O353" s="88"/>
      <c r="P353" s="88"/>
      <c r="Q353" s="88"/>
      <c r="R353" s="88"/>
      <c r="S353" s="88" t="s">
        <v>1569</v>
      </c>
      <c r="T353" s="88"/>
      <c r="U353" s="88"/>
      <c r="V353" s="88"/>
      <c r="W353" s="88"/>
      <c r="X353" s="88"/>
      <c r="Y353" s="88"/>
      <c r="Z353" s="88" t="s">
        <v>1569</v>
      </c>
      <c r="AA353" s="88"/>
      <c r="AB353" s="88"/>
      <c r="AC353" s="88"/>
      <c r="AD353" s="88"/>
      <c r="AE353" s="88" t="s">
        <v>1569</v>
      </c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</row>
    <row r="354" spans="1:41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1569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</row>
    <row r="358" spans="1:41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1569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</row>
    <row r="359" spans="1:41" ht="15.75" thickBot="1" x14ac:dyDescent="0.3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.75" thickBot="1" x14ac:dyDescent="0.3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18</v>
      </c>
      <c r="J361" s="34">
        <f t="shared" si="48"/>
        <v>10</v>
      </c>
      <c r="K361" s="35">
        <f t="shared" si="49"/>
        <v>0.6428571428571429</v>
      </c>
      <c r="L361" s="88" t="s">
        <v>1569</v>
      </c>
      <c r="M361" s="88"/>
      <c r="N361" s="88" t="s">
        <v>1569</v>
      </c>
      <c r="O361" s="88" t="s">
        <v>1569</v>
      </c>
      <c r="P361" s="88" t="s">
        <v>1569</v>
      </c>
      <c r="Q361" s="88" t="s">
        <v>1569</v>
      </c>
      <c r="R361" s="88"/>
      <c r="S361" s="88" t="s">
        <v>1569</v>
      </c>
      <c r="T361" s="88"/>
      <c r="U361" s="88" t="s">
        <v>1569</v>
      </c>
      <c r="V361" s="88" t="s">
        <v>1569</v>
      </c>
      <c r="W361" s="88" t="s">
        <v>1569</v>
      </c>
      <c r="X361" s="88"/>
      <c r="Y361" s="88"/>
      <c r="Z361" s="88"/>
      <c r="AA361" s="88"/>
      <c r="AB361" s="88"/>
      <c r="AC361" s="88"/>
      <c r="AD361" s="88"/>
      <c r="AE361" s="88" t="s">
        <v>1569</v>
      </c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</row>
    <row r="362" spans="1:41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18</v>
      </c>
      <c r="J362" s="34">
        <f t="shared" si="48"/>
        <v>10</v>
      </c>
      <c r="K362" s="35">
        <f t="shared" si="49"/>
        <v>0.6428571428571429</v>
      </c>
      <c r="L362" s="88" t="s">
        <v>1569</v>
      </c>
      <c r="M362" s="88"/>
      <c r="N362" s="88" t="s">
        <v>1569</v>
      </c>
      <c r="O362" s="88" t="s">
        <v>1569</v>
      </c>
      <c r="P362" s="88" t="s">
        <v>1569</v>
      </c>
      <c r="Q362" s="88" t="s">
        <v>1569</v>
      </c>
      <c r="R362" s="88"/>
      <c r="S362" s="88" t="s">
        <v>1569</v>
      </c>
      <c r="T362" s="88"/>
      <c r="U362" s="88" t="s">
        <v>1569</v>
      </c>
      <c r="V362" s="88" t="s">
        <v>1569</v>
      </c>
      <c r="W362" s="88" t="s">
        <v>1569</v>
      </c>
      <c r="X362" s="88"/>
      <c r="Y362" s="88"/>
      <c r="Z362" s="88"/>
      <c r="AA362" s="88"/>
      <c r="AB362" s="88"/>
      <c r="AC362" s="88"/>
      <c r="AD362" s="88"/>
      <c r="AE362" s="88" t="s">
        <v>1569</v>
      </c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</row>
    <row r="363" spans="1:41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18</v>
      </c>
      <c r="J363" s="34">
        <f t="shared" si="48"/>
        <v>10</v>
      </c>
      <c r="K363" s="35">
        <f t="shared" si="49"/>
        <v>0.6428571428571429</v>
      </c>
      <c r="L363" s="88" t="s">
        <v>1569</v>
      </c>
      <c r="M363" s="88"/>
      <c r="N363" s="88" t="s">
        <v>1569</v>
      </c>
      <c r="O363" s="88" t="s">
        <v>1569</v>
      </c>
      <c r="P363" s="88" t="s">
        <v>1569</v>
      </c>
      <c r="Q363" s="88" t="s">
        <v>1569</v>
      </c>
      <c r="R363" s="88"/>
      <c r="S363" s="88" t="s">
        <v>1569</v>
      </c>
      <c r="T363" s="88"/>
      <c r="U363" s="88" t="s">
        <v>1569</v>
      </c>
      <c r="V363" s="88" t="s">
        <v>1569</v>
      </c>
      <c r="W363" s="88" t="s">
        <v>1569</v>
      </c>
      <c r="X363" s="88"/>
      <c r="Y363" s="88"/>
      <c r="Z363" s="88"/>
      <c r="AA363" s="88"/>
      <c r="AB363" s="88"/>
      <c r="AC363" s="88"/>
      <c r="AD363" s="88"/>
      <c r="AE363" s="88" t="s">
        <v>1569</v>
      </c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</row>
    <row r="364" spans="1:41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18</v>
      </c>
      <c r="J364" s="34">
        <f t="shared" si="48"/>
        <v>10</v>
      </c>
      <c r="K364" s="35">
        <f t="shared" si="49"/>
        <v>0.6428571428571429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1569</v>
      </c>
      <c r="W364" s="88" t="s">
        <v>1569</v>
      </c>
      <c r="X364" s="88" t="s">
        <v>1569</v>
      </c>
      <c r="Y364" s="88" t="s">
        <v>1569</v>
      </c>
      <c r="Z364" s="88" t="s">
        <v>1569</v>
      </c>
      <c r="AA364" s="88" t="s">
        <v>1569</v>
      </c>
      <c r="AB364" s="88" t="s">
        <v>1569</v>
      </c>
      <c r="AC364" s="88" t="s">
        <v>1569</v>
      </c>
      <c r="AD364" s="88" t="s">
        <v>1569</v>
      </c>
      <c r="AE364" s="88" t="s">
        <v>1569</v>
      </c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</row>
    <row r="365" spans="1:41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1569</v>
      </c>
      <c r="R365" s="88"/>
      <c r="S365" s="88"/>
      <c r="T365" s="88"/>
      <c r="U365" s="88"/>
      <c r="V365" s="88" t="s">
        <v>1569</v>
      </c>
      <c r="W365" s="88" t="s">
        <v>1569</v>
      </c>
      <c r="X365" s="88" t="s">
        <v>1569</v>
      </c>
      <c r="Y365" s="88" t="s">
        <v>1569</v>
      </c>
      <c r="Z365" s="88" t="s">
        <v>1569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1569</v>
      </c>
      <c r="W369" s="88" t="s">
        <v>1569</v>
      </c>
      <c r="X369" s="88" t="s">
        <v>1569</v>
      </c>
      <c r="Y369" s="88" t="s">
        <v>1569</v>
      </c>
      <c r="Z369" s="88" t="s">
        <v>1569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1569</v>
      </c>
      <c r="W370" s="88" t="s">
        <v>1569</v>
      </c>
      <c r="X370" s="88" t="s">
        <v>1569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1569</v>
      </c>
      <c r="O379" s="88" t="s">
        <v>1569</v>
      </c>
      <c r="P379" s="88"/>
      <c r="Q379" s="88"/>
      <c r="R379" s="88"/>
      <c r="S379" s="88"/>
      <c r="T379" s="88"/>
      <c r="U379" s="88"/>
      <c r="V379" s="88" t="s">
        <v>1569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1569</v>
      </c>
      <c r="O380" s="88" t="s">
        <v>1569</v>
      </c>
      <c r="P380" s="88"/>
      <c r="Q380" s="88"/>
      <c r="R380" s="88"/>
      <c r="S380" s="88"/>
      <c r="T380" s="88"/>
      <c r="U380" s="88"/>
      <c r="V380" s="88" t="s">
        <v>1569</v>
      </c>
      <c r="W380" s="88"/>
      <c r="X380" s="88"/>
      <c r="Y380" s="88"/>
      <c r="Z380" s="88"/>
      <c r="AA380" s="88"/>
      <c r="AB380" s="88"/>
      <c r="AC380" s="88"/>
      <c r="AD380" s="88" t="s">
        <v>1569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1569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1569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10</v>
      </c>
      <c r="J383" s="34">
        <f t="shared" si="48"/>
        <v>18</v>
      </c>
      <c r="K383" s="35">
        <f t="shared" si="49"/>
        <v>0.35714285714285715</v>
      </c>
      <c r="L383" s="88" t="s">
        <v>1569</v>
      </c>
      <c r="M383" s="88" t="s">
        <v>1569</v>
      </c>
      <c r="N383" s="88" t="s">
        <v>1569</v>
      </c>
      <c r="O383" s="88" t="s">
        <v>1569</v>
      </c>
      <c r="P383" s="88" t="s">
        <v>1569</v>
      </c>
      <c r="Q383" s="88" t="s">
        <v>1569</v>
      </c>
      <c r="R383" s="88" t="s">
        <v>1569</v>
      </c>
      <c r="S383" s="88" t="s">
        <v>1569</v>
      </c>
      <c r="T383" s="88" t="s">
        <v>1569</v>
      </c>
      <c r="U383" s="88" t="s">
        <v>1569</v>
      </c>
      <c r="V383" s="88"/>
      <c r="W383" s="88"/>
      <c r="X383" s="88" t="s">
        <v>1569</v>
      </c>
      <c r="Y383" s="88" t="s">
        <v>1569</v>
      </c>
      <c r="Z383" s="88" t="s">
        <v>1569</v>
      </c>
      <c r="AA383" s="88" t="s">
        <v>1569</v>
      </c>
      <c r="AB383" s="88" t="s">
        <v>1569</v>
      </c>
      <c r="AC383" s="88" t="s">
        <v>1569</v>
      </c>
      <c r="AD383" s="88" t="s">
        <v>1569</v>
      </c>
      <c r="AE383" s="88" t="s">
        <v>1569</v>
      </c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</row>
    <row r="384" spans="1:41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1569</v>
      </c>
      <c r="W389" s="88" t="s">
        <v>1569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18</v>
      </c>
      <c r="J395" s="34">
        <f t="shared" si="48"/>
        <v>10</v>
      </c>
      <c r="K395" s="35">
        <f t="shared" si="49"/>
        <v>0.6428571428571429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1569</v>
      </c>
      <c r="V395" s="88" t="s">
        <v>1569</v>
      </c>
      <c r="W395" s="88" t="s">
        <v>1569</v>
      </c>
      <c r="X395" s="88" t="s">
        <v>1569</v>
      </c>
      <c r="Y395" s="88" t="s">
        <v>1569</v>
      </c>
      <c r="Z395" s="88" t="s">
        <v>1569</v>
      </c>
      <c r="AA395" s="88" t="s">
        <v>1569</v>
      </c>
      <c r="AB395" s="88"/>
      <c r="AC395" s="88" t="s">
        <v>1569</v>
      </c>
      <c r="AD395" s="88" t="s">
        <v>1569</v>
      </c>
      <c r="AE395" s="88" t="s">
        <v>1569</v>
      </c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</row>
    <row r="396" spans="1:41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8</v>
      </c>
      <c r="J397" s="34">
        <f t="shared" si="48"/>
        <v>20</v>
      </c>
      <c r="K397" s="35">
        <f t="shared" si="49"/>
        <v>0.2857142857142857</v>
      </c>
      <c r="L397" s="88" t="s">
        <v>1569</v>
      </c>
      <c r="M397" s="88" t="s">
        <v>1569</v>
      </c>
      <c r="N397" s="88" t="s">
        <v>1569</v>
      </c>
      <c r="O397" s="88" t="s">
        <v>1569</v>
      </c>
      <c r="P397" s="88" t="s">
        <v>1569</v>
      </c>
      <c r="Q397" s="88" t="s">
        <v>1569</v>
      </c>
      <c r="R397" s="88" t="s">
        <v>1569</v>
      </c>
      <c r="S397" s="88" t="s">
        <v>1569</v>
      </c>
      <c r="T397" s="88" t="s">
        <v>1569</v>
      </c>
      <c r="U397" s="88" t="s">
        <v>1569</v>
      </c>
      <c r="V397" s="88" t="s">
        <v>1569</v>
      </c>
      <c r="W397" s="88" t="s">
        <v>1569</v>
      </c>
      <c r="X397" s="88" t="s">
        <v>1569</v>
      </c>
      <c r="Y397" s="88" t="s">
        <v>1569</v>
      </c>
      <c r="Z397" s="88" t="s">
        <v>1569</v>
      </c>
      <c r="AA397" s="88" t="s">
        <v>1569</v>
      </c>
      <c r="AB397" s="88" t="s">
        <v>1569</v>
      </c>
      <c r="AC397" s="88" t="s">
        <v>1569</v>
      </c>
      <c r="AD397" s="88" t="s">
        <v>1569</v>
      </c>
      <c r="AE397" s="88" t="s">
        <v>1569</v>
      </c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</row>
    <row r="398" spans="1:41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28</v>
      </c>
      <c r="J398" s="34">
        <f t="shared" ref="J398:J459" si="56">COUNTIF(L398:AM398,"APAGADO")</f>
        <v>0</v>
      </c>
      <c r="K398" s="35">
        <f t="shared" ref="K398:K459" si="57">(I398)/(J398+I398)</f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</row>
    <row r="399" spans="1:41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11</v>
      </c>
      <c r="J402" s="34">
        <f t="shared" si="56"/>
        <v>17</v>
      </c>
      <c r="K402" s="35">
        <f t="shared" si="57"/>
        <v>0.39285714285714285</v>
      </c>
      <c r="L402" s="88"/>
      <c r="M402" s="88"/>
      <c r="N402" s="88" t="s">
        <v>1569</v>
      </c>
      <c r="O402" s="88" t="s">
        <v>1569</v>
      </c>
      <c r="P402" s="88" t="s">
        <v>1569</v>
      </c>
      <c r="Q402" s="88" t="s">
        <v>1569</v>
      </c>
      <c r="R402" s="88" t="s">
        <v>1569</v>
      </c>
      <c r="S402" s="88" t="s">
        <v>1569</v>
      </c>
      <c r="T402" s="88" t="s">
        <v>1569</v>
      </c>
      <c r="U402" s="88" t="s">
        <v>1569</v>
      </c>
      <c r="V402" s="88" t="s">
        <v>1569</v>
      </c>
      <c r="W402" s="88" t="s">
        <v>1569</v>
      </c>
      <c r="X402" s="88" t="s">
        <v>1569</v>
      </c>
      <c r="Y402" s="88" t="s">
        <v>1569</v>
      </c>
      <c r="Z402" s="88" t="s">
        <v>1569</v>
      </c>
      <c r="AA402" s="88" t="s">
        <v>1569</v>
      </c>
      <c r="AB402" s="88" t="s">
        <v>1569</v>
      </c>
      <c r="AC402" s="88" t="s">
        <v>1569</v>
      </c>
      <c r="AD402" s="88" t="s">
        <v>1569</v>
      </c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</row>
    <row r="403" spans="1:41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22</v>
      </c>
      <c r="J403" s="34">
        <f t="shared" si="56"/>
        <v>6</v>
      </c>
      <c r="K403" s="35">
        <f t="shared" si="57"/>
        <v>0.7857142857142857</v>
      </c>
      <c r="L403" s="88" t="s">
        <v>1569</v>
      </c>
      <c r="M403" s="88"/>
      <c r="N403" s="88" t="s">
        <v>1569</v>
      </c>
      <c r="O403" s="88" t="s">
        <v>1569</v>
      </c>
      <c r="P403" s="88" t="s">
        <v>1569</v>
      </c>
      <c r="Q403" s="88" t="s">
        <v>1569</v>
      </c>
      <c r="R403" s="88" t="s">
        <v>1569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</row>
    <row r="404" spans="1:41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1569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8</v>
      </c>
      <c r="J413" s="34">
        <f t="shared" si="56"/>
        <v>20</v>
      </c>
      <c r="K413" s="35">
        <f t="shared" si="57"/>
        <v>0.2857142857142857</v>
      </c>
      <c r="L413" s="88" t="s">
        <v>1569</v>
      </c>
      <c r="M413" s="88" t="s">
        <v>1569</v>
      </c>
      <c r="N413" s="88" t="s">
        <v>1569</v>
      </c>
      <c r="O413" s="88" t="s">
        <v>1569</v>
      </c>
      <c r="P413" s="88" t="s">
        <v>1569</v>
      </c>
      <c r="Q413" s="88" t="s">
        <v>1569</v>
      </c>
      <c r="R413" s="88" t="s">
        <v>1569</v>
      </c>
      <c r="S413" s="88" t="s">
        <v>1569</v>
      </c>
      <c r="T413" s="88" t="s">
        <v>1569</v>
      </c>
      <c r="U413" s="88" t="s">
        <v>1569</v>
      </c>
      <c r="V413" s="88" t="s">
        <v>1569</v>
      </c>
      <c r="W413" s="88" t="s">
        <v>1569</v>
      </c>
      <c r="X413" s="88" t="s">
        <v>1569</v>
      </c>
      <c r="Y413" s="88" t="s">
        <v>1569</v>
      </c>
      <c r="Z413" s="88" t="s">
        <v>1569</v>
      </c>
      <c r="AA413" s="88" t="s">
        <v>1569</v>
      </c>
      <c r="AB413" s="88" t="s">
        <v>1569</v>
      </c>
      <c r="AC413" s="88" t="s">
        <v>1569</v>
      </c>
      <c r="AD413" s="88" t="s">
        <v>1569</v>
      </c>
      <c r="AE413" s="88" t="s">
        <v>1569</v>
      </c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</row>
    <row r="414" spans="1:41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8</v>
      </c>
      <c r="J414" s="34">
        <f t="shared" si="56"/>
        <v>20</v>
      </c>
      <c r="K414" s="35">
        <f t="shared" si="57"/>
        <v>0.2857142857142857</v>
      </c>
      <c r="L414" s="88" t="s">
        <v>1569</v>
      </c>
      <c r="M414" s="88" t="s">
        <v>1569</v>
      </c>
      <c r="N414" s="88" t="s">
        <v>1569</v>
      </c>
      <c r="O414" s="88" t="s">
        <v>1569</v>
      </c>
      <c r="P414" s="88" t="s">
        <v>1569</v>
      </c>
      <c r="Q414" s="88" t="s">
        <v>1569</v>
      </c>
      <c r="R414" s="88" t="s">
        <v>1569</v>
      </c>
      <c r="S414" s="88" t="s">
        <v>1569</v>
      </c>
      <c r="T414" s="88" t="s">
        <v>1569</v>
      </c>
      <c r="U414" s="90" t="s">
        <v>1569</v>
      </c>
      <c r="V414" s="88" t="s">
        <v>1569</v>
      </c>
      <c r="W414" s="88" t="s">
        <v>1569</v>
      </c>
      <c r="X414" s="88" t="s">
        <v>1569</v>
      </c>
      <c r="Y414" s="88" t="s">
        <v>1569</v>
      </c>
      <c r="Z414" s="88" t="s">
        <v>1569</v>
      </c>
      <c r="AA414" s="88" t="s">
        <v>1569</v>
      </c>
      <c r="AB414" s="88" t="s">
        <v>1569</v>
      </c>
      <c r="AC414" s="88" t="s">
        <v>1569</v>
      </c>
      <c r="AD414" s="88" t="s">
        <v>1569</v>
      </c>
      <c r="AE414" s="88" t="s">
        <v>1569</v>
      </c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</row>
    <row r="415" spans="1:41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21</v>
      </c>
      <c r="J417" s="34">
        <f>COUNTIF(L417:AM417,"APAGADO")</f>
        <v>7</v>
      </c>
      <c r="K417" s="35">
        <f>(I417)/(J417+I417)</f>
        <v>0.75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1569</v>
      </c>
      <c r="Z417" s="88" t="s">
        <v>1569</v>
      </c>
      <c r="AA417" s="88" t="s">
        <v>1569</v>
      </c>
      <c r="AB417" s="88" t="s">
        <v>1569</v>
      </c>
      <c r="AC417" s="88" t="s">
        <v>1569</v>
      </c>
      <c r="AD417" s="88" t="s">
        <v>1569</v>
      </c>
      <c r="AE417" s="88" t="s">
        <v>1569</v>
      </c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</row>
    <row r="418" spans="1:41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.75" thickBot="1" x14ac:dyDescent="0.3">
      <c r="A431" t="s">
        <v>483</v>
      </c>
      <c r="B431" t="s">
        <v>1562</v>
      </c>
      <c r="C431" t="s">
        <v>1144</v>
      </c>
      <c r="D431" t="s">
        <v>1563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22</v>
      </c>
      <c r="J432" s="34">
        <f t="shared" si="56"/>
        <v>6</v>
      </c>
      <c r="K432" s="35">
        <f t="shared" si="57"/>
        <v>0.7857142857142857</v>
      </c>
      <c r="L432" s="88" t="s">
        <v>1569</v>
      </c>
      <c r="M432" s="88"/>
      <c r="N432" s="88" t="s">
        <v>1569</v>
      </c>
      <c r="O432" s="88" t="s">
        <v>1569</v>
      </c>
      <c r="P432" s="88" t="s">
        <v>1569</v>
      </c>
      <c r="Q432" s="88" t="s">
        <v>1569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1569</v>
      </c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</row>
    <row r="433" spans="1:41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19</v>
      </c>
      <c r="J433" s="34">
        <f t="shared" si="56"/>
        <v>9</v>
      </c>
      <c r="K433" s="35">
        <f t="shared" si="57"/>
        <v>0.6785714285714286</v>
      </c>
      <c r="L433" s="88" t="s">
        <v>1569</v>
      </c>
      <c r="M433" s="88"/>
      <c r="N433" s="88" t="s">
        <v>1569</v>
      </c>
      <c r="O433" s="88" t="s">
        <v>1569</v>
      </c>
      <c r="P433" s="88" t="s">
        <v>1569</v>
      </c>
      <c r="Q433" s="88" t="s">
        <v>1569</v>
      </c>
      <c r="R433" s="88"/>
      <c r="S433" s="88"/>
      <c r="T433" s="88"/>
      <c r="U433" s="88" t="s">
        <v>1569</v>
      </c>
      <c r="V433" s="88" t="s">
        <v>1569</v>
      </c>
      <c r="W433" s="88" t="s">
        <v>1569</v>
      </c>
      <c r="X433" s="88"/>
      <c r="Y433" s="88"/>
      <c r="Z433" s="88"/>
      <c r="AA433" s="88"/>
      <c r="AB433" s="88"/>
      <c r="AC433" s="88"/>
      <c r="AD433" s="88"/>
      <c r="AE433" s="88" t="s">
        <v>1569</v>
      </c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</row>
    <row r="434" spans="1:41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22</v>
      </c>
      <c r="J434" s="34">
        <f t="shared" si="56"/>
        <v>6</v>
      </c>
      <c r="K434" s="35">
        <f t="shared" si="57"/>
        <v>0.7857142857142857</v>
      </c>
      <c r="L434" s="88" t="s">
        <v>1569</v>
      </c>
      <c r="M434" s="88"/>
      <c r="N434" s="88" t="s">
        <v>1569</v>
      </c>
      <c r="O434" s="88" t="s">
        <v>1569</v>
      </c>
      <c r="P434" s="88" t="s">
        <v>1569</v>
      </c>
      <c r="Q434" s="88" t="s">
        <v>1569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1569</v>
      </c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</row>
    <row r="435" spans="1:41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22</v>
      </c>
      <c r="J435" s="34">
        <f t="shared" si="56"/>
        <v>6</v>
      </c>
      <c r="K435" s="35">
        <f t="shared" si="57"/>
        <v>0.7857142857142857</v>
      </c>
      <c r="L435" s="88" t="s">
        <v>1569</v>
      </c>
      <c r="M435" s="88"/>
      <c r="N435" s="88" t="s">
        <v>1569</v>
      </c>
      <c r="O435" s="88" t="s">
        <v>1569</v>
      </c>
      <c r="P435" s="88" t="s">
        <v>1569</v>
      </c>
      <c r="Q435" s="88" t="s">
        <v>1569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1569</v>
      </c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</row>
    <row r="436" spans="1:41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1569</v>
      </c>
      <c r="P436" s="88" t="s">
        <v>1569</v>
      </c>
      <c r="Q436" s="88" t="s">
        <v>1569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21</v>
      </c>
      <c r="J437" s="34">
        <f t="shared" si="56"/>
        <v>7</v>
      </c>
      <c r="K437" s="35">
        <f t="shared" si="57"/>
        <v>0.75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1569</v>
      </c>
      <c r="Z437" s="88" t="s">
        <v>1569</v>
      </c>
      <c r="AA437" s="88" t="s">
        <v>1569</v>
      </c>
      <c r="AB437" s="88" t="s">
        <v>1569</v>
      </c>
      <c r="AC437" s="88" t="s">
        <v>1569</v>
      </c>
      <c r="AD437" s="88" t="s">
        <v>1569</v>
      </c>
      <c r="AE437" s="88" t="s">
        <v>1569</v>
      </c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</row>
    <row r="438" spans="1:41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1569</v>
      </c>
      <c r="O438" s="88" t="s">
        <v>1569</v>
      </c>
      <c r="P438" s="88" t="s">
        <v>1569</v>
      </c>
      <c r="Q438" s="88" t="s">
        <v>1569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22</v>
      </c>
      <c r="J439" s="34">
        <f t="shared" si="56"/>
        <v>6</v>
      </c>
      <c r="K439" s="35">
        <f t="shared" si="57"/>
        <v>0.7857142857142857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1569</v>
      </c>
      <c r="Z439" s="88" t="s">
        <v>1569</v>
      </c>
      <c r="AA439" s="88" t="s">
        <v>1569</v>
      </c>
      <c r="AB439" s="88" t="s">
        <v>1569</v>
      </c>
      <c r="AC439" s="88" t="s">
        <v>1569</v>
      </c>
      <c r="AD439" s="88"/>
      <c r="AE439" s="88" t="s">
        <v>1569</v>
      </c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</row>
    <row r="440" spans="1:41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21</v>
      </c>
      <c r="J440" s="34">
        <f t="shared" si="56"/>
        <v>7</v>
      </c>
      <c r="K440" s="35">
        <f t="shared" si="57"/>
        <v>0.75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1569</v>
      </c>
      <c r="Z440" s="88" t="s">
        <v>1569</v>
      </c>
      <c r="AA440" s="88" t="s">
        <v>1569</v>
      </c>
      <c r="AB440" s="88" t="s">
        <v>1569</v>
      </c>
      <c r="AC440" s="88" t="s">
        <v>1569</v>
      </c>
      <c r="AD440" s="88" t="s">
        <v>1569</v>
      </c>
      <c r="AE440" s="88" t="s">
        <v>1569</v>
      </c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</row>
    <row r="441" spans="1:41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1569</v>
      </c>
      <c r="AD441" s="88" t="s">
        <v>1569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1569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1569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1569</v>
      </c>
      <c r="M450" s="88"/>
      <c r="N450" s="88" t="s">
        <v>1569</v>
      </c>
      <c r="O450" s="88" t="s">
        <v>1569</v>
      </c>
      <c r="P450" s="88" t="s">
        <v>1569</v>
      </c>
      <c r="Q450" s="88" t="s">
        <v>1569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</row>
    <row r="461" spans="1:41" ht="15.75" thickBot="1" x14ac:dyDescent="0.3">
      <c r="A461" t="s">
        <v>1395</v>
      </c>
      <c r="B461" s="33">
        <v>11</v>
      </c>
      <c r="C461" t="s">
        <v>1411</v>
      </c>
      <c r="D461" t="s">
        <v>1554</v>
      </c>
      <c r="E461" s="33" t="s">
        <v>1416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.75" thickBot="1" x14ac:dyDescent="0.3">
      <c r="A462" t="s">
        <v>1395</v>
      </c>
      <c r="B462" t="s">
        <v>1551</v>
      </c>
      <c r="C462" t="s">
        <v>1411</v>
      </c>
      <c r="D462" t="s">
        <v>1554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.75" thickBot="1" x14ac:dyDescent="0.3">
      <c r="A463" t="s">
        <v>1395</v>
      </c>
      <c r="B463" s="33">
        <v>12</v>
      </c>
      <c r="C463" t="s">
        <v>1411</v>
      </c>
      <c r="D463" t="s">
        <v>1555</v>
      </c>
      <c r="E463" s="33" t="s">
        <v>1416</v>
      </c>
      <c r="F463" s="33" t="s">
        <v>1394</v>
      </c>
      <c r="G463" s="33"/>
      <c r="H463" s="130" t="s">
        <v>1557</v>
      </c>
      <c r="I463" s="129">
        <f t="shared" si="58"/>
        <v>10</v>
      </c>
      <c r="J463" s="34">
        <f t="shared" si="64"/>
        <v>18</v>
      </c>
      <c r="K463" s="35">
        <f t="shared" si="65"/>
        <v>0.35714285714285715</v>
      </c>
      <c r="L463" s="88" t="s">
        <v>1569</v>
      </c>
      <c r="M463" s="88" t="s">
        <v>1569</v>
      </c>
      <c r="N463" s="88" t="s">
        <v>1569</v>
      </c>
      <c r="O463" s="88" t="s">
        <v>1569</v>
      </c>
      <c r="P463" s="88" t="s">
        <v>1569</v>
      </c>
      <c r="Q463" s="88" t="s">
        <v>1569</v>
      </c>
      <c r="R463" s="88" t="s">
        <v>1569</v>
      </c>
      <c r="S463" s="88" t="s">
        <v>1569</v>
      </c>
      <c r="T463" s="88" t="s">
        <v>1569</v>
      </c>
      <c r="U463" s="88" t="s">
        <v>1569</v>
      </c>
      <c r="V463" s="88"/>
      <c r="W463" s="88"/>
      <c r="X463" s="88" t="s">
        <v>1569</v>
      </c>
      <c r="Y463" s="88" t="s">
        <v>1569</v>
      </c>
      <c r="Z463" s="88" t="s">
        <v>1569</v>
      </c>
      <c r="AA463" s="88" t="s">
        <v>1569</v>
      </c>
      <c r="AB463" s="88" t="s">
        <v>1569</v>
      </c>
      <c r="AC463" s="88" t="s">
        <v>1569</v>
      </c>
      <c r="AD463" s="88" t="s">
        <v>1569</v>
      </c>
      <c r="AE463" s="88" t="s">
        <v>1569</v>
      </c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</row>
    <row r="464" spans="1:41" ht="15.75" thickBot="1" x14ac:dyDescent="0.3">
      <c r="A464" t="s">
        <v>1395</v>
      </c>
      <c r="B464" t="s">
        <v>1552</v>
      </c>
      <c r="C464" t="s">
        <v>1411</v>
      </c>
      <c r="D464" t="s">
        <v>1555</v>
      </c>
      <c r="E464" s="33" t="s">
        <v>1393</v>
      </c>
      <c r="F464" s="33" t="s">
        <v>1394</v>
      </c>
      <c r="G464" s="33"/>
      <c r="H464" s="91" t="s">
        <v>1558</v>
      </c>
      <c r="I464" s="129">
        <f t="shared" si="58"/>
        <v>10</v>
      </c>
      <c r="J464" s="34">
        <f t="shared" si="64"/>
        <v>18</v>
      </c>
      <c r="K464" s="35">
        <f t="shared" si="65"/>
        <v>0.35714285714285715</v>
      </c>
      <c r="L464" s="88" t="s">
        <v>1569</v>
      </c>
      <c r="M464" s="88" t="s">
        <v>1569</v>
      </c>
      <c r="N464" s="88" t="s">
        <v>1569</v>
      </c>
      <c r="O464" s="88" t="s">
        <v>1569</v>
      </c>
      <c r="P464" s="88" t="s">
        <v>1569</v>
      </c>
      <c r="Q464" s="88" t="s">
        <v>1569</v>
      </c>
      <c r="R464" s="88" t="s">
        <v>1569</v>
      </c>
      <c r="S464" s="88" t="s">
        <v>1569</v>
      </c>
      <c r="T464" s="88" t="s">
        <v>1569</v>
      </c>
      <c r="U464" s="88" t="s">
        <v>1569</v>
      </c>
      <c r="V464" s="88"/>
      <c r="W464" s="88"/>
      <c r="X464" s="88" t="s">
        <v>1569</v>
      </c>
      <c r="Y464" s="88" t="s">
        <v>1569</v>
      </c>
      <c r="Z464" s="88" t="s">
        <v>1569</v>
      </c>
      <c r="AA464" s="88" t="s">
        <v>1569</v>
      </c>
      <c r="AB464" s="88" t="s">
        <v>1569</v>
      </c>
      <c r="AC464" s="88" t="s">
        <v>1569</v>
      </c>
      <c r="AD464" s="88" t="s">
        <v>1569</v>
      </c>
      <c r="AE464" s="88" t="s">
        <v>1569</v>
      </c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</row>
    <row r="465" spans="1:41" ht="15.75" thickBot="1" x14ac:dyDescent="0.3">
      <c r="A465" t="s">
        <v>1395</v>
      </c>
      <c r="B465" s="33">
        <v>13</v>
      </c>
      <c r="C465" t="s">
        <v>1411</v>
      </c>
      <c r="D465" t="s">
        <v>1556</v>
      </c>
      <c r="E465" s="33" t="s">
        <v>1416</v>
      </c>
      <c r="F465" s="33" t="s">
        <v>1394</v>
      </c>
      <c r="G465" s="33"/>
      <c r="H465" s="83" t="s">
        <v>1559</v>
      </c>
      <c r="I465" s="34">
        <f t="shared" si="58"/>
        <v>12</v>
      </c>
      <c r="J465" s="34">
        <f t="shared" si="64"/>
        <v>16</v>
      </c>
      <c r="K465" s="35">
        <f t="shared" si="65"/>
        <v>0.42857142857142855</v>
      </c>
      <c r="L465" s="88"/>
      <c r="M465" s="88"/>
      <c r="N465" s="88" t="s">
        <v>1569</v>
      </c>
      <c r="O465" s="88" t="s">
        <v>1569</v>
      </c>
      <c r="P465" s="88" t="s">
        <v>1569</v>
      </c>
      <c r="Q465" s="88" t="s">
        <v>1569</v>
      </c>
      <c r="R465" s="88" t="s">
        <v>1569</v>
      </c>
      <c r="S465" s="88" t="s">
        <v>1569</v>
      </c>
      <c r="T465" s="88" t="s">
        <v>1569</v>
      </c>
      <c r="U465" s="88" t="s">
        <v>1569</v>
      </c>
      <c r="V465" s="88"/>
      <c r="W465" s="88"/>
      <c r="X465" s="88" t="s">
        <v>1569</v>
      </c>
      <c r="Y465" s="88" t="s">
        <v>1569</v>
      </c>
      <c r="Z465" s="88" t="s">
        <v>1569</v>
      </c>
      <c r="AA465" s="88" t="s">
        <v>1569</v>
      </c>
      <c r="AB465" s="88" t="s">
        <v>1569</v>
      </c>
      <c r="AC465" s="88" t="s">
        <v>1569</v>
      </c>
      <c r="AD465" s="88" t="s">
        <v>1569</v>
      </c>
      <c r="AE465" s="88" t="s">
        <v>1569</v>
      </c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</row>
    <row r="466" spans="1:41" ht="15.75" thickBot="1" x14ac:dyDescent="0.3">
      <c r="A466" t="s">
        <v>1395</v>
      </c>
      <c r="B466" t="s">
        <v>1553</v>
      </c>
      <c r="C466" t="s">
        <v>1411</v>
      </c>
      <c r="D466" t="s">
        <v>1556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.75" thickBot="1" x14ac:dyDescent="0.3">
      <c r="A467" t="s">
        <v>1395</v>
      </c>
      <c r="B467" s="33">
        <v>14</v>
      </c>
      <c r="C467" t="s">
        <v>1411</v>
      </c>
      <c r="D467" t="s">
        <v>1523</v>
      </c>
      <c r="E467" s="33" t="s">
        <v>1416</v>
      </c>
      <c r="F467" s="33" t="s">
        <v>1394</v>
      </c>
      <c r="G467" s="33"/>
      <c r="H467" s="130" t="s">
        <v>1524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.75" thickBot="1" x14ac:dyDescent="0.3">
      <c r="A468" t="s">
        <v>1395</v>
      </c>
      <c r="B468" t="s">
        <v>1525</v>
      </c>
      <c r="C468" t="s">
        <v>1411</v>
      </c>
      <c r="D468" t="s">
        <v>1523</v>
      </c>
      <c r="E468" s="33" t="s">
        <v>1393</v>
      </c>
      <c r="F468" s="33" t="s">
        <v>1394</v>
      </c>
      <c r="G468" s="33"/>
      <c r="H468" t="s">
        <v>1526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.75" thickBot="1" x14ac:dyDescent="0.3">
      <c r="A469" t="s">
        <v>1395</v>
      </c>
      <c r="B469" s="33">
        <v>15</v>
      </c>
      <c r="C469" t="s">
        <v>1411</v>
      </c>
      <c r="D469" t="s">
        <v>1533</v>
      </c>
      <c r="E469" s="33" t="s">
        <v>1416</v>
      </c>
      <c r="F469" s="33" t="s">
        <v>1394</v>
      </c>
      <c r="G469" s="33"/>
      <c r="H469" s="130" t="s">
        <v>1534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.75" thickBot="1" x14ac:dyDescent="0.3">
      <c r="A470" t="s">
        <v>1395</v>
      </c>
      <c r="B470" t="s">
        <v>1527</v>
      </c>
      <c r="C470" t="s">
        <v>1411</v>
      </c>
      <c r="D470" t="s">
        <v>1533</v>
      </c>
      <c r="E470" s="33" t="s">
        <v>1393</v>
      </c>
      <c r="F470" s="33" t="s">
        <v>1394</v>
      </c>
      <c r="G470" s="33"/>
      <c r="H470" t="s">
        <v>1535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.75" thickBot="1" x14ac:dyDescent="0.3">
      <c r="A471" t="s">
        <v>1395</v>
      </c>
      <c r="B471" s="33">
        <v>16</v>
      </c>
      <c r="C471" t="s">
        <v>1411</v>
      </c>
      <c r="D471" t="s">
        <v>1536</v>
      </c>
      <c r="E471" s="33" t="s">
        <v>1416</v>
      </c>
      <c r="F471" s="33" t="s">
        <v>1394</v>
      </c>
      <c r="G471" s="33"/>
      <c r="H471" s="130" t="s">
        <v>1537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.75" thickBot="1" x14ac:dyDescent="0.3">
      <c r="A472" t="s">
        <v>1395</v>
      </c>
      <c r="B472" t="s">
        <v>1528</v>
      </c>
      <c r="C472" t="s">
        <v>1411</v>
      </c>
      <c r="D472" t="s">
        <v>1536</v>
      </c>
      <c r="E472" s="33" t="s">
        <v>1393</v>
      </c>
      <c r="F472" s="33" t="s">
        <v>1394</v>
      </c>
      <c r="G472" s="33"/>
      <c r="H472" t="s">
        <v>1538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.75" thickBot="1" x14ac:dyDescent="0.3">
      <c r="A473" t="s">
        <v>1395</v>
      </c>
      <c r="B473" s="33">
        <v>17</v>
      </c>
      <c r="C473" t="s">
        <v>1411</v>
      </c>
      <c r="D473" t="s">
        <v>1539</v>
      </c>
      <c r="E473" s="33" t="s">
        <v>1416</v>
      </c>
      <c r="F473" s="33" t="s">
        <v>1394</v>
      </c>
      <c r="G473" s="33"/>
      <c r="H473" s="130" t="s">
        <v>1540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.75" thickBot="1" x14ac:dyDescent="0.3">
      <c r="A474" t="s">
        <v>1395</v>
      </c>
      <c r="B474" t="s">
        <v>1529</v>
      </c>
      <c r="C474" t="s">
        <v>1411</v>
      </c>
      <c r="D474" t="s">
        <v>1539</v>
      </c>
      <c r="E474" s="33" t="s">
        <v>1393</v>
      </c>
      <c r="F474" s="33" t="s">
        <v>1394</v>
      </c>
      <c r="G474" s="33"/>
      <c r="H474" t="s">
        <v>1541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.75" thickBot="1" x14ac:dyDescent="0.3">
      <c r="A475" t="s">
        <v>1395</v>
      </c>
      <c r="B475" s="33">
        <v>18</v>
      </c>
      <c r="C475" t="s">
        <v>1411</v>
      </c>
      <c r="D475" t="s">
        <v>1542</v>
      </c>
      <c r="E475" s="33" t="s">
        <v>1416</v>
      </c>
      <c r="F475" s="33" t="s">
        <v>1394</v>
      </c>
      <c r="G475" s="33"/>
      <c r="H475" s="130" t="s">
        <v>1543</v>
      </c>
      <c r="I475" s="129">
        <f t="shared" si="58"/>
        <v>19</v>
      </c>
      <c r="J475" s="34">
        <f t="shared" si="66"/>
        <v>9</v>
      </c>
      <c r="K475" s="35">
        <f t="shared" si="67"/>
        <v>0.6785714285714286</v>
      </c>
      <c r="L475" s="88"/>
      <c r="M475" s="88"/>
      <c r="N475" s="88" t="s">
        <v>1569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1569</v>
      </c>
      <c r="Y475" s="88" t="s">
        <v>1569</v>
      </c>
      <c r="Z475" s="88" t="s">
        <v>1569</v>
      </c>
      <c r="AA475" s="88" t="s">
        <v>1569</v>
      </c>
      <c r="AB475" s="88" t="s">
        <v>1569</v>
      </c>
      <c r="AC475" s="88" t="s">
        <v>1569</v>
      </c>
      <c r="AD475" s="88" t="s">
        <v>1569</v>
      </c>
      <c r="AE475" s="88" t="s">
        <v>1569</v>
      </c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</row>
    <row r="476" spans="1:41" ht="15.75" thickBot="1" x14ac:dyDescent="0.3">
      <c r="A476" t="s">
        <v>1395</v>
      </c>
      <c r="B476" t="s">
        <v>1530</v>
      </c>
      <c r="C476" t="s">
        <v>1411</v>
      </c>
      <c r="D476" t="s">
        <v>1542</v>
      </c>
      <c r="E476" s="33" t="s">
        <v>1393</v>
      </c>
      <c r="F476" s="33" t="s">
        <v>1394</v>
      </c>
      <c r="G476" s="33"/>
      <c r="H476" t="s">
        <v>1544</v>
      </c>
      <c r="I476" s="129">
        <f t="shared" si="58"/>
        <v>13</v>
      </c>
      <c r="J476" s="34">
        <f t="shared" si="66"/>
        <v>15</v>
      </c>
      <c r="K476" s="35">
        <f t="shared" si="67"/>
        <v>0.4642857142857143</v>
      </c>
      <c r="L476" s="88"/>
      <c r="M476" s="88"/>
      <c r="N476" s="88"/>
      <c r="O476" s="88" t="s">
        <v>1569</v>
      </c>
      <c r="P476" s="88" t="s">
        <v>1569</v>
      </c>
      <c r="Q476" s="88" t="s">
        <v>1569</v>
      </c>
      <c r="R476" s="88" t="s">
        <v>1569</v>
      </c>
      <c r="S476" s="88" t="s">
        <v>1569</v>
      </c>
      <c r="T476" s="88" t="s">
        <v>1569</v>
      </c>
      <c r="U476" s="88" t="s">
        <v>1569</v>
      </c>
      <c r="V476" s="88"/>
      <c r="W476" s="88"/>
      <c r="X476" s="88" t="s">
        <v>1569</v>
      </c>
      <c r="Y476" s="88" t="s">
        <v>1569</v>
      </c>
      <c r="Z476" s="88" t="s">
        <v>1569</v>
      </c>
      <c r="AA476" s="88" t="s">
        <v>1569</v>
      </c>
      <c r="AB476" s="88" t="s">
        <v>1569</v>
      </c>
      <c r="AC476" s="88" t="s">
        <v>1569</v>
      </c>
      <c r="AD476" s="88" t="s">
        <v>1569</v>
      </c>
      <c r="AE476" s="88" t="s">
        <v>1569</v>
      </c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</row>
    <row r="477" spans="1:41" ht="15.75" thickBot="1" x14ac:dyDescent="0.3">
      <c r="A477" t="s">
        <v>1395</v>
      </c>
      <c r="B477" s="33">
        <v>19</v>
      </c>
      <c r="C477" t="s">
        <v>1411</v>
      </c>
      <c r="D477" t="s">
        <v>1545</v>
      </c>
      <c r="E477" s="33" t="s">
        <v>1416</v>
      </c>
      <c r="F477" s="33" t="s">
        <v>1394</v>
      </c>
      <c r="G477" s="33"/>
      <c r="H477" s="130" t="s">
        <v>1546</v>
      </c>
      <c r="I477" s="129">
        <f t="shared" si="58"/>
        <v>10</v>
      </c>
      <c r="J477" s="34">
        <f t="shared" si="66"/>
        <v>18</v>
      </c>
      <c r="K477" s="35">
        <f t="shared" si="67"/>
        <v>0.35714285714285715</v>
      </c>
      <c r="L477" s="88" t="s">
        <v>1569</v>
      </c>
      <c r="M477" s="88" t="s">
        <v>1569</v>
      </c>
      <c r="N477" s="88" t="s">
        <v>1569</v>
      </c>
      <c r="O477" s="88" t="s">
        <v>1569</v>
      </c>
      <c r="P477" s="88" t="s">
        <v>1569</v>
      </c>
      <c r="Q477" s="88" t="s">
        <v>1569</v>
      </c>
      <c r="R477" s="88" t="s">
        <v>1569</v>
      </c>
      <c r="S477" s="88" t="s">
        <v>1569</v>
      </c>
      <c r="T477" s="88" t="s">
        <v>1569</v>
      </c>
      <c r="U477" s="88" t="s">
        <v>1569</v>
      </c>
      <c r="V477" s="88"/>
      <c r="W477" s="88"/>
      <c r="X477" s="88" t="s">
        <v>1569</v>
      </c>
      <c r="Y477" s="88" t="s">
        <v>1569</v>
      </c>
      <c r="Z477" s="88" t="s">
        <v>1569</v>
      </c>
      <c r="AA477" s="88" t="s">
        <v>1569</v>
      </c>
      <c r="AB477" s="88" t="s">
        <v>1569</v>
      </c>
      <c r="AC477" s="88" t="s">
        <v>1569</v>
      </c>
      <c r="AD477" s="88" t="s">
        <v>1569</v>
      </c>
      <c r="AE477" s="88" t="s">
        <v>1569</v>
      </c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</row>
    <row r="478" spans="1:41" ht="15.75" thickBot="1" x14ac:dyDescent="0.3">
      <c r="A478" t="s">
        <v>1395</v>
      </c>
      <c r="B478" t="s">
        <v>1531</v>
      </c>
      <c r="C478" t="s">
        <v>1411</v>
      </c>
      <c r="D478" t="s">
        <v>1545</v>
      </c>
      <c r="E478" s="33" t="s">
        <v>1393</v>
      </c>
      <c r="F478" s="33" t="s">
        <v>1394</v>
      </c>
      <c r="G478" s="33"/>
      <c r="H478" t="s">
        <v>1547</v>
      </c>
      <c r="I478" s="129">
        <f t="shared" si="58"/>
        <v>11</v>
      </c>
      <c r="J478" s="34">
        <f t="shared" si="66"/>
        <v>17</v>
      </c>
      <c r="K478" s="35">
        <f t="shared" si="67"/>
        <v>0.39285714285714285</v>
      </c>
      <c r="L478" s="88" t="s">
        <v>1569</v>
      </c>
      <c r="M478" s="88" t="s">
        <v>1569</v>
      </c>
      <c r="N478" s="88" t="s">
        <v>1569</v>
      </c>
      <c r="O478" s="88" t="s">
        <v>1569</v>
      </c>
      <c r="P478" s="88" t="s">
        <v>1569</v>
      </c>
      <c r="Q478" s="88" t="s">
        <v>1569</v>
      </c>
      <c r="R478" s="88" t="s">
        <v>1569</v>
      </c>
      <c r="S478" s="88" t="s">
        <v>1569</v>
      </c>
      <c r="T478" s="88" t="s">
        <v>1569</v>
      </c>
      <c r="U478" s="88" t="s">
        <v>1569</v>
      </c>
      <c r="V478" s="88"/>
      <c r="W478" s="88"/>
      <c r="X478" s="88"/>
      <c r="Y478" s="88" t="s">
        <v>1569</v>
      </c>
      <c r="Z478" s="88" t="s">
        <v>1569</v>
      </c>
      <c r="AA478" s="88" t="s">
        <v>1569</v>
      </c>
      <c r="AB478" s="88" t="s">
        <v>1569</v>
      </c>
      <c r="AC478" s="88" t="s">
        <v>1569</v>
      </c>
      <c r="AD478" s="88" t="s">
        <v>1569</v>
      </c>
      <c r="AE478" s="88" t="s">
        <v>1569</v>
      </c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</row>
    <row r="479" spans="1:41" ht="15.75" thickBot="1" x14ac:dyDescent="0.3">
      <c r="A479" t="s">
        <v>1395</v>
      </c>
      <c r="B479" s="33">
        <v>20</v>
      </c>
      <c r="C479" t="s">
        <v>1411</v>
      </c>
      <c r="D479" t="s">
        <v>1548</v>
      </c>
      <c r="E479" s="33" t="s">
        <v>1416</v>
      </c>
      <c r="F479" s="33" t="s">
        <v>1394</v>
      </c>
      <c r="G479" s="33"/>
      <c r="H479" s="130" t="s">
        <v>1549</v>
      </c>
      <c r="I479" s="129">
        <f t="shared" si="58"/>
        <v>12</v>
      </c>
      <c r="J479" s="34">
        <f t="shared" si="66"/>
        <v>16</v>
      </c>
      <c r="K479" s="35">
        <f t="shared" si="67"/>
        <v>0.42857142857142855</v>
      </c>
      <c r="L479" s="88"/>
      <c r="M479" s="88"/>
      <c r="N479" s="88" t="s">
        <v>1569</v>
      </c>
      <c r="O479" s="88" t="s">
        <v>1569</v>
      </c>
      <c r="P479" s="88" t="s">
        <v>1569</v>
      </c>
      <c r="Q479" s="88" t="s">
        <v>1569</v>
      </c>
      <c r="R479" s="88" t="s">
        <v>1569</v>
      </c>
      <c r="S479" s="88" t="s">
        <v>1569</v>
      </c>
      <c r="T479" s="88" t="s">
        <v>1569</v>
      </c>
      <c r="U479" s="88" t="s">
        <v>1569</v>
      </c>
      <c r="V479" s="88"/>
      <c r="W479" s="88"/>
      <c r="X479" s="88" t="s">
        <v>1569</v>
      </c>
      <c r="Y479" s="88" t="s">
        <v>1569</v>
      </c>
      <c r="Z479" s="88" t="s">
        <v>1569</v>
      </c>
      <c r="AA479" s="88" t="s">
        <v>1569</v>
      </c>
      <c r="AB479" s="88" t="s">
        <v>1569</v>
      </c>
      <c r="AC479" s="88" t="s">
        <v>1569</v>
      </c>
      <c r="AD479" s="88" t="s">
        <v>1569</v>
      </c>
      <c r="AE479" s="88" t="s">
        <v>1569</v>
      </c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</row>
    <row r="480" spans="1:41" ht="15.75" thickBot="1" x14ac:dyDescent="0.3">
      <c r="A480" t="s">
        <v>1395</v>
      </c>
      <c r="B480" s="33" t="s">
        <v>1532</v>
      </c>
      <c r="C480" t="s">
        <v>1411</v>
      </c>
      <c r="D480" t="s">
        <v>1548</v>
      </c>
      <c r="E480" s="33" t="s">
        <v>1393</v>
      </c>
      <c r="F480" s="33" t="s">
        <v>1394</v>
      </c>
      <c r="G480" s="33"/>
      <c r="H480" t="s">
        <v>1550</v>
      </c>
      <c r="I480" s="129">
        <f t="shared" si="58"/>
        <v>12</v>
      </c>
      <c r="J480" s="34">
        <f t="shared" si="66"/>
        <v>16</v>
      </c>
      <c r="K480" s="35">
        <f t="shared" si="67"/>
        <v>0.42857142857142855</v>
      </c>
      <c r="L480" s="88"/>
      <c r="M480" s="88"/>
      <c r="N480" s="88" t="s">
        <v>1569</v>
      </c>
      <c r="O480" s="88" t="s">
        <v>1569</v>
      </c>
      <c r="P480" s="88" t="s">
        <v>1569</v>
      </c>
      <c r="Q480" s="88" t="s">
        <v>1569</v>
      </c>
      <c r="R480" s="88" t="s">
        <v>1569</v>
      </c>
      <c r="S480" s="88" t="s">
        <v>1569</v>
      </c>
      <c r="T480" s="88" t="s">
        <v>1569</v>
      </c>
      <c r="U480" s="88" t="s">
        <v>1569</v>
      </c>
      <c r="V480" s="88"/>
      <c r="W480" s="88"/>
      <c r="X480" s="88" t="s">
        <v>1569</v>
      </c>
      <c r="Y480" s="88" t="s">
        <v>1569</v>
      </c>
      <c r="Z480" s="88" t="s">
        <v>1569</v>
      </c>
      <c r="AA480" s="88" t="s">
        <v>1569</v>
      </c>
      <c r="AB480" s="88" t="s">
        <v>1569</v>
      </c>
      <c r="AC480" s="88" t="s">
        <v>1569</v>
      </c>
      <c r="AD480" s="88" t="s">
        <v>1569</v>
      </c>
      <c r="AE480" s="88" t="s">
        <v>1569</v>
      </c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</row>
    <row r="481" spans="1:41" ht="15.75" thickBot="1" x14ac:dyDescent="0.3">
      <c r="A481" t="s">
        <v>1395</v>
      </c>
      <c r="B481" s="33">
        <v>21</v>
      </c>
      <c r="C481" t="s">
        <v>1411</v>
      </c>
      <c r="D481" t="s">
        <v>1388</v>
      </c>
      <c r="E481" s="33" t="s">
        <v>1416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</row>
    <row r="482" spans="1:41" ht="15.75" thickBot="1" x14ac:dyDescent="0.3">
      <c r="A482" t="s">
        <v>1395</v>
      </c>
      <c r="B482" s="33" t="s">
        <v>1396</v>
      </c>
      <c r="C482" t="s">
        <v>1411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</row>
    <row r="483" spans="1:41" ht="15.75" thickBot="1" x14ac:dyDescent="0.3">
      <c r="A483" t="s">
        <v>1395</v>
      </c>
      <c r="B483" s="33">
        <v>22</v>
      </c>
      <c r="C483" t="s">
        <v>1411</v>
      </c>
      <c r="D483" t="s">
        <v>1389</v>
      </c>
      <c r="E483" s="33" t="s">
        <v>1416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.75" thickBot="1" x14ac:dyDescent="0.3">
      <c r="A484" t="s">
        <v>1395</v>
      </c>
      <c r="B484" s="33" t="s">
        <v>1397</v>
      </c>
      <c r="C484" t="s">
        <v>1411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.75" thickBot="1" x14ac:dyDescent="0.3">
      <c r="A485" t="s">
        <v>1395</v>
      </c>
      <c r="B485" s="33">
        <v>23</v>
      </c>
      <c r="C485" t="s">
        <v>1411</v>
      </c>
      <c r="D485" t="s">
        <v>1390</v>
      </c>
      <c r="E485" s="33" t="s">
        <v>1416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.75" thickBot="1" x14ac:dyDescent="0.3">
      <c r="A486" t="s">
        <v>1395</v>
      </c>
      <c r="B486" s="33" t="s">
        <v>1398</v>
      </c>
      <c r="C486" t="s">
        <v>1411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.75" thickBot="1" x14ac:dyDescent="0.3">
      <c r="A487" t="s">
        <v>1395</v>
      </c>
      <c r="B487" s="33">
        <v>24</v>
      </c>
      <c r="C487" t="s">
        <v>1411</v>
      </c>
      <c r="D487" t="s">
        <v>1391</v>
      </c>
      <c r="E487" s="33" t="s">
        <v>1416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.75" thickBot="1" x14ac:dyDescent="0.3">
      <c r="A488" t="s">
        <v>1395</v>
      </c>
      <c r="B488" s="33" t="s">
        <v>1399</v>
      </c>
      <c r="C488" t="s">
        <v>1411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.75" thickBot="1" x14ac:dyDescent="0.3">
      <c r="A489" t="s">
        <v>1395</v>
      </c>
      <c r="B489" s="33">
        <v>25</v>
      </c>
      <c r="C489" t="s">
        <v>1411</v>
      </c>
      <c r="D489" t="s">
        <v>1392</v>
      </c>
      <c r="E489" s="33" t="s">
        <v>1416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.75" thickBot="1" x14ac:dyDescent="0.3">
      <c r="A490" t="s">
        <v>1395</v>
      </c>
      <c r="B490" s="33" t="s">
        <v>1400</v>
      </c>
      <c r="C490" t="s">
        <v>1411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.75" thickBot="1" x14ac:dyDescent="0.3">
      <c r="A491" t="s">
        <v>1395</v>
      </c>
      <c r="B491" s="33">
        <v>26</v>
      </c>
      <c r="C491" s="33" t="s">
        <v>1411</v>
      </c>
      <c r="D491" t="s">
        <v>1427</v>
      </c>
      <c r="E491" s="33" t="s">
        <v>1416</v>
      </c>
      <c r="F491" s="33" t="s">
        <v>1394</v>
      </c>
      <c r="G491" s="33"/>
      <c r="H491" s="83" t="s">
        <v>1433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.75" thickBot="1" x14ac:dyDescent="0.3">
      <c r="A492" t="s">
        <v>1395</v>
      </c>
      <c r="B492" s="33" t="s">
        <v>1445</v>
      </c>
      <c r="C492" s="33" t="s">
        <v>1411</v>
      </c>
      <c r="D492" t="s">
        <v>1427</v>
      </c>
      <c r="E492" s="33" t="s">
        <v>1393</v>
      </c>
      <c r="F492" s="33" t="s">
        <v>1394</v>
      </c>
      <c r="G492" s="33"/>
      <c r="H492" s="33" t="s">
        <v>1439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.75" thickBot="1" x14ac:dyDescent="0.3">
      <c r="A493" t="s">
        <v>1395</v>
      </c>
      <c r="B493" s="33">
        <v>27</v>
      </c>
      <c r="C493" s="33" t="s">
        <v>1411</v>
      </c>
      <c r="D493" t="s">
        <v>1428</v>
      </c>
      <c r="E493" s="33" t="s">
        <v>1416</v>
      </c>
      <c r="F493" s="33" t="s">
        <v>1394</v>
      </c>
      <c r="G493" s="33"/>
      <c r="H493" s="83" t="s">
        <v>1434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</row>
    <row r="494" spans="1:41" ht="15.75" thickBot="1" x14ac:dyDescent="0.3">
      <c r="A494" t="s">
        <v>1395</v>
      </c>
      <c r="B494" s="33" t="s">
        <v>1446</v>
      </c>
      <c r="C494" s="33" t="s">
        <v>1411</v>
      </c>
      <c r="D494" t="s">
        <v>1428</v>
      </c>
      <c r="E494" s="33" t="s">
        <v>1393</v>
      </c>
      <c r="F494" s="33" t="s">
        <v>1394</v>
      </c>
      <c r="G494" s="33"/>
      <c r="H494" s="33" t="s">
        <v>1440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</row>
    <row r="495" spans="1:41" ht="15.75" thickBot="1" x14ac:dyDescent="0.3">
      <c r="A495" t="s">
        <v>1395</v>
      </c>
      <c r="B495" s="33">
        <v>28</v>
      </c>
      <c r="C495" s="33" t="s">
        <v>1411</v>
      </c>
      <c r="D495" t="s">
        <v>1429</v>
      </c>
      <c r="E495" s="33" t="s">
        <v>1416</v>
      </c>
      <c r="F495" s="33" t="s">
        <v>1394</v>
      </c>
      <c r="G495" s="33"/>
      <c r="H495" s="83" t="s">
        <v>1435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.75" thickBot="1" x14ac:dyDescent="0.3">
      <c r="A496" t="s">
        <v>1395</v>
      </c>
      <c r="B496" s="33" t="s">
        <v>1447</v>
      </c>
      <c r="C496" s="33" t="s">
        <v>1411</v>
      </c>
      <c r="D496" t="s">
        <v>1429</v>
      </c>
      <c r="E496" s="33" t="s">
        <v>1393</v>
      </c>
      <c r="F496" s="33" t="s">
        <v>1394</v>
      </c>
      <c r="G496" s="33"/>
      <c r="H496" s="33" t="s">
        <v>1441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.75" thickBot="1" x14ac:dyDescent="0.3">
      <c r="A497" t="s">
        <v>1395</v>
      </c>
      <c r="B497" s="33">
        <v>29</v>
      </c>
      <c r="C497" s="33" t="s">
        <v>1411</v>
      </c>
      <c r="D497" t="s">
        <v>1430</v>
      </c>
      <c r="E497" s="33" t="s">
        <v>1416</v>
      </c>
      <c r="F497" s="33" t="s">
        <v>1394</v>
      </c>
      <c r="G497" s="33"/>
      <c r="H497" s="83" t="s">
        <v>1436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.75" thickBot="1" x14ac:dyDescent="0.3">
      <c r="A498" t="s">
        <v>1395</v>
      </c>
      <c r="B498" s="33" t="s">
        <v>1448</v>
      </c>
      <c r="C498" s="33" t="s">
        <v>1411</v>
      </c>
      <c r="D498" t="s">
        <v>1430</v>
      </c>
      <c r="E498" s="33" t="s">
        <v>1393</v>
      </c>
      <c r="F498" s="33" t="s">
        <v>1394</v>
      </c>
      <c r="G498" s="33"/>
      <c r="H498" s="33" t="s">
        <v>1442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.75" thickBot="1" x14ac:dyDescent="0.3">
      <c r="A499" t="s">
        <v>1395</v>
      </c>
      <c r="B499" s="33">
        <v>30</v>
      </c>
      <c r="C499" s="33" t="s">
        <v>1411</v>
      </c>
      <c r="D499" t="s">
        <v>1431</v>
      </c>
      <c r="E499" s="33" t="s">
        <v>1416</v>
      </c>
      <c r="F499" s="33" t="s">
        <v>1394</v>
      </c>
      <c r="G499" s="33"/>
      <c r="H499" s="83" t="s">
        <v>1437</v>
      </c>
      <c r="I499" s="34">
        <f t="shared" si="71"/>
        <v>10</v>
      </c>
      <c r="J499" s="34">
        <f t="shared" si="72"/>
        <v>18</v>
      </c>
      <c r="K499" s="35">
        <f t="shared" si="73"/>
        <v>0.35714285714285715</v>
      </c>
      <c r="L499" s="88" t="s">
        <v>1569</v>
      </c>
      <c r="M499" s="88" t="s">
        <v>1569</v>
      </c>
      <c r="N499" s="88" t="s">
        <v>1569</v>
      </c>
      <c r="O499" s="88" t="s">
        <v>1569</v>
      </c>
      <c r="P499" s="88" t="s">
        <v>1569</v>
      </c>
      <c r="Q499" s="88" t="s">
        <v>1569</v>
      </c>
      <c r="R499" s="88" t="s">
        <v>1569</v>
      </c>
      <c r="S499" s="88" t="s">
        <v>1569</v>
      </c>
      <c r="T499" s="88" t="s">
        <v>1569</v>
      </c>
      <c r="U499" s="88" t="s">
        <v>1569</v>
      </c>
      <c r="V499" s="88"/>
      <c r="W499" s="88"/>
      <c r="X499" s="88" t="s">
        <v>1569</v>
      </c>
      <c r="Y499" s="88" t="s">
        <v>1569</v>
      </c>
      <c r="Z499" s="88" t="s">
        <v>1569</v>
      </c>
      <c r="AA499" s="88" t="s">
        <v>1569</v>
      </c>
      <c r="AB499" s="88" t="s">
        <v>1569</v>
      </c>
      <c r="AC499" s="88" t="s">
        <v>1569</v>
      </c>
      <c r="AD499" s="88" t="s">
        <v>1569</v>
      </c>
      <c r="AE499" s="88" t="s">
        <v>1569</v>
      </c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</row>
    <row r="500" spans="1:41" ht="15.75" thickBot="1" x14ac:dyDescent="0.3">
      <c r="A500" t="s">
        <v>1395</v>
      </c>
      <c r="B500" s="33" t="s">
        <v>1449</v>
      </c>
      <c r="C500" s="33" t="s">
        <v>1411</v>
      </c>
      <c r="D500" t="s">
        <v>1431</v>
      </c>
      <c r="E500" s="33" t="s">
        <v>1393</v>
      </c>
      <c r="F500" s="33" t="s">
        <v>1394</v>
      </c>
      <c r="G500" s="33"/>
      <c r="H500" s="33" t="s">
        <v>1443</v>
      </c>
      <c r="I500" s="34">
        <f t="shared" si="71"/>
        <v>10</v>
      </c>
      <c r="J500" s="34">
        <f t="shared" si="72"/>
        <v>18</v>
      </c>
      <c r="K500" s="35">
        <f t="shared" si="73"/>
        <v>0.35714285714285715</v>
      </c>
      <c r="L500" s="88" t="s">
        <v>1569</v>
      </c>
      <c r="M500" s="88" t="s">
        <v>1569</v>
      </c>
      <c r="N500" s="88" t="s">
        <v>1569</v>
      </c>
      <c r="O500" s="88" t="s">
        <v>1569</v>
      </c>
      <c r="P500" s="88" t="s">
        <v>1569</v>
      </c>
      <c r="Q500" s="88" t="s">
        <v>1569</v>
      </c>
      <c r="R500" s="88" t="s">
        <v>1569</v>
      </c>
      <c r="S500" s="88" t="s">
        <v>1569</v>
      </c>
      <c r="T500" s="88" t="s">
        <v>1569</v>
      </c>
      <c r="U500" s="88" t="s">
        <v>1569</v>
      </c>
      <c r="V500" s="88"/>
      <c r="W500" s="88"/>
      <c r="X500" s="88" t="s">
        <v>1569</v>
      </c>
      <c r="Y500" s="88" t="s">
        <v>1569</v>
      </c>
      <c r="Z500" s="88" t="s">
        <v>1569</v>
      </c>
      <c r="AA500" s="88" t="s">
        <v>1569</v>
      </c>
      <c r="AB500" s="88" t="s">
        <v>1569</v>
      </c>
      <c r="AC500" s="88" t="s">
        <v>1569</v>
      </c>
      <c r="AD500" s="88" t="s">
        <v>1569</v>
      </c>
      <c r="AE500" s="88" t="s">
        <v>1569</v>
      </c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</row>
    <row r="501" spans="1:41" ht="15.75" thickBot="1" x14ac:dyDescent="0.3">
      <c r="A501" t="s">
        <v>1395</v>
      </c>
      <c r="B501" s="33">
        <v>31</v>
      </c>
      <c r="C501" s="33" t="s">
        <v>1411</v>
      </c>
      <c r="D501" t="s">
        <v>1432</v>
      </c>
      <c r="E501" s="33" t="s">
        <v>1416</v>
      </c>
      <c r="F501" s="33" t="s">
        <v>1394</v>
      </c>
      <c r="G501" s="33"/>
      <c r="H501" s="83" t="s">
        <v>1438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.75" thickBot="1" x14ac:dyDescent="0.3">
      <c r="A502" t="s">
        <v>1395</v>
      </c>
      <c r="B502" s="33" t="s">
        <v>1450</v>
      </c>
      <c r="C502" s="33" t="s">
        <v>1411</v>
      </c>
      <c r="D502" t="s">
        <v>1432</v>
      </c>
      <c r="E502" s="33" t="s">
        <v>1393</v>
      </c>
      <c r="F502" s="33" t="s">
        <v>1394</v>
      </c>
      <c r="G502" s="33"/>
      <c r="H502" s="33" t="s">
        <v>1444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.75" thickBot="1" x14ac:dyDescent="0.3">
      <c r="A503" t="s">
        <v>1395</v>
      </c>
      <c r="B503" s="33" t="s">
        <v>1489</v>
      </c>
      <c r="C503" s="33" t="s">
        <v>1411</v>
      </c>
      <c r="D503" t="s">
        <v>1466</v>
      </c>
      <c r="E503" s="33" t="s">
        <v>1416</v>
      </c>
      <c r="F503" s="33" t="s">
        <v>1394</v>
      </c>
      <c r="G503" s="33"/>
      <c r="H503" s="83" t="s">
        <v>1462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.75" thickBot="1" x14ac:dyDescent="0.3">
      <c r="A504" t="s">
        <v>1395</v>
      </c>
      <c r="B504" s="33" t="s">
        <v>1451</v>
      </c>
      <c r="C504" s="33" t="s">
        <v>1411</v>
      </c>
      <c r="D504" t="s">
        <v>1466</v>
      </c>
      <c r="E504" s="33" t="s">
        <v>1393</v>
      </c>
      <c r="F504" s="33" t="s">
        <v>1394</v>
      </c>
      <c r="G504" s="33"/>
      <c r="H504" s="33" t="s">
        <v>1458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.75" thickBot="1" x14ac:dyDescent="0.3">
      <c r="A505" t="s">
        <v>1395</v>
      </c>
      <c r="B505" s="33" t="s">
        <v>1452</v>
      </c>
      <c r="C505" s="33" t="s">
        <v>1411</v>
      </c>
      <c r="D505" t="s">
        <v>1522</v>
      </c>
      <c r="E505" s="33" t="s">
        <v>1416</v>
      </c>
      <c r="F505" s="33" t="s">
        <v>1394</v>
      </c>
      <c r="G505" s="33"/>
      <c r="H505" s="83" t="s">
        <v>1463</v>
      </c>
      <c r="I505" s="34">
        <f t="shared" si="71"/>
        <v>12</v>
      </c>
      <c r="J505" s="34">
        <f t="shared" si="72"/>
        <v>16</v>
      </c>
      <c r="K505" s="35">
        <f t="shared" si="73"/>
        <v>0.42857142857142855</v>
      </c>
      <c r="L505" s="88" t="s">
        <v>1569</v>
      </c>
      <c r="M505" s="88" t="s">
        <v>1569</v>
      </c>
      <c r="N505" s="88"/>
      <c r="O505" s="88" t="s">
        <v>1569</v>
      </c>
      <c r="P505" s="88" t="s">
        <v>1569</v>
      </c>
      <c r="Q505" s="88"/>
      <c r="R505" s="88" t="s">
        <v>1569</v>
      </c>
      <c r="S505" s="88" t="s">
        <v>1569</v>
      </c>
      <c r="T505" s="88" t="s">
        <v>1569</v>
      </c>
      <c r="U505" s="88" t="s">
        <v>1569</v>
      </c>
      <c r="V505" s="88"/>
      <c r="W505" s="88"/>
      <c r="X505" s="88" t="s">
        <v>1569</v>
      </c>
      <c r="Y505" s="88" t="s">
        <v>1569</v>
      </c>
      <c r="Z505" s="88" t="s">
        <v>1569</v>
      </c>
      <c r="AA505" s="88" t="s">
        <v>1569</v>
      </c>
      <c r="AB505" s="88" t="s">
        <v>1569</v>
      </c>
      <c r="AC505" s="88" t="s">
        <v>1569</v>
      </c>
      <c r="AD505" s="88" t="s">
        <v>1569</v>
      </c>
      <c r="AE505" s="88" t="s">
        <v>1569</v>
      </c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</row>
    <row r="506" spans="1:41" ht="15.75" thickBot="1" x14ac:dyDescent="0.3">
      <c r="A506" t="s">
        <v>1395</v>
      </c>
      <c r="B506" s="33" t="s">
        <v>1453</v>
      </c>
      <c r="C506" s="33" t="s">
        <v>1411</v>
      </c>
      <c r="D506" t="s">
        <v>1522</v>
      </c>
      <c r="E506" s="33" t="s">
        <v>1393</v>
      </c>
      <c r="F506" s="33" t="s">
        <v>1394</v>
      </c>
      <c r="G506" s="33"/>
      <c r="H506" s="33" t="s">
        <v>1459</v>
      </c>
      <c r="I506" s="34">
        <f t="shared" si="71"/>
        <v>27</v>
      </c>
      <c r="J506" s="34">
        <f t="shared" si="72"/>
        <v>1</v>
      </c>
      <c r="K506" s="35">
        <f t="shared" si="73"/>
        <v>0.9642857142857143</v>
      </c>
      <c r="L506" s="88"/>
      <c r="M506" s="88"/>
      <c r="N506" s="88" t="s">
        <v>1569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</row>
    <row r="507" spans="1:41" ht="15.75" thickBot="1" x14ac:dyDescent="0.3">
      <c r="A507" t="s">
        <v>1395</v>
      </c>
      <c r="B507" s="33" t="s">
        <v>1454</v>
      </c>
      <c r="C507" s="33" t="s">
        <v>1411</v>
      </c>
      <c r="D507" t="s">
        <v>1468</v>
      </c>
      <c r="E507" s="33" t="s">
        <v>1416</v>
      </c>
      <c r="F507" s="33" t="s">
        <v>1394</v>
      </c>
      <c r="G507" s="33"/>
      <c r="H507" s="83" t="s">
        <v>1464</v>
      </c>
      <c r="I507" s="34">
        <f t="shared" si="71"/>
        <v>25</v>
      </c>
      <c r="J507" s="34">
        <f t="shared" si="72"/>
        <v>3</v>
      </c>
      <c r="K507" s="35">
        <f t="shared" si="73"/>
        <v>0.8928571428571429</v>
      </c>
      <c r="L507" s="88" t="s">
        <v>1569</v>
      </c>
      <c r="M507" s="88" t="s">
        <v>1569</v>
      </c>
      <c r="N507" s="88" t="s">
        <v>1569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</row>
    <row r="508" spans="1:41" ht="15.75" thickBot="1" x14ac:dyDescent="0.3">
      <c r="A508" t="s">
        <v>1395</v>
      </c>
      <c r="B508" s="33" t="s">
        <v>1455</v>
      </c>
      <c r="C508" s="33" t="s">
        <v>1411</v>
      </c>
      <c r="D508" t="s">
        <v>1468</v>
      </c>
      <c r="E508" s="33" t="s">
        <v>1393</v>
      </c>
      <c r="F508" s="33" t="s">
        <v>1394</v>
      </c>
      <c r="G508" s="33"/>
      <c r="H508" s="33" t="s">
        <v>1460</v>
      </c>
      <c r="I508" s="34">
        <f t="shared" si="71"/>
        <v>13</v>
      </c>
      <c r="J508" s="34">
        <f t="shared" si="72"/>
        <v>15</v>
      </c>
      <c r="K508" s="35">
        <f t="shared" si="73"/>
        <v>0.4642857142857143</v>
      </c>
      <c r="L508" s="88"/>
      <c r="M508" s="88"/>
      <c r="N508" s="88"/>
      <c r="O508" s="88" t="s">
        <v>1569</v>
      </c>
      <c r="P508" s="88" t="s">
        <v>1569</v>
      </c>
      <c r="Q508" s="88" t="s">
        <v>1569</v>
      </c>
      <c r="R508" s="88" t="s">
        <v>1569</v>
      </c>
      <c r="S508" s="88" t="s">
        <v>1569</v>
      </c>
      <c r="T508" s="88" t="s">
        <v>1569</v>
      </c>
      <c r="U508" s="88" t="s">
        <v>1569</v>
      </c>
      <c r="V508" s="88"/>
      <c r="W508" s="88"/>
      <c r="X508" s="88" t="s">
        <v>1569</v>
      </c>
      <c r="Y508" s="88" t="s">
        <v>1569</v>
      </c>
      <c r="Z508" s="88" t="s">
        <v>1569</v>
      </c>
      <c r="AA508" s="88" t="s">
        <v>1569</v>
      </c>
      <c r="AB508" s="88" t="s">
        <v>1569</v>
      </c>
      <c r="AC508" s="88" t="s">
        <v>1569</v>
      </c>
      <c r="AD508" s="88" t="s">
        <v>1569</v>
      </c>
      <c r="AE508" s="88" t="s">
        <v>1569</v>
      </c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</row>
    <row r="509" spans="1:41" ht="15.75" thickBot="1" x14ac:dyDescent="0.3">
      <c r="A509" t="s">
        <v>1395</v>
      </c>
      <c r="B509" s="33" t="s">
        <v>1456</v>
      </c>
      <c r="C509" s="33" t="s">
        <v>1411</v>
      </c>
      <c r="D509" t="s">
        <v>1467</v>
      </c>
      <c r="E509" s="33" t="s">
        <v>1416</v>
      </c>
      <c r="F509" s="33" t="s">
        <v>1394</v>
      </c>
      <c r="G509" s="33"/>
      <c r="H509" s="83" t="s">
        <v>1465</v>
      </c>
      <c r="I509" s="34">
        <f t="shared" si="71"/>
        <v>13</v>
      </c>
      <c r="J509" s="34">
        <f t="shared" si="72"/>
        <v>15</v>
      </c>
      <c r="K509" s="35">
        <f t="shared" si="73"/>
        <v>0.4642857142857143</v>
      </c>
      <c r="L509" s="88"/>
      <c r="M509" s="88"/>
      <c r="N509" s="88"/>
      <c r="O509" s="88" t="s">
        <v>1569</v>
      </c>
      <c r="P509" s="88" t="s">
        <v>1569</v>
      </c>
      <c r="Q509" s="88" t="s">
        <v>1569</v>
      </c>
      <c r="R509" s="88" t="s">
        <v>1569</v>
      </c>
      <c r="S509" s="88" t="s">
        <v>1569</v>
      </c>
      <c r="T509" s="88" t="s">
        <v>1569</v>
      </c>
      <c r="U509" s="88" t="s">
        <v>1569</v>
      </c>
      <c r="V509" s="88"/>
      <c r="W509" s="88"/>
      <c r="X509" s="88" t="s">
        <v>1569</v>
      </c>
      <c r="Y509" s="88" t="s">
        <v>1569</v>
      </c>
      <c r="Z509" s="88" t="s">
        <v>1569</v>
      </c>
      <c r="AA509" s="88" t="s">
        <v>1569</v>
      </c>
      <c r="AB509" s="88" t="s">
        <v>1569</v>
      </c>
      <c r="AC509" s="88" t="s">
        <v>1569</v>
      </c>
      <c r="AD509" s="88" t="s">
        <v>1569</v>
      </c>
      <c r="AE509" s="88" t="s">
        <v>1569</v>
      </c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</row>
    <row r="510" spans="1:41" ht="15.75" thickBot="1" x14ac:dyDescent="0.3">
      <c r="A510" t="s">
        <v>1395</v>
      </c>
      <c r="B510" s="33" t="s">
        <v>1457</v>
      </c>
      <c r="C510" s="33" t="s">
        <v>1411</v>
      </c>
      <c r="D510" t="s">
        <v>1467</v>
      </c>
      <c r="E510" s="33" t="s">
        <v>1393</v>
      </c>
      <c r="F510" s="33" t="s">
        <v>1394</v>
      </c>
      <c r="G510" s="33"/>
      <c r="H510" s="33" t="s">
        <v>1461</v>
      </c>
      <c r="I510" s="34">
        <f t="shared" si="71"/>
        <v>25</v>
      </c>
      <c r="J510" s="34">
        <f t="shared" si="72"/>
        <v>3</v>
      </c>
      <c r="K510" s="35">
        <f t="shared" si="73"/>
        <v>0.8928571428571429</v>
      </c>
      <c r="L510" s="88" t="s">
        <v>1569</v>
      </c>
      <c r="M510" s="88" t="s">
        <v>1569</v>
      </c>
      <c r="N510" s="88" t="s">
        <v>1569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</row>
    <row r="511" spans="1:41" ht="15.75" thickBot="1" x14ac:dyDescent="0.3">
      <c r="A511" t="s">
        <v>1395</v>
      </c>
      <c r="B511" s="33" t="s">
        <v>1579</v>
      </c>
      <c r="C511" s="33" t="s">
        <v>1411</v>
      </c>
      <c r="D511" t="s">
        <v>1581</v>
      </c>
      <c r="E511" s="33" t="s">
        <v>1416</v>
      </c>
      <c r="F511" s="33" t="s">
        <v>1394</v>
      </c>
      <c r="G511" s="33"/>
      <c r="H511" s="33"/>
      <c r="I511" s="34">
        <f t="shared" si="71"/>
        <v>20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1569</v>
      </c>
      <c r="Y511" s="90" t="s">
        <v>1569</v>
      </c>
      <c r="Z511" s="90" t="s">
        <v>1569</v>
      </c>
      <c r="AA511" s="90" t="s">
        <v>1569</v>
      </c>
      <c r="AB511" s="90" t="s">
        <v>1569</v>
      </c>
      <c r="AC511" s="90" t="s">
        <v>1569</v>
      </c>
      <c r="AD511" s="90" t="s">
        <v>1569</v>
      </c>
      <c r="AE511" s="90" t="s">
        <v>1569</v>
      </c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</row>
    <row r="512" spans="1:41" ht="15.75" thickBot="1" x14ac:dyDescent="0.3">
      <c r="A512" t="s">
        <v>1395</v>
      </c>
      <c r="B512" s="33" t="s">
        <v>1580</v>
      </c>
      <c r="C512" s="33" t="s">
        <v>1411</v>
      </c>
      <c r="D512" t="s">
        <v>1581</v>
      </c>
      <c r="E512" s="33" t="s">
        <v>1393</v>
      </c>
      <c r="F512" s="33" t="s">
        <v>1394</v>
      </c>
      <c r="G512" s="33"/>
      <c r="H512" s="33"/>
      <c r="I512" s="34">
        <f t="shared" si="71"/>
        <v>20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1569</v>
      </c>
      <c r="Y512" s="90" t="s">
        <v>1569</v>
      </c>
      <c r="Z512" s="90" t="s">
        <v>1569</v>
      </c>
      <c r="AA512" s="90" t="s">
        <v>1569</v>
      </c>
      <c r="AB512" s="90" t="s">
        <v>1569</v>
      </c>
      <c r="AC512" s="90" t="s">
        <v>1569</v>
      </c>
      <c r="AD512" s="90" t="s">
        <v>1569</v>
      </c>
      <c r="AE512" s="90" t="s">
        <v>1569</v>
      </c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</row>
    <row r="513" spans="1:41" ht="15.75" thickBot="1" x14ac:dyDescent="0.3">
      <c r="A513" t="s">
        <v>1395</v>
      </c>
      <c r="B513" s="33" t="s">
        <v>1471</v>
      </c>
      <c r="C513" s="33" t="s">
        <v>1411</v>
      </c>
      <c r="D513" t="s">
        <v>1498</v>
      </c>
      <c r="E513" s="33" t="s">
        <v>1416</v>
      </c>
      <c r="F513" s="33" t="s">
        <v>1394</v>
      </c>
      <c r="G513" s="33"/>
      <c r="H513" s="33" t="s">
        <v>1492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1561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.75" thickBot="1" x14ac:dyDescent="0.3">
      <c r="A514" t="s">
        <v>1395</v>
      </c>
      <c r="B514" s="33" t="s">
        <v>1490</v>
      </c>
      <c r="C514" s="33" t="s">
        <v>1411</v>
      </c>
      <c r="D514" t="s">
        <v>1498</v>
      </c>
      <c r="E514" s="33" t="s">
        <v>1393</v>
      </c>
      <c r="F514" s="33" t="s">
        <v>1394</v>
      </c>
      <c r="G514" s="33"/>
      <c r="H514" s="83" t="s">
        <v>1493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.75" thickBot="1" x14ac:dyDescent="0.3">
      <c r="A515" t="s">
        <v>1395</v>
      </c>
      <c r="B515" s="33" t="s">
        <v>1472</v>
      </c>
      <c r="C515" s="33" t="s">
        <v>1411</v>
      </c>
      <c r="D515" t="s">
        <v>1497</v>
      </c>
      <c r="E515" s="33" t="s">
        <v>1416</v>
      </c>
      <c r="F515" s="33" t="s">
        <v>1394</v>
      </c>
      <c r="G515" s="33"/>
      <c r="H515" s="33" t="s">
        <v>1494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.75" thickBot="1" x14ac:dyDescent="0.3">
      <c r="A516" t="s">
        <v>1395</v>
      </c>
      <c r="B516" s="33" t="s">
        <v>1473</v>
      </c>
      <c r="C516" s="33" t="s">
        <v>1411</v>
      </c>
      <c r="D516" t="s">
        <v>1497</v>
      </c>
      <c r="E516" s="33" t="s">
        <v>1393</v>
      </c>
      <c r="F516" s="33" t="s">
        <v>1394</v>
      </c>
      <c r="G516" s="33"/>
      <c r="H516" s="83" t="s">
        <v>1495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.75" thickBot="1" x14ac:dyDescent="0.3">
      <c r="A517" t="s">
        <v>1395</v>
      </c>
      <c r="B517" s="33" t="s">
        <v>1474</v>
      </c>
      <c r="C517" s="33" t="s">
        <v>1411</v>
      </c>
      <c r="D517" t="s">
        <v>1499</v>
      </c>
      <c r="E517" s="33" t="s">
        <v>1416</v>
      </c>
      <c r="F517" s="33" t="s">
        <v>1394</v>
      </c>
      <c r="G517" s="33"/>
      <c r="H517" s="33" t="s">
        <v>1500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.75" thickBot="1" x14ac:dyDescent="0.3">
      <c r="A518" t="s">
        <v>1395</v>
      </c>
      <c r="B518" s="33" t="s">
        <v>1475</v>
      </c>
      <c r="C518" s="33" t="s">
        <v>1411</v>
      </c>
      <c r="D518" t="s">
        <v>1499</v>
      </c>
      <c r="E518" s="33" t="s">
        <v>1393</v>
      </c>
      <c r="F518" s="33" t="s">
        <v>1394</v>
      </c>
      <c r="G518" s="33"/>
      <c r="H518" s="83" t="s">
        <v>1501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.75" thickBot="1" x14ac:dyDescent="0.3">
      <c r="A519" t="s">
        <v>1395</v>
      </c>
      <c r="B519" s="33" t="s">
        <v>1476</v>
      </c>
      <c r="C519" s="33" t="s">
        <v>1411</v>
      </c>
      <c r="D519" t="s">
        <v>1496</v>
      </c>
      <c r="E519" s="33" t="s">
        <v>1416</v>
      </c>
      <c r="F519" s="33" t="s">
        <v>1394</v>
      </c>
      <c r="G519" s="33"/>
      <c r="H519" s="33" t="s">
        <v>1502</v>
      </c>
      <c r="I519" s="34">
        <f t="shared" si="74"/>
        <v>10</v>
      </c>
      <c r="J519" s="34">
        <f t="shared" si="75"/>
        <v>18</v>
      </c>
      <c r="K519" s="35">
        <f t="shared" si="76"/>
        <v>0.35714285714285715</v>
      </c>
      <c r="L519" s="90" t="s">
        <v>1569</v>
      </c>
      <c r="M519" s="90" t="s">
        <v>1569</v>
      </c>
      <c r="N519" s="88" t="s">
        <v>1569</v>
      </c>
      <c r="O519" s="90" t="s">
        <v>1569</v>
      </c>
      <c r="P519" s="90" t="s">
        <v>1569</v>
      </c>
      <c r="Q519" s="90" t="s">
        <v>1569</v>
      </c>
      <c r="R519" s="90" t="s">
        <v>1569</v>
      </c>
      <c r="S519" s="90" t="s">
        <v>1569</v>
      </c>
      <c r="T519" s="90" t="s">
        <v>1569</v>
      </c>
      <c r="U519" s="90" t="s">
        <v>1569</v>
      </c>
      <c r="V519" s="90"/>
      <c r="W519" s="90"/>
      <c r="X519" s="90" t="s">
        <v>1569</v>
      </c>
      <c r="Y519" s="90" t="s">
        <v>1569</v>
      </c>
      <c r="Z519" s="90" t="s">
        <v>1569</v>
      </c>
      <c r="AA519" s="90" t="s">
        <v>1569</v>
      </c>
      <c r="AB519" s="90" t="s">
        <v>1569</v>
      </c>
      <c r="AC519" s="90" t="s">
        <v>1569</v>
      </c>
      <c r="AD519" s="90" t="s">
        <v>1569</v>
      </c>
      <c r="AE519" s="90" t="s">
        <v>1569</v>
      </c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</row>
    <row r="520" spans="1:41" ht="15.75" thickBot="1" x14ac:dyDescent="0.3">
      <c r="A520" t="s">
        <v>1395</v>
      </c>
      <c r="B520" s="33" t="s">
        <v>1477</v>
      </c>
      <c r="C520" s="33" t="s">
        <v>1411</v>
      </c>
      <c r="D520" t="s">
        <v>1496</v>
      </c>
      <c r="E520" s="33" t="s">
        <v>1393</v>
      </c>
      <c r="F520" s="33" t="s">
        <v>1394</v>
      </c>
      <c r="G520" s="33"/>
      <c r="H520" s="83" t="s">
        <v>1503</v>
      </c>
      <c r="I520" s="34">
        <f t="shared" si="74"/>
        <v>10</v>
      </c>
      <c r="J520" s="34">
        <f t="shared" si="75"/>
        <v>18</v>
      </c>
      <c r="K520" s="35">
        <f t="shared" si="76"/>
        <v>0.35714285714285715</v>
      </c>
      <c r="L520" s="90" t="s">
        <v>1569</v>
      </c>
      <c r="M520" s="90" t="s">
        <v>1569</v>
      </c>
      <c r="N520" s="88" t="s">
        <v>1569</v>
      </c>
      <c r="O520" s="90" t="s">
        <v>1569</v>
      </c>
      <c r="P520" s="90" t="s">
        <v>1569</v>
      </c>
      <c r="Q520" s="90" t="s">
        <v>1569</v>
      </c>
      <c r="R520" s="90" t="s">
        <v>1569</v>
      </c>
      <c r="S520" s="90" t="s">
        <v>1569</v>
      </c>
      <c r="T520" s="90" t="s">
        <v>1569</v>
      </c>
      <c r="U520" s="90" t="s">
        <v>1569</v>
      </c>
      <c r="V520" s="90"/>
      <c r="W520" s="90"/>
      <c r="X520" s="90" t="s">
        <v>1569</v>
      </c>
      <c r="Y520" s="90" t="s">
        <v>1569</v>
      </c>
      <c r="Z520" s="90" t="s">
        <v>1569</v>
      </c>
      <c r="AA520" s="90" t="s">
        <v>1569</v>
      </c>
      <c r="AB520" s="90" t="s">
        <v>1569</v>
      </c>
      <c r="AC520" s="90" t="s">
        <v>1569</v>
      </c>
      <c r="AD520" s="90" t="s">
        <v>1569</v>
      </c>
      <c r="AE520" s="90" t="s">
        <v>1569</v>
      </c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</row>
    <row r="521" spans="1:41" ht="15.75" thickBot="1" x14ac:dyDescent="0.3">
      <c r="A521" t="s">
        <v>1395</v>
      </c>
      <c r="B521" s="33" t="s">
        <v>1478</v>
      </c>
      <c r="C521" s="33" t="s">
        <v>1411</v>
      </c>
      <c r="D521" t="s">
        <v>1504</v>
      </c>
      <c r="E521" s="33" t="s">
        <v>1416</v>
      </c>
      <c r="F521" s="33" t="s">
        <v>1394</v>
      </c>
      <c r="G521" s="33"/>
      <c r="H521" s="33" t="s">
        <v>1505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.75" thickBot="1" x14ac:dyDescent="0.3">
      <c r="A522" t="s">
        <v>1395</v>
      </c>
      <c r="B522" s="33" t="s">
        <v>1479</v>
      </c>
      <c r="C522" s="33" t="s">
        <v>1411</v>
      </c>
      <c r="D522" t="s">
        <v>1504</v>
      </c>
      <c r="E522" s="33" t="s">
        <v>1393</v>
      </c>
      <c r="F522" s="33" t="s">
        <v>1394</v>
      </c>
      <c r="G522" s="33"/>
      <c r="H522" s="83" t="s">
        <v>1506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.75" thickBot="1" x14ac:dyDescent="0.3">
      <c r="A523" t="s">
        <v>1395</v>
      </c>
      <c r="B523" s="33" t="s">
        <v>1480</v>
      </c>
      <c r="C523" s="33" t="s">
        <v>1411</v>
      </c>
      <c r="D523" t="s">
        <v>1507</v>
      </c>
      <c r="E523" s="33" t="s">
        <v>1416</v>
      </c>
      <c r="F523" s="33" t="s">
        <v>1394</v>
      </c>
      <c r="G523" s="33"/>
      <c r="H523" s="33" t="s">
        <v>1508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.75" thickBot="1" x14ac:dyDescent="0.3">
      <c r="A524" t="s">
        <v>1395</v>
      </c>
      <c r="B524" s="33" t="s">
        <v>1481</v>
      </c>
      <c r="C524" s="33" t="s">
        <v>1411</v>
      </c>
      <c r="D524" t="s">
        <v>1507</v>
      </c>
      <c r="E524" s="33" t="s">
        <v>1393</v>
      </c>
      <c r="F524" s="33" t="s">
        <v>1394</v>
      </c>
      <c r="G524" s="33"/>
      <c r="H524" s="83" t="s">
        <v>1509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.75" thickBot="1" x14ac:dyDescent="0.3">
      <c r="A525" t="s">
        <v>1395</v>
      </c>
      <c r="B525" s="33" t="s">
        <v>1482</v>
      </c>
      <c r="C525" s="33" t="s">
        <v>1411</v>
      </c>
      <c r="D525" t="s">
        <v>1510</v>
      </c>
      <c r="E525" s="33" t="s">
        <v>1416</v>
      </c>
      <c r="F525" s="33" t="s">
        <v>1394</v>
      </c>
      <c r="G525" s="33"/>
      <c r="H525" s="33" t="s">
        <v>1511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.75" thickBot="1" x14ac:dyDescent="0.3">
      <c r="A526" t="s">
        <v>1395</v>
      </c>
      <c r="B526" s="33" t="s">
        <v>1483</v>
      </c>
      <c r="C526" s="33" t="s">
        <v>1411</v>
      </c>
      <c r="D526" t="s">
        <v>1510</v>
      </c>
      <c r="E526" s="33" t="s">
        <v>1393</v>
      </c>
      <c r="F526" s="33" t="s">
        <v>1394</v>
      </c>
      <c r="G526" s="33"/>
      <c r="H526" s="83" t="s">
        <v>1512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</row>
    <row r="527" spans="1:41" ht="15.75" thickBot="1" x14ac:dyDescent="0.3">
      <c r="A527" t="s">
        <v>1395</v>
      </c>
      <c r="B527" s="33" t="s">
        <v>1484</v>
      </c>
      <c r="C527" s="33" t="s">
        <v>1411</v>
      </c>
      <c r="D527" t="s">
        <v>1513</v>
      </c>
      <c r="E527" s="33" t="s">
        <v>1416</v>
      </c>
      <c r="F527" s="33" t="s">
        <v>1394</v>
      </c>
      <c r="G527" s="33"/>
      <c r="H527" s="33" t="s">
        <v>1514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.75" thickBot="1" x14ac:dyDescent="0.3">
      <c r="A528" t="s">
        <v>1395</v>
      </c>
      <c r="B528" s="33" t="s">
        <v>1485</v>
      </c>
      <c r="C528" s="33" t="s">
        <v>1411</v>
      </c>
      <c r="D528" t="s">
        <v>1513</v>
      </c>
      <c r="E528" s="33" t="s">
        <v>1393</v>
      </c>
      <c r="F528" s="33" t="s">
        <v>1394</v>
      </c>
      <c r="G528" s="33"/>
      <c r="H528" s="83" t="s">
        <v>1515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.75" thickBot="1" x14ac:dyDescent="0.3">
      <c r="A529" t="s">
        <v>1395</v>
      </c>
      <c r="B529" s="33" t="s">
        <v>1486</v>
      </c>
      <c r="C529" s="33" t="s">
        <v>1411</v>
      </c>
      <c r="D529" t="s">
        <v>1516</v>
      </c>
      <c r="E529" s="33" t="s">
        <v>1416</v>
      </c>
      <c r="F529" s="33" t="s">
        <v>1394</v>
      </c>
      <c r="G529" s="33"/>
      <c r="H529" s="33" t="s">
        <v>1517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.75" thickBot="1" x14ac:dyDescent="0.3">
      <c r="A530" t="s">
        <v>1395</v>
      </c>
      <c r="B530" s="33" t="s">
        <v>1487</v>
      </c>
      <c r="C530" s="33" t="s">
        <v>1411</v>
      </c>
      <c r="D530" t="s">
        <v>1516</v>
      </c>
      <c r="E530" s="33" t="s">
        <v>1393</v>
      </c>
      <c r="F530" s="33" t="s">
        <v>1394</v>
      </c>
      <c r="G530" s="33"/>
      <c r="H530" s="83" t="s">
        <v>1518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.75" thickBot="1" x14ac:dyDescent="0.3">
      <c r="A531" t="s">
        <v>1395</v>
      </c>
      <c r="B531" s="33" t="s">
        <v>1488</v>
      </c>
      <c r="C531" s="33" t="s">
        <v>1411</v>
      </c>
      <c r="D531" t="s">
        <v>1519</v>
      </c>
      <c r="E531" s="33" t="s">
        <v>1416</v>
      </c>
      <c r="F531" s="33" t="s">
        <v>1394</v>
      </c>
      <c r="G531" s="33"/>
      <c r="H531" s="33" t="s">
        <v>1520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.75" thickBot="1" x14ac:dyDescent="0.3">
      <c r="A532" t="s">
        <v>1395</v>
      </c>
      <c r="B532" s="33" t="s">
        <v>1491</v>
      </c>
      <c r="C532" s="33" t="s">
        <v>1411</v>
      </c>
      <c r="D532" t="s">
        <v>1519</v>
      </c>
      <c r="E532" s="33" t="s">
        <v>1393</v>
      </c>
      <c r="F532" s="33" t="s">
        <v>1394</v>
      </c>
      <c r="G532" s="33"/>
      <c r="H532" s="83" t="s">
        <v>1521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.75" thickBot="1" x14ac:dyDescent="0.3">
      <c r="A533" t="s">
        <v>1395</v>
      </c>
      <c r="B533" s="33" t="s">
        <v>1576</v>
      </c>
      <c r="C533" s="33" t="s">
        <v>1411</v>
      </c>
      <c r="D533" t="s">
        <v>1574</v>
      </c>
      <c r="E533" s="33" t="s">
        <v>1416</v>
      </c>
      <c r="F533" s="33" t="s">
        <v>1394</v>
      </c>
      <c r="G533" s="33"/>
      <c r="H533" s="33" t="s">
        <v>1538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.75" thickBot="1" x14ac:dyDescent="0.3">
      <c r="A534" t="s">
        <v>1395</v>
      </c>
      <c r="B534" s="33" t="s">
        <v>1577</v>
      </c>
      <c r="C534" s="33" t="s">
        <v>1411</v>
      </c>
      <c r="D534" t="s">
        <v>1574</v>
      </c>
      <c r="E534" s="33" t="s">
        <v>1393</v>
      </c>
      <c r="F534" s="33" t="s">
        <v>1394</v>
      </c>
      <c r="G534" s="33"/>
      <c r="H534" s="83" t="s">
        <v>1547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.75" thickBot="1" x14ac:dyDescent="0.3">
      <c r="A535" t="s">
        <v>1395</v>
      </c>
      <c r="B535" s="33" t="s">
        <v>1573</v>
      </c>
      <c r="C535" s="33" t="s">
        <v>1411</v>
      </c>
      <c r="D535" t="s">
        <v>1574</v>
      </c>
      <c r="E535" s="33" t="s">
        <v>1416</v>
      </c>
      <c r="F535" s="33" t="s">
        <v>1394</v>
      </c>
      <c r="G535" s="33"/>
      <c r="H535" s="33" t="s">
        <v>1578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.75" thickBot="1" x14ac:dyDescent="0.3">
      <c r="A536" t="s">
        <v>1395</v>
      </c>
      <c r="B536" s="33" t="s">
        <v>1575</v>
      </c>
      <c r="C536" s="33" t="s">
        <v>1411</v>
      </c>
      <c r="D536" t="s">
        <v>1574</v>
      </c>
      <c r="E536" s="33" t="s">
        <v>1393</v>
      </c>
      <c r="F536" s="33" t="s">
        <v>1394</v>
      </c>
      <c r="G536" s="33"/>
      <c r="H536" s="83" t="s">
        <v>1535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.75" thickBot="1" x14ac:dyDescent="0.3">
      <c r="A537" t="s">
        <v>1395</v>
      </c>
      <c r="B537" s="33" t="s">
        <v>1570</v>
      </c>
      <c r="C537" s="33" t="s">
        <v>1411</v>
      </c>
      <c r="D537" t="s">
        <v>1571</v>
      </c>
      <c r="E537" s="33" t="s">
        <v>1416</v>
      </c>
      <c r="F537" s="33" t="s">
        <v>1394</v>
      </c>
      <c r="G537" s="33"/>
      <c r="H537" s="33" t="s">
        <v>1541</v>
      </c>
      <c r="I537" s="34">
        <f t="shared" si="80"/>
        <v>20</v>
      </c>
      <c r="J537" s="34">
        <f t="shared" si="81"/>
        <v>8</v>
      </c>
      <c r="K537" s="35">
        <f t="shared" si="82"/>
        <v>0.7142857142857143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1569</v>
      </c>
      <c r="Y537" s="90" t="s">
        <v>1569</v>
      </c>
      <c r="Z537" s="90" t="s">
        <v>1569</v>
      </c>
      <c r="AA537" s="90" t="s">
        <v>1569</v>
      </c>
      <c r="AB537" s="90" t="s">
        <v>1569</v>
      </c>
      <c r="AC537" s="90" t="s">
        <v>1569</v>
      </c>
      <c r="AD537" s="90" t="s">
        <v>1569</v>
      </c>
      <c r="AE537" s="90" t="s">
        <v>1569</v>
      </c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</row>
    <row r="538" spans="1:41" ht="15.75" thickBot="1" x14ac:dyDescent="0.3">
      <c r="A538" t="s">
        <v>1395</v>
      </c>
      <c r="B538" s="33" t="s">
        <v>1572</v>
      </c>
      <c r="C538" s="33" t="s">
        <v>1411</v>
      </c>
      <c r="D538" t="s">
        <v>1571</v>
      </c>
      <c r="E538" s="33" t="s">
        <v>1393</v>
      </c>
      <c r="F538" s="33" t="s">
        <v>1394</v>
      </c>
      <c r="G538" s="33"/>
      <c r="H538" s="83" t="s">
        <v>1544</v>
      </c>
      <c r="I538" s="34">
        <f t="shared" si="80"/>
        <v>20</v>
      </c>
      <c r="J538" s="34">
        <f t="shared" si="81"/>
        <v>8</v>
      </c>
      <c r="K538" s="35">
        <f t="shared" si="82"/>
        <v>0.7142857142857143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1569</v>
      </c>
      <c r="Y538" s="90" t="s">
        <v>1569</v>
      </c>
      <c r="Z538" s="90" t="s">
        <v>1569</v>
      </c>
      <c r="AA538" s="90" t="s">
        <v>1569</v>
      </c>
      <c r="AB538" s="90" t="s">
        <v>1569</v>
      </c>
      <c r="AC538" s="90" t="s">
        <v>1569</v>
      </c>
      <c r="AD538" s="90" t="s">
        <v>1569</v>
      </c>
      <c r="AE538" s="90" t="s">
        <v>1569</v>
      </c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</row>
    <row r="539" spans="1:41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2" operator="equal">
      <formula>$C$227</formula>
    </cfRule>
    <cfRule type="cellIs" dxfId="116" priority="453" operator="equal">
      <formula>$C$215</formula>
    </cfRule>
  </conditionalFormatting>
  <conditionalFormatting sqref="E1:E440 E453:E1048576">
    <cfRule type="containsText" dxfId="115" priority="458" operator="containsText" text="fija">
      <formula>NOT(ISERROR(SEARCH("fija",E1)))</formula>
    </cfRule>
    <cfRule type="containsText" dxfId="114" priority="459" operator="containsText" text="domo">
      <formula>NOT(ISERROR(SEARCH("domo",E1)))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399" operator="containsText" text="fija">
      <formula>NOT(ISERROR(SEARCH("fija",E442)))</formula>
    </cfRule>
    <cfRule type="containsText" dxfId="111" priority="400" operator="containsText" text="domo">
      <formula>NOT(ISERROR(SEARCH("domo",E442)))</formula>
    </cfRule>
    <cfRule type="containsText" dxfId="110" priority="401" operator="containsText" text="Radio">
      <formula>NOT(ISERROR(SEARCH("Radio",E442)))</formula>
    </cfRule>
  </conditionalFormatting>
  <conditionalFormatting sqref="E442:E443">
    <cfRule type="containsText" dxfId="109" priority="394" operator="containsText" text="fija">
      <formula>NOT(ISERROR(SEARCH("fija",E442)))</formula>
    </cfRule>
    <cfRule type="containsText" dxfId="108" priority="395" operator="containsText" text="domo">
      <formula>NOT(ISERROR(SEARCH("domo",E442)))</formula>
    </cfRule>
  </conditionalFormatting>
  <conditionalFormatting sqref="E443">
    <cfRule type="containsText" dxfId="107" priority="392" operator="containsText" text="fija">
      <formula>NOT(ISERROR(SEARCH("fija",E443)))</formula>
    </cfRule>
    <cfRule type="containsText" dxfId="106" priority="393" operator="containsText" text="domo">
      <formula>NOT(ISERROR(SEARCH("domo",E443)))</formula>
    </cfRule>
    <cfRule type="containsText" dxfId="105" priority="396" operator="containsText" text="Radio">
      <formula>NOT(ISERROR(SEARCH("Radio",E443)))</formula>
    </cfRule>
  </conditionalFormatting>
  <conditionalFormatting sqref="E446">
    <cfRule type="containsText" dxfId="104" priority="389" operator="containsText" text="fija">
      <formula>NOT(ISERROR(SEARCH("fija",E446)))</formula>
    </cfRule>
    <cfRule type="containsText" dxfId="103" priority="390" operator="containsText" text="domo">
      <formula>NOT(ISERROR(SEARCH("domo",E446)))</formula>
    </cfRule>
    <cfRule type="containsText" dxfId="102" priority="391" operator="containsText" text="Radio">
      <formula>NOT(ISERROR(SEARCH("Radio",E446)))</formula>
    </cfRule>
  </conditionalFormatting>
  <conditionalFormatting sqref="E446:E447">
    <cfRule type="containsText" dxfId="101" priority="384" operator="containsText" text="fija">
      <formula>NOT(ISERROR(SEARCH("fija",E446)))</formula>
    </cfRule>
    <cfRule type="containsText" dxfId="100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2" operator="containsText" text="fija">
      <formula>NOT(ISERROR(SEARCH("fija",E454)))</formula>
    </cfRule>
    <cfRule type="containsText" dxfId="87" priority="403" operator="containsText" text="domo">
      <formula>NOT(ISERROR(SEARCH("domo",E454)))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ontainsText" dxfId="83" priority="49" operator="containsText" text="Radio">
      <formula>NOT(ISERROR(SEARCH("Radio",F441)))</formula>
    </cfRule>
    <cfRule type="cellIs" dxfId="82" priority="50" operator="equal">
      <formula>"PTP A FO"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28" operator="equal">
      <formula>$F$10</formula>
    </cfRule>
    <cfRule type="cellIs" dxfId="77" priority="29" operator="equal">
      <formula>"PTP A FO"</formula>
    </cfRule>
    <cfRule type="cellIs" dxfId="76" priority="30" operator="equal">
      <formula>"PTP A FO"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notContainsText" dxfId="66" priority="212" operator="notContains" text="Caida">
      <formula>ISERROR(SEARCH("Caida",N513))</formula>
    </cfRule>
    <cfRule type="containsText" dxfId="65" priority="213" operator="containsText" text="Caida">
      <formula>NOT(ISERROR(SEARCH("Caida",N513)))</formula>
    </cfRule>
    <cfRule type="cellIs" dxfId="64" priority="214" operator="lessThan">
      <formula>0.8</formula>
    </cfRule>
    <cfRule type="cellIs" dxfId="63" priority="215" operator="greaterThan">
      <formula>0.8</formula>
    </cfRule>
    <cfRule type="cellIs" dxfId="62" priority="238" operator="greaterThan">
      <formula>0.8</formula>
    </cfRule>
    <cfRule type="cellIs" dxfId="61" priority="342" operator="equal">
      <formula>"APAGADO"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notContainsText" dxfId="58" priority="164" operator="notContains" text="Caida">
      <formula>ISERROR(SEARCH("Caida",AO513))</formula>
    </cfRule>
    <cfRule type="containsText" dxfId="57" priority="165" operator="containsText" text="Caida">
      <formula>NOT(ISERROR(SEARCH("Caida",AO513)))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1489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38" activePane="bottomRight" state="frozen"/>
      <selection pane="topRight" activeCell="F1" sqref="F1"/>
      <selection pane="bottomLeft" activeCell="A3" sqref="A3"/>
      <selection pane="bottomRight" activeCell="J445" sqref="J44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I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95" workbookViewId="0">
      <selection activeCell="F114" sqref="F114:F12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522</v>
      </c>
      <c r="D2" s="65"/>
      <c r="E2" s="66"/>
      <c r="F2" s="132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3"/>
      <c r="G3" s="107"/>
      <c r="H3" s="118" t="s">
        <v>1329</v>
      </c>
      <c r="I3" s="122" t="s">
        <v>1424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3"/>
      <c r="G4" s="116" t="s">
        <v>1418</v>
      </c>
      <c r="H4" s="119">
        <v>33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3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5" thickBot="1" x14ac:dyDescent="0.3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3"/>
      <c r="G6" s="67" t="s">
        <v>1420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3"/>
      <c r="G7" s="67" t="s">
        <v>1426</v>
      </c>
      <c r="H7" s="120">
        <v>66</v>
      </c>
      <c r="I7" s="126">
        <v>3</v>
      </c>
      <c r="J7" s="112">
        <f t="shared" si="0"/>
        <v>4.5454545454545456E-2</v>
      </c>
    </row>
    <row r="8" spans="1:10" ht="17.25" thickTop="1" thickBot="1" x14ac:dyDescent="0.3">
      <c r="B8" s="95" t="s">
        <v>1145</v>
      </c>
      <c r="C8" s="96">
        <v>50</v>
      </c>
      <c r="D8" s="96">
        <v>50</v>
      </c>
      <c r="E8" s="98">
        <v>9.5799999999999996E-2</v>
      </c>
      <c r="F8" s="134"/>
      <c r="G8" s="70" t="s">
        <v>1425</v>
      </c>
      <c r="H8" s="121">
        <v>9</v>
      </c>
      <c r="I8" s="127"/>
      <c r="J8" s="113"/>
    </row>
    <row r="9" spans="1:10" ht="15" customHeight="1" thickTop="1" thickBot="1" x14ac:dyDescent="0.3">
      <c r="B9" s="63" t="s">
        <v>1329</v>
      </c>
      <c r="C9" s="64">
        <v>522</v>
      </c>
      <c r="D9" s="65"/>
      <c r="E9" s="66"/>
      <c r="F9" s="132">
        <v>45232</v>
      </c>
      <c r="G9" s="108" t="s">
        <v>1395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3"/>
      <c r="G10" s="107"/>
      <c r="H10" s="118" t="s">
        <v>1329</v>
      </c>
      <c r="I10" s="122" t="s">
        <v>1424</v>
      </c>
      <c r="J10" s="111" t="s">
        <v>994</v>
      </c>
    </row>
    <row r="11" spans="1:10" ht="17.25" thickTop="1" thickBot="1" x14ac:dyDescent="0.3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3"/>
      <c r="G11" s="116" t="s">
        <v>1418</v>
      </c>
      <c r="H11" s="119">
        <v>33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3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3"/>
      <c r="G13" s="67" t="s">
        <v>1420</v>
      </c>
      <c r="H13" s="120">
        <v>33</v>
      </c>
      <c r="I13" s="125">
        <v>5</v>
      </c>
      <c r="J13" s="109">
        <f>I13/H13</f>
        <v>0.15151515151515152</v>
      </c>
    </row>
    <row r="14" spans="1:10" ht="17.25" thickTop="1" thickBot="1" x14ac:dyDescent="0.3">
      <c r="B14" s="95" t="s">
        <v>1144</v>
      </c>
      <c r="C14" s="96">
        <v>10</v>
      </c>
      <c r="D14" s="96">
        <v>10</v>
      </c>
      <c r="E14" s="97">
        <v>0.02</v>
      </c>
      <c r="F14" s="133"/>
      <c r="G14" s="67" t="s">
        <v>1426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">
      <c r="B15" s="95" t="s">
        <v>1145</v>
      </c>
      <c r="C15" s="96">
        <v>9</v>
      </c>
      <c r="D15" s="96">
        <v>9</v>
      </c>
      <c r="E15" s="98">
        <v>1.72E-2</v>
      </c>
      <c r="F15" s="134"/>
      <c r="G15" s="70" t="s">
        <v>1425</v>
      </c>
      <c r="H15" s="121">
        <v>9</v>
      </c>
      <c r="I15" s="127"/>
      <c r="J15" s="113"/>
    </row>
    <row r="16" spans="1:10" ht="17.25" thickTop="1" thickBot="1" x14ac:dyDescent="0.3">
      <c r="B16" s="63" t="s">
        <v>1329</v>
      </c>
      <c r="C16" s="64">
        <v>522</v>
      </c>
      <c r="D16" s="65"/>
      <c r="E16" s="66"/>
      <c r="F16" s="132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3"/>
      <c r="G17" s="107"/>
      <c r="H17" s="118" t="s">
        <v>1329</v>
      </c>
      <c r="I17" s="122" t="s">
        <v>1424</v>
      </c>
      <c r="J17" s="111" t="s">
        <v>994</v>
      </c>
    </row>
    <row r="18" spans="2:10" ht="17.25" thickTop="1" thickBot="1" x14ac:dyDescent="0.3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3"/>
      <c r="G18" s="116" t="s">
        <v>1418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3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3"/>
      <c r="G20" s="67" t="s">
        <v>1420</v>
      </c>
      <c r="H20" s="120">
        <v>33</v>
      </c>
      <c r="I20" s="125">
        <v>5</v>
      </c>
      <c r="J20" s="109">
        <f>I20/H20</f>
        <v>0.15151515151515152</v>
      </c>
    </row>
    <row r="21" spans="2:10" ht="17.25" thickTop="1" thickBot="1" x14ac:dyDescent="0.3">
      <c r="B21" s="95" t="s">
        <v>1144</v>
      </c>
      <c r="C21" s="96">
        <f>Hoja1!H3</f>
        <v>12</v>
      </c>
      <c r="D21" s="96"/>
      <c r="E21" s="97">
        <f>Hoja1!H4</f>
        <v>4.9180327868852458E-2</v>
      </c>
      <c r="F21" s="133"/>
      <c r="G21" s="67" t="s">
        <v>1426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">
      <c r="B22" s="95" t="s">
        <v>1145</v>
      </c>
      <c r="C22" s="96">
        <v>53</v>
      </c>
      <c r="D22" s="96">
        <v>0</v>
      </c>
      <c r="E22" s="98">
        <v>0.25</v>
      </c>
      <c r="F22" s="134"/>
      <c r="G22" s="70" t="s">
        <v>1425</v>
      </c>
      <c r="H22" s="121">
        <v>9</v>
      </c>
      <c r="I22" s="127"/>
      <c r="J22" s="113"/>
    </row>
    <row r="23" spans="2:10" ht="17.25" thickTop="1" thickBot="1" x14ac:dyDescent="0.3">
      <c r="B23" s="63" t="s">
        <v>1329</v>
      </c>
      <c r="C23" s="64">
        <v>522</v>
      </c>
      <c r="D23" s="65"/>
      <c r="E23" s="66"/>
      <c r="F23" s="132">
        <v>45234</v>
      </c>
      <c r="G23" s="108" t="s">
        <v>1395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3"/>
      <c r="G24" s="107"/>
      <c r="H24" s="118" t="s">
        <v>1329</v>
      </c>
      <c r="I24" s="122" t="s">
        <v>1424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3"/>
      <c r="G25" s="116" t="s">
        <v>1418</v>
      </c>
      <c r="H25" s="119">
        <v>33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3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3"/>
      <c r="G27" s="67" t="s">
        <v>1420</v>
      </c>
      <c r="H27" s="120">
        <v>33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10</v>
      </c>
      <c r="D28" s="96"/>
      <c r="E28" s="97">
        <f>Hoja1!I4</f>
        <v>4.0983606557377046E-2</v>
      </c>
      <c r="F28" s="133"/>
      <c r="G28" s="67" t="s">
        <v>1426</v>
      </c>
      <c r="H28" s="120">
        <v>66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54</v>
      </c>
      <c r="D29" s="96"/>
      <c r="E29" s="98">
        <v>0</v>
      </c>
      <c r="F29" s="134"/>
      <c r="G29" s="70" t="s">
        <v>1425</v>
      </c>
      <c r="H29" s="121">
        <v>0</v>
      </c>
      <c r="I29" s="127"/>
      <c r="J29" s="113"/>
    </row>
    <row r="30" spans="2:10" ht="17.25" thickTop="1" thickBot="1" x14ac:dyDescent="0.3">
      <c r="B30" s="63" t="s">
        <v>1329</v>
      </c>
      <c r="C30" s="64">
        <v>522</v>
      </c>
      <c r="D30" s="65"/>
      <c r="E30" s="66"/>
      <c r="F30" s="132">
        <v>45235</v>
      </c>
      <c r="G30" s="108" t="s">
        <v>1395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3"/>
      <c r="G31" s="107"/>
      <c r="H31" s="118" t="s">
        <v>1329</v>
      </c>
      <c r="I31" s="122" t="s">
        <v>1424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3"/>
      <c r="G32" s="116" t="s">
        <v>1418</v>
      </c>
      <c r="H32" s="119">
        <v>33</v>
      </c>
      <c r="I32" s="123"/>
      <c r="J32" s="115"/>
    </row>
    <row r="33" spans="1:10" ht="16.5" thickTop="1" x14ac:dyDescent="0.25">
      <c r="B33" s="67" t="s">
        <v>1331</v>
      </c>
      <c r="C33" s="85">
        <v>0</v>
      </c>
      <c r="D33" s="68">
        <v>0</v>
      </c>
      <c r="E33" s="69">
        <v>0</v>
      </c>
      <c r="F33" s="133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5" thickBot="1" x14ac:dyDescent="0.3">
      <c r="B34" s="70" t="s">
        <v>16</v>
      </c>
      <c r="C34" s="71">
        <v>0</v>
      </c>
      <c r="D34" s="72">
        <v>0</v>
      </c>
      <c r="E34" s="92">
        <v>0</v>
      </c>
      <c r="F34" s="133"/>
      <c r="G34" s="67" t="s">
        <v>1420</v>
      </c>
      <c r="H34" s="120">
        <v>33</v>
      </c>
      <c r="I34" s="125">
        <v>0</v>
      </c>
      <c r="J34" s="109">
        <f t="shared" si="2"/>
        <v>0</v>
      </c>
    </row>
    <row r="35" spans="1:10" ht="17.25" thickTop="1" thickBot="1" x14ac:dyDescent="0.3">
      <c r="A35" t="s">
        <v>1564</v>
      </c>
      <c r="B35" s="95" t="s">
        <v>1144</v>
      </c>
      <c r="C35" s="96">
        <v>0</v>
      </c>
      <c r="D35" s="96"/>
      <c r="E35" s="97">
        <f>Hoja1!J4</f>
        <v>5.3278688524590161E-2</v>
      </c>
      <c r="F35" s="133"/>
      <c r="G35" s="67" t="s">
        <v>1426</v>
      </c>
      <c r="H35" s="120">
        <v>66</v>
      </c>
      <c r="I35" s="126">
        <v>0</v>
      </c>
      <c r="J35" s="112">
        <f t="shared" si="2"/>
        <v>0</v>
      </c>
    </row>
    <row r="36" spans="1:10" ht="17.25" thickTop="1" thickBot="1" x14ac:dyDescent="0.3">
      <c r="B36" s="95" t="s">
        <v>1145</v>
      </c>
      <c r="C36" s="96">
        <v>0</v>
      </c>
      <c r="D36" s="96"/>
      <c r="E36" s="98">
        <v>0</v>
      </c>
      <c r="F36" s="134"/>
      <c r="G36" s="70" t="s">
        <v>1425</v>
      </c>
      <c r="H36" s="121">
        <v>0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522</v>
      </c>
      <c r="D37" s="65"/>
      <c r="E37" s="66"/>
      <c r="F37" s="132">
        <v>45236</v>
      </c>
      <c r="G37" s="108" t="s">
        <v>1395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3"/>
      <c r="G38" s="107"/>
      <c r="H38" s="118" t="s">
        <v>1329</v>
      </c>
      <c r="I38" s="122" t="s">
        <v>1424</v>
      </c>
      <c r="J38" s="111" t="s">
        <v>994</v>
      </c>
    </row>
    <row r="39" spans="1:10" ht="17.25" thickTop="1" thickBot="1" x14ac:dyDescent="0.3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3"/>
      <c r="G39" s="116" t="s">
        <v>1418</v>
      </c>
      <c r="H39" s="119">
        <v>33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3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5" thickBot="1" x14ac:dyDescent="0.3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3"/>
      <c r="G41" s="67" t="s">
        <v>1420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">
      <c r="B42" s="95" t="s">
        <v>1144</v>
      </c>
      <c r="C42" s="96">
        <v>16</v>
      </c>
      <c r="D42" s="96"/>
      <c r="E42" s="97">
        <v>7.0000000000000007E-2</v>
      </c>
      <c r="F42" s="133"/>
      <c r="G42" s="67" t="s">
        <v>1426</v>
      </c>
      <c r="H42" s="120">
        <v>66</v>
      </c>
      <c r="I42" s="126">
        <v>14</v>
      </c>
      <c r="J42" s="112">
        <f t="shared" si="3"/>
        <v>0.21212121212121213</v>
      </c>
    </row>
    <row r="43" spans="1:10" ht="17.25" thickTop="1" thickBot="1" x14ac:dyDescent="0.3">
      <c r="B43" s="95" t="s">
        <v>1145</v>
      </c>
      <c r="C43" s="96">
        <v>53</v>
      </c>
      <c r="D43" s="96"/>
      <c r="E43" s="98">
        <v>0.25</v>
      </c>
      <c r="F43" s="134"/>
      <c r="G43" s="70" t="s">
        <v>1425</v>
      </c>
      <c r="H43" s="121">
        <v>14</v>
      </c>
      <c r="I43" s="127"/>
      <c r="J43" s="113"/>
    </row>
    <row r="44" spans="1:10" ht="17.25" thickTop="1" thickBot="1" x14ac:dyDescent="0.3">
      <c r="B44" s="63" t="s">
        <v>1329</v>
      </c>
      <c r="C44" s="64">
        <v>522</v>
      </c>
      <c r="D44" s="65"/>
      <c r="E44" s="66"/>
      <c r="F44" s="132">
        <v>45237</v>
      </c>
      <c r="G44" s="108" t="s">
        <v>1395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3"/>
      <c r="G45" s="107"/>
      <c r="H45" s="118" t="s">
        <v>1329</v>
      </c>
      <c r="I45" s="122" t="s">
        <v>1424</v>
      </c>
      <c r="J45" s="111" t="s">
        <v>994</v>
      </c>
    </row>
    <row r="46" spans="1:10" ht="17.25" thickTop="1" thickBot="1" x14ac:dyDescent="0.3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3"/>
      <c r="G46" s="116" t="s">
        <v>1418</v>
      </c>
      <c r="H46" s="119">
        <v>33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3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5" thickBot="1" x14ac:dyDescent="0.3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3"/>
      <c r="G48" s="67" t="s">
        <v>1420</v>
      </c>
      <c r="H48" s="120">
        <v>33</v>
      </c>
      <c r="I48" s="125">
        <v>7</v>
      </c>
      <c r="J48" s="109">
        <f t="shared" si="4"/>
        <v>0.21212121212121213</v>
      </c>
    </row>
    <row r="49" spans="2:10" ht="17.25" thickTop="1" thickBot="1" x14ac:dyDescent="0.3">
      <c r="B49" s="95" t="s">
        <v>1144</v>
      </c>
      <c r="C49" s="96">
        <v>10</v>
      </c>
      <c r="D49" s="96"/>
      <c r="E49" s="97">
        <v>0.04</v>
      </c>
      <c r="F49" s="133"/>
      <c r="G49" s="67" t="s">
        <v>1426</v>
      </c>
      <c r="H49" s="120">
        <v>66</v>
      </c>
      <c r="I49" s="126">
        <v>15</v>
      </c>
      <c r="J49" s="112">
        <f t="shared" si="4"/>
        <v>0.22727272727272727</v>
      </c>
    </row>
    <row r="50" spans="2:10" ht="17.25" thickTop="1" thickBot="1" x14ac:dyDescent="0.3">
      <c r="B50" s="95" t="s">
        <v>1145</v>
      </c>
      <c r="C50" s="96">
        <v>12</v>
      </c>
      <c r="D50" s="96"/>
      <c r="E50" s="98">
        <v>0.06</v>
      </c>
      <c r="F50" s="134"/>
      <c r="G50" s="70" t="s">
        <v>1425</v>
      </c>
      <c r="H50" s="121">
        <v>15</v>
      </c>
      <c r="I50" s="127"/>
      <c r="J50" s="113"/>
    </row>
    <row r="51" spans="2:10" ht="17.25" thickTop="1" thickBot="1" x14ac:dyDescent="0.3">
      <c r="B51" s="63" t="s">
        <v>1329</v>
      </c>
      <c r="C51" s="64">
        <v>522</v>
      </c>
      <c r="D51" s="65"/>
      <c r="E51" s="66"/>
      <c r="F51" s="132">
        <v>45238</v>
      </c>
      <c r="G51" s="108" t="s">
        <v>1395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3"/>
      <c r="G52" s="107"/>
      <c r="H52" s="118" t="s">
        <v>1329</v>
      </c>
      <c r="I52" s="122" t="s">
        <v>1424</v>
      </c>
      <c r="J52" s="111" t="s">
        <v>994</v>
      </c>
    </row>
    <row r="53" spans="2:10" ht="17.25" thickTop="1" thickBot="1" x14ac:dyDescent="0.3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3"/>
      <c r="G53" s="116" t="s">
        <v>1418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3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5" thickBot="1" x14ac:dyDescent="0.3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3"/>
      <c r="G55" s="67" t="s">
        <v>1420</v>
      </c>
      <c r="H55" s="120">
        <v>33</v>
      </c>
      <c r="I55" s="125">
        <v>7</v>
      </c>
      <c r="J55" s="109">
        <f t="shared" si="5"/>
        <v>0.21212121212121213</v>
      </c>
    </row>
    <row r="56" spans="2:10" ht="17.25" thickTop="1" thickBot="1" x14ac:dyDescent="0.3">
      <c r="B56" s="95" t="s">
        <v>1144</v>
      </c>
      <c r="C56" s="96">
        <f>Hoja1!M3</f>
        <v>11</v>
      </c>
      <c r="D56" s="96"/>
      <c r="E56" s="97">
        <f>Hoja1!M4</f>
        <v>4.5081967213114756E-2</v>
      </c>
      <c r="F56" s="133"/>
      <c r="G56" s="67" t="s">
        <v>1426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7.25" thickTop="1" thickBot="1" x14ac:dyDescent="0.3">
      <c r="B57" s="95" t="s">
        <v>1145</v>
      </c>
      <c r="C57" s="96">
        <f>Hoja1!M5</f>
        <v>49</v>
      </c>
      <c r="D57" s="96"/>
      <c r="E57" s="98">
        <v>0.23</v>
      </c>
      <c r="F57" s="134"/>
      <c r="G57" s="70" t="s">
        <v>1425</v>
      </c>
      <c r="H57" s="121">
        <v>15</v>
      </c>
      <c r="I57" s="127"/>
      <c r="J57" s="113"/>
    </row>
    <row r="58" spans="2:10" ht="17.25" thickTop="1" thickBot="1" x14ac:dyDescent="0.3">
      <c r="B58" s="63" t="s">
        <v>1329</v>
      </c>
      <c r="C58" s="64">
        <f>AUXILIAR!F10</f>
        <v>534</v>
      </c>
      <c r="D58" s="65"/>
      <c r="E58" s="66"/>
      <c r="F58" s="132">
        <v>45239</v>
      </c>
      <c r="G58" s="108" t="s">
        <v>1395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3"/>
      <c r="G59" s="107"/>
      <c r="H59" s="118" t="s">
        <v>1329</v>
      </c>
      <c r="I59" s="122" t="s">
        <v>1424</v>
      </c>
      <c r="J59" s="111" t="s">
        <v>994</v>
      </c>
    </row>
    <row r="60" spans="2:10" ht="17.25" thickTop="1" thickBot="1" x14ac:dyDescent="0.3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3"/>
      <c r="G60" s="116" t="s">
        <v>1418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3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5" thickBot="1" x14ac:dyDescent="0.3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3"/>
      <c r="G62" s="67" t="s">
        <v>1420</v>
      </c>
      <c r="H62" s="120">
        <v>33</v>
      </c>
      <c r="I62" s="125">
        <v>7</v>
      </c>
      <c r="J62" s="109">
        <f>I62/H62</f>
        <v>0.21212121212121213</v>
      </c>
    </row>
    <row r="63" spans="2:10" ht="17.25" thickTop="1" thickBot="1" x14ac:dyDescent="0.3">
      <c r="B63" s="95" t="s">
        <v>1144</v>
      </c>
      <c r="C63" s="96">
        <f>Hoja1!N3</f>
        <v>11</v>
      </c>
      <c r="D63" s="96"/>
      <c r="E63" s="97">
        <v>0.05</v>
      </c>
      <c r="F63" s="133"/>
      <c r="G63" s="67" t="s">
        <v>1426</v>
      </c>
      <c r="H63" s="120">
        <v>66</v>
      </c>
      <c r="I63" s="126">
        <v>15</v>
      </c>
      <c r="J63" s="112">
        <f>I63/H63</f>
        <v>0.22727272727272727</v>
      </c>
    </row>
    <row r="64" spans="2:10" ht="17.25" thickTop="1" thickBot="1" x14ac:dyDescent="0.3">
      <c r="B64" s="95" t="s">
        <v>1145</v>
      </c>
      <c r="C64" s="96">
        <f>Hoja1!N5</f>
        <v>12</v>
      </c>
      <c r="D64" s="96"/>
      <c r="E64" s="98">
        <v>0.06</v>
      </c>
      <c r="F64" s="134"/>
      <c r="G64" s="70" t="s">
        <v>1425</v>
      </c>
      <c r="H64" s="121">
        <v>15</v>
      </c>
      <c r="I64" s="127"/>
      <c r="J64" s="113"/>
    </row>
    <row r="65" spans="2:10" ht="17.25" thickTop="1" thickBot="1" x14ac:dyDescent="0.3">
      <c r="B65" s="63" t="s">
        <v>1329</v>
      </c>
      <c r="C65" s="64">
        <f>AUXILIAR!F11</f>
        <v>534</v>
      </c>
      <c r="D65" s="65"/>
      <c r="E65" s="66"/>
      <c r="F65" s="132">
        <v>45240</v>
      </c>
      <c r="G65" s="108" t="s">
        <v>1395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3"/>
      <c r="G66" s="107"/>
      <c r="H66" s="118" t="s">
        <v>1329</v>
      </c>
      <c r="I66" s="122" t="s">
        <v>1424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3"/>
      <c r="G67" s="116" t="s">
        <v>1418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3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3"/>
      <c r="G69" s="67" t="s">
        <v>1420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10</v>
      </c>
      <c r="D70" s="96"/>
      <c r="E70" s="97">
        <v>0</v>
      </c>
      <c r="F70" s="133"/>
      <c r="G70" s="67" t="s">
        <v>1426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42</v>
      </c>
      <c r="D71" s="96"/>
      <c r="E71" s="98">
        <v>0</v>
      </c>
      <c r="F71" s="134"/>
      <c r="G71" s="70" t="s">
        <v>1425</v>
      </c>
      <c r="H71" s="121">
        <v>0</v>
      </c>
      <c r="I71" s="127"/>
      <c r="J71" s="113"/>
    </row>
    <row r="72" spans="2:10" ht="17.25" thickTop="1" thickBot="1" x14ac:dyDescent="0.3">
      <c r="B72" s="63" t="s">
        <v>1329</v>
      </c>
      <c r="C72" s="64">
        <f>AUXILIAR!F12</f>
        <v>534</v>
      </c>
      <c r="D72" s="65"/>
      <c r="E72" s="66"/>
      <c r="F72" s="132">
        <v>45241</v>
      </c>
      <c r="G72" s="108" t="s">
        <v>1395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3"/>
      <c r="G73" s="107"/>
      <c r="H73" s="118" t="s">
        <v>1329</v>
      </c>
      <c r="I73" s="122" t="s">
        <v>1424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3"/>
      <c r="G74" s="116" t="s">
        <v>1418</v>
      </c>
      <c r="H74" s="119">
        <v>33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f>D75/C72</f>
        <v>0</v>
      </c>
      <c r="F75" s="133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3"/>
      <c r="G76" s="67" t="s">
        <v>1420</v>
      </c>
      <c r="H76" s="120">
        <v>33</v>
      </c>
      <c r="I76" s="125">
        <v>0</v>
      </c>
      <c r="J76" s="109">
        <f t="shared" si="7"/>
        <v>0</v>
      </c>
    </row>
    <row r="77" spans="2:10" ht="17.25" thickTop="1" thickBot="1" x14ac:dyDescent="0.3">
      <c r="B77" s="95" t="s">
        <v>1144</v>
      </c>
      <c r="C77" s="96">
        <f>Hoja1!P3</f>
        <v>73</v>
      </c>
      <c r="D77" s="96"/>
      <c r="E77" s="97">
        <f>Hoja1!P4</f>
        <v>0.29918032786885246</v>
      </c>
      <c r="F77" s="133"/>
      <c r="G77" s="67" t="s">
        <v>1426</v>
      </c>
      <c r="H77" s="120">
        <v>66</v>
      </c>
      <c r="I77" s="126">
        <v>0</v>
      </c>
      <c r="J77" s="112">
        <f t="shared" si="7"/>
        <v>0</v>
      </c>
    </row>
    <row r="78" spans="2:10" ht="17.25" thickTop="1" thickBot="1" x14ac:dyDescent="0.3">
      <c r="B78" s="95" t="s">
        <v>1145</v>
      </c>
      <c r="C78" s="96">
        <f>Hoja1!P5</f>
        <v>52</v>
      </c>
      <c r="D78" s="96"/>
      <c r="E78" s="98">
        <f>Hoja1!P6</f>
        <v>0.24644549763033174</v>
      </c>
      <c r="F78" s="134"/>
      <c r="G78" s="70" t="s">
        <v>1425</v>
      </c>
      <c r="H78" s="121">
        <v>0</v>
      </c>
      <c r="I78" s="127"/>
      <c r="J78" s="113"/>
    </row>
    <row r="79" spans="2:10" ht="17.25" thickTop="1" thickBot="1" x14ac:dyDescent="0.3">
      <c r="B79" s="63" t="s">
        <v>1329</v>
      </c>
      <c r="C79" s="64">
        <f>AUXILIAR!F13</f>
        <v>534</v>
      </c>
      <c r="D79" s="65"/>
      <c r="E79" s="66"/>
      <c r="F79" s="132">
        <v>45242</v>
      </c>
      <c r="G79" s="108" t="s">
        <v>1395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3"/>
      <c r="G80" s="107"/>
      <c r="H80" s="118" t="s">
        <v>1329</v>
      </c>
      <c r="I80" s="122" t="s">
        <v>1424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3"/>
      <c r="G81" s="116" t="s">
        <v>1418</v>
      </c>
      <c r="H81" s="119">
        <v>33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3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3"/>
      <c r="G83" s="67" t="s">
        <v>1420</v>
      </c>
      <c r="H83" s="120">
        <v>33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66</v>
      </c>
      <c r="D84" s="96"/>
      <c r="E84" s="97">
        <f>Hoja1!Q4</f>
        <v>0.27049180327868855</v>
      </c>
      <c r="F84" s="133"/>
      <c r="G84" s="67" t="s">
        <v>1426</v>
      </c>
      <c r="H84" s="120">
        <v>66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47</v>
      </c>
      <c r="E85" s="98">
        <v>0</v>
      </c>
      <c r="F85" s="134"/>
      <c r="G85" s="70" t="s">
        <v>1425</v>
      </c>
      <c r="H85" s="121">
        <v>0</v>
      </c>
      <c r="I85" s="127"/>
      <c r="J85" s="113"/>
    </row>
    <row r="86" spans="2:10" ht="17.25" thickTop="1" thickBot="1" x14ac:dyDescent="0.3">
      <c r="B86" s="63" t="s">
        <v>1329</v>
      </c>
      <c r="C86" s="64">
        <f>AUXILIAR!F14</f>
        <v>534</v>
      </c>
      <c r="D86" s="65"/>
      <c r="E86" s="66"/>
      <c r="F86" s="132">
        <v>45243</v>
      </c>
      <c r="G86" s="108" t="s">
        <v>1395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3"/>
      <c r="G87" s="107"/>
      <c r="H87" s="118" t="s">
        <v>1329</v>
      </c>
      <c r="I87" s="122" t="s">
        <v>1424</v>
      </c>
      <c r="J87" s="111" t="s">
        <v>994</v>
      </c>
    </row>
    <row r="88" spans="2:10" ht="17.25" thickTop="1" thickBot="1" x14ac:dyDescent="0.3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3"/>
      <c r="G88" s="116" t="s">
        <v>1418</v>
      </c>
      <c r="H88" s="119">
        <v>39</v>
      </c>
      <c r="I88" s="123"/>
      <c r="J88" s="115"/>
    </row>
    <row r="89" spans="2:10" ht="16.5" thickTop="1" x14ac:dyDescent="0.25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3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5" thickBot="1" x14ac:dyDescent="0.3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3"/>
      <c r="G90" s="67" t="s">
        <v>1420</v>
      </c>
      <c r="H90" s="120">
        <v>39</v>
      </c>
      <c r="I90" s="125">
        <v>9</v>
      </c>
      <c r="J90" s="109">
        <f>I90/H90</f>
        <v>0.23076923076923078</v>
      </c>
    </row>
    <row r="91" spans="2:10" ht="17.25" thickTop="1" thickBot="1" x14ac:dyDescent="0.3">
      <c r="B91" s="95" t="s">
        <v>1144</v>
      </c>
      <c r="C91" s="96">
        <v>57</v>
      </c>
      <c r="D91" s="96"/>
      <c r="E91" s="97">
        <v>0.23</v>
      </c>
      <c r="F91" s="133"/>
      <c r="G91" s="67" t="s">
        <v>1426</v>
      </c>
      <c r="H91" s="120">
        <v>78</v>
      </c>
      <c r="I91" s="126">
        <v>20</v>
      </c>
      <c r="J91" s="112">
        <f>I91/H91</f>
        <v>0.25641025641025639</v>
      </c>
    </row>
    <row r="92" spans="2:10" ht="17.25" thickTop="1" thickBot="1" x14ac:dyDescent="0.3">
      <c r="B92" s="95" t="s">
        <v>1145</v>
      </c>
      <c r="C92" s="96">
        <f>Hoja1!R5</f>
        <v>20</v>
      </c>
      <c r="D92" s="96"/>
      <c r="E92" s="98">
        <v>0.09</v>
      </c>
      <c r="F92" s="134"/>
      <c r="G92" s="70" t="s">
        <v>1425</v>
      </c>
      <c r="H92" s="121">
        <v>20</v>
      </c>
      <c r="I92" s="127"/>
      <c r="J92" s="113"/>
    </row>
    <row r="93" spans="2:10" ht="17.25" thickTop="1" thickBot="1" x14ac:dyDescent="0.3">
      <c r="B93" s="63" t="s">
        <v>1329</v>
      </c>
      <c r="C93" s="64">
        <f>AUXILIAR!F15</f>
        <v>534</v>
      </c>
      <c r="D93" s="65"/>
      <c r="E93" s="66"/>
      <c r="F93" s="132">
        <v>45244</v>
      </c>
      <c r="G93" s="108" t="s">
        <v>1395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3"/>
      <c r="G94" s="107"/>
      <c r="H94" s="118" t="s">
        <v>1329</v>
      </c>
      <c r="I94" s="122" t="s">
        <v>1424</v>
      </c>
      <c r="J94" s="111" t="s">
        <v>994</v>
      </c>
    </row>
    <row r="95" spans="2:10" ht="17.25" thickTop="1" thickBot="1" x14ac:dyDescent="0.3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3"/>
      <c r="G95" s="116" t="s">
        <v>1418</v>
      </c>
      <c r="H95" s="119">
        <v>39</v>
      </c>
      <c r="I95" s="123"/>
      <c r="J95" s="115"/>
    </row>
    <row r="96" spans="2:10" ht="16.5" thickTop="1" x14ac:dyDescent="0.25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3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5" thickBot="1" x14ac:dyDescent="0.3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3"/>
      <c r="G97" s="67" t="s">
        <v>1420</v>
      </c>
      <c r="H97" s="120">
        <v>39</v>
      </c>
      <c r="I97" s="125">
        <v>9</v>
      </c>
      <c r="J97" s="109">
        <f>I97/H97</f>
        <v>0.23076923076923078</v>
      </c>
    </row>
    <row r="98" spans="2:10" ht="17.25" thickTop="1" thickBot="1" x14ac:dyDescent="0.3">
      <c r="B98" s="95" t="s">
        <v>1144</v>
      </c>
      <c r="C98" s="96">
        <f>Hoja1!S3</f>
        <v>55</v>
      </c>
      <c r="D98" s="96"/>
      <c r="E98" s="97">
        <f>Hoja1!S4</f>
        <v>0.22540983606557377</v>
      </c>
      <c r="F98" s="133"/>
      <c r="G98" s="67" t="s">
        <v>1426</v>
      </c>
      <c r="H98" s="120">
        <v>78</v>
      </c>
      <c r="I98" s="126">
        <v>20</v>
      </c>
      <c r="J98" s="112">
        <f>I98/H98</f>
        <v>0.25641025641025639</v>
      </c>
    </row>
    <row r="99" spans="2:10" ht="17.25" thickTop="1" thickBot="1" x14ac:dyDescent="0.3">
      <c r="B99" s="95" t="s">
        <v>1145</v>
      </c>
      <c r="C99" s="96">
        <f>Hoja1!S5</f>
        <v>26</v>
      </c>
      <c r="D99" s="96"/>
      <c r="E99" s="98">
        <v>0.12</v>
      </c>
      <c r="F99" s="134"/>
      <c r="G99" s="70" t="s">
        <v>1425</v>
      </c>
      <c r="H99" s="121">
        <v>20</v>
      </c>
      <c r="I99" s="127"/>
      <c r="J99" s="113"/>
    </row>
    <row r="100" spans="2:10" ht="17.25" thickTop="1" thickBot="1" x14ac:dyDescent="0.3">
      <c r="B100" s="63" t="s">
        <v>1329</v>
      </c>
      <c r="C100" s="64">
        <f>AUXILIAR!F16</f>
        <v>534</v>
      </c>
      <c r="D100" s="65"/>
      <c r="E100" s="66"/>
      <c r="F100" s="132">
        <v>45245</v>
      </c>
      <c r="G100" s="108" t="s">
        <v>1395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3"/>
      <c r="G101" s="107"/>
      <c r="H101" s="118" t="s">
        <v>1329</v>
      </c>
      <c r="I101" s="122" t="s">
        <v>1424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3"/>
      <c r="G102" s="116" t="s">
        <v>1418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3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5" thickBot="1" x14ac:dyDescent="0.3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3"/>
      <c r="G104" s="67" t="s">
        <v>1420</v>
      </c>
      <c r="H104" s="120">
        <v>39</v>
      </c>
      <c r="I104" s="125">
        <v>9</v>
      </c>
      <c r="J104" s="109">
        <f>I104/H104</f>
        <v>0.23076923076923078</v>
      </c>
    </row>
    <row r="105" spans="2:10" ht="17.25" thickTop="1" thickBot="1" x14ac:dyDescent="0.3">
      <c r="B105" s="95" t="s">
        <v>1144</v>
      </c>
      <c r="C105" s="96">
        <f>Hoja1!T3</f>
        <v>56</v>
      </c>
      <c r="D105" s="96"/>
      <c r="E105" s="97">
        <f>Hoja1!T4</f>
        <v>0.22950819672131148</v>
      </c>
      <c r="F105" s="133"/>
      <c r="G105" s="67" t="s">
        <v>1426</v>
      </c>
      <c r="H105" s="120">
        <v>78</v>
      </c>
      <c r="I105" s="126">
        <v>20</v>
      </c>
      <c r="J105" s="112">
        <f>I105/H105</f>
        <v>0.25641025641025639</v>
      </c>
    </row>
    <row r="106" spans="2:10" ht="17.25" thickTop="1" thickBot="1" x14ac:dyDescent="0.3">
      <c r="B106" s="95" t="s">
        <v>1145</v>
      </c>
      <c r="C106" s="96">
        <f>Hoja1!T5</f>
        <v>30</v>
      </c>
      <c r="D106" s="96"/>
      <c r="E106" s="98">
        <f>Hoja1!T6</f>
        <v>0.14218009478672985</v>
      </c>
      <c r="F106" s="134"/>
      <c r="G106" s="70" t="s">
        <v>1425</v>
      </c>
      <c r="H106" s="121">
        <v>20</v>
      </c>
      <c r="I106" s="127"/>
      <c r="J106" s="113"/>
    </row>
    <row r="107" spans="2:10" ht="17.25" thickTop="1" thickBot="1" x14ac:dyDescent="0.3">
      <c r="B107" s="63" t="s">
        <v>1329</v>
      </c>
      <c r="C107" s="64">
        <f>AUXILIAR!F17</f>
        <v>534</v>
      </c>
      <c r="D107" s="65"/>
      <c r="E107" s="66"/>
      <c r="F107" s="132">
        <v>45246</v>
      </c>
      <c r="G107" s="108" t="s">
        <v>1395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3"/>
      <c r="G108" s="107"/>
      <c r="H108" s="118" t="s">
        <v>1329</v>
      </c>
      <c r="I108" s="122" t="s">
        <v>1424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3"/>
      <c r="G109" s="116" t="s">
        <v>1418</v>
      </c>
      <c r="H109" s="119">
        <v>39</v>
      </c>
      <c r="I109" s="123"/>
      <c r="J109" s="115"/>
    </row>
    <row r="110" spans="2:10" ht="16.5" thickTop="1" x14ac:dyDescent="0.25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3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5" thickBot="1" x14ac:dyDescent="0.3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3"/>
      <c r="G111" s="67" t="s">
        <v>1420</v>
      </c>
      <c r="H111" s="120">
        <v>39</v>
      </c>
      <c r="I111" s="125">
        <v>9</v>
      </c>
      <c r="J111" s="109">
        <f>I111/H111</f>
        <v>0.23076923076923078</v>
      </c>
    </row>
    <row r="112" spans="2:10" ht="17.25" thickTop="1" thickBot="1" x14ac:dyDescent="0.3">
      <c r="B112" s="95" t="s">
        <v>1144</v>
      </c>
      <c r="C112" s="96">
        <v>21</v>
      </c>
      <c r="D112" s="96"/>
      <c r="E112" s="97">
        <f>Hoja1!U4</f>
        <v>8.6065573770491802E-2</v>
      </c>
      <c r="F112" s="133"/>
      <c r="G112" s="67" t="s">
        <v>1426</v>
      </c>
      <c r="H112" s="120">
        <v>78</v>
      </c>
      <c r="I112" s="126">
        <v>20</v>
      </c>
      <c r="J112" s="112">
        <f>I112/H112</f>
        <v>0.25641025641025639</v>
      </c>
    </row>
    <row r="113" spans="2:10" ht="17.25" thickTop="1" thickBot="1" x14ac:dyDescent="0.3">
      <c r="B113" s="95" t="s">
        <v>1145</v>
      </c>
      <c r="C113" s="96">
        <f>Hoja1!U5</f>
        <v>23</v>
      </c>
      <c r="D113" s="96"/>
      <c r="E113" s="98">
        <v>0.11</v>
      </c>
      <c r="F113" s="134"/>
      <c r="G113" s="70" t="s">
        <v>1425</v>
      </c>
      <c r="H113" s="121">
        <v>20</v>
      </c>
      <c r="I113" s="127"/>
      <c r="J113" s="113"/>
    </row>
    <row r="114" spans="2:10" ht="17.25" thickTop="1" thickBot="1" x14ac:dyDescent="0.3">
      <c r="B114" s="63" t="s">
        <v>1329</v>
      </c>
      <c r="C114" s="64">
        <f>AUXILIAR!F18</f>
        <v>534</v>
      </c>
      <c r="D114" s="65"/>
      <c r="E114" s="66"/>
      <c r="F114" s="132">
        <v>45247</v>
      </c>
      <c r="G114" s="108" t="s">
        <v>1395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3"/>
      <c r="G115" s="107"/>
      <c r="H115" s="118" t="s">
        <v>1329</v>
      </c>
      <c r="I115" s="122" t="s">
        <v>1424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3"/>
      <c r="G116" s="116" t="s">
        <v>1418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3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3"/>
      <c r="G118" s="67" t="s">
        <v>1420</v>
      </c>
      <c r="H118" s="120">
        <v>39</v>
      </c>
      <c r="I118" s="125">
        <v>9</v>
      </c>
      <c r="J118" s="109">
        <f>I118/H118</f>
        <v>0.23076923076923078</v>
      </c>
    </row>
    <row r="119" spans="2:10" ht="17.25" thickTop="1" thickBot="1" x14ac:dyDescent="0.3">
      <c r="B119" s="95" t="s">
        <v>1144</v>
      </c>
      <c r="C119" s="96">
        <f>Hoja1!V3</f>
        <v>28</v>
      </c>
      <c r="D119" s="96"/>
      <c r="E119" s="97">
        <f>Hoja1!V4</f>
        <v>0.11475409836065574</v>
      </c>
      <c r="F119" s="133"/>
      <c r="G119" s="67" t="s">
        <v>1426</v>
      </c>
      <c r="H119" s="120">
        <v>78</v>
      </c>
      <c r="I119" s="126">
        <v>20</v>
      </c>
      <c r="J119" s="112">
        <f>I119/H119</f>
        <v>0.25641025641025639</v>
      </c>
    </row>
    <row r="120" spans="2:10" ht="17.25" thickTop="1" thickBot="1" x14ac:dyDescent="0.3">
      <c r="B120" s="95" t="s">
        <v>1145</v>
      </c>
      <c r="C120" s="96">
        <v>21</v>
      </c>
      <c r="D120" s="96"/>
      <c r="E120" s="98">
        <v>0.1</v>
      </c>
      <c r="F120" s="134"/>
      <c r="G120" s="70" t="s">
        <v>1425</v>
      </c>
      <c r="H120" s="121">
        <v>20</v>
      </c>
      <c r="I120" s="127"/>
      <c r="J120" s="113"/>
    </row>
    <row r="121" spans="2:10" ht="17.25" thickTop="1" thickBot="1" x14ac:dyDescent="0.3">
      <c r="B121" s="63" t="s">
        <v>1329</v>
      </c>
      <c r="C121" s="64">
        <f>AUXILIAR!F19</f>
        <v>534</v>
      </c>
      <c r="D121" s="65"/>
      <c r="E121" s="66"/>
      <c r="F121" s="132">
        <v>45248</v>
      </c>
      <c r="G121" s="108" t="s">
        <v>1395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3"/>
      <c r="G122" s="107"/>
      <c r="H122" s="118" t="s">
        <v>1329</v>
      </c>
      <c r="I122" s="122" t="s">
        <v>1424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3"/>
      <c r="G123" s="116" t="s">
        <v>1418</v>
      </c>
      <c r="H123" s="119">
        <f t="shared" ref="H123:H126" si="8">H81</f>
        <v>33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3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3"/>
      <c r="G125" s="67" t="s">
        <v>1420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24</v>
      </c>
      <c r="D126" s="96"/>
      <c r="E126" s="97">
        <f>Hoja1!W4</f>
        <v>9.8360655737704916E-2</v>
      </c>
      <c r="F126" s="133"/>
      <c r="G126" s="67" t="s">
        <v>1426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28</v>
      </c>
      <c r="D127" s="96"/>
      <c r="E127" s="98">
        <v>0</v>
      </c>
      <c r="F127" s="134"/>
      <c r="G127" s="70" t="s">
        <v>1425</v>
      </c>
      <c r="H127" s="121">
        <v>0</v>
      </c>
      <c r="I127" s="127"/>
      <c r="J127" s="113"/>
    </row>
    <row r="128" spans="2:10" ht="17.25" thickTop="1" thickBot="1" x14ac:dyDescent="0.3">
      <c r="B128" s="63" t="s">
        <v>1329</v>
      </c>
      <c r="C128" s="64">
        <f>AUXILIAR!F20</f>
        <v>534</v>
      </c>
      <c r="D128" s="65"/>
      <c r="E128" s="66"/>
      <c r="F128" s="132">
        <v>45249</v>
      </c>
      <c r="G128" s="108" t="s">
        <v>1395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3"/>
      <c r="G129" s="107"/>
      <c r="H129" s="118" t="s">
        <v>1329</v>
      </c>
      <c r="I129" s="122" t="s">
        <v>1424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3"/>
      <c r="G130" s="116" t="s">
        <v>1418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3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3"/>
      <c r="G132" s="67" t="s">
        <v>1420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25</v>
      </c>
      <c r="D133" s="96"/>
      <c r="E133" s="97">
        <f>Hoja1!X4</f>
        <v>0.10245901639344263</v>
      </c>
      <c r="F133" s="133"/>
      <c r="G133" s="67" t="s">
        <v>1426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31</v>
      </c>
      <c r="D134" s="96"/>
      <c r="E134" s="98">
        <v>0</v>
      </c>
      <c r="F134" s="134"/>
      <c r="G134" s="70" t="s">
        <v>1425</v>
      </c>
      <c r="H134" s="121">
        <v>0</v>
      </c>
      <c r="I134" s="127"/>
      <c r="J134" s="113"/>
    </row>
    <row r="135" spans="2:10" ht="17.25" thickTop="1" thickBot="1" x14ac:dyDescent="0.3">
      <c r="B135" s="63" t="s">
        <v>1329</v>
      </c>
      <c r="C135" s="64">
        <f>AUXILIAR!F21</f>
        <v>534</v>
      </c>
      <c r="D135" s="65"/>
      <c r="E135" s="66"/>
      <c r="F135" s="132">
        <v>45250</v>
      </c>
      <c r="G135" s="108" t="s">
        <v>1395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3"/>
      <c r="G136" s="107"/>
      <c r="H136" s="118" t="s">
        <v>1329</v>
      </c>
      <c r="I136" s="122" t="s">
        <v>1424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3"/>
      <c r="G137" s="116" t="s">
        <v>1418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3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3"/>
      <c r="G139" s="67" t="s">
        <v>1420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28</v>
      </c>
      <c r="D140" s="96"/>
      <c r="E140" s="97">
        <v>0</v>
      </c>
      <c r="F140" s="133"/>
      <c r="G140" s="67" t="s">
        <v>1426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64</v>
      </c>
      <c r="D141" s="96"/>
      <c r="E141" s="98">
        <v>0</v>
      </c>
      <c r="F141" s="134"/>
      <c r="G141" s="70" t="s">
        <v>1425</v>
      </c>
      <c r="H141" s="121">
        <v>0</v>
      </c>
      <c r="I141" s="127"/>
      <c r="J141" s="113"/>
    </row>
    <row r="142" spans="2:10" ht="17.25" thickTop="1" thickBot="1" x14ac:dyDescent="0.3">
      <c r="B142" s="63" t="s">
        <v>1329</v>
      </c>
      <c r="C142" s="64">
        <f>AUXILIAR!F22</f>
        <v>534</v>
      </c>
      <c r="D142" s="65"/>
      <c r="E142" s="66"/>
      <c r="F142" s="132">
        <v>45251</v>
      </c>
      <c r="G142" s="108" t="s">
        <v>1395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f>AUXILIAR!E22</f>
        <v>0</v>
      </c>
      <c r="D143" s="68">
        <v>0</v>
      </c>
      <c r="E143" s="69">
        <f>D143/C142</f>
        <v>0</v>
      </c>
      <c r="F143" s="133"/>
      <c r="G143" s="107"/>
      <c r="H143" s="118" t="s">
        <v>1329</v>
      </c>
      <c r="I143" s="122" t="s">
        <v>1424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f>D144/C142</f>
        <v>0</v>
      </c>
      <c r="F144" s="133"/>
      <c r="G144" s="116" t="s">
        <v>1418</v>
      </c>
      <c r="H144" s="119">
        <v>0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f>D145/C142</f>
        <v>0</v>
      </c>
      <c r="F145" s="133"/>
      <c r="G145" s="67" t="s">
        <v>1153</v>
      </c>
      <c r="H145" s="120">
        <v>0</v>
      </c>
      <c r="I145" s="124">
        <v>0</v>
      </c>
      <c r="J145" s="114" t="e">
        <f t="shared" ref="J145:J147" si="10">I145/H145</f>
        <v>#DIV/0!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f>D146/C142</f>
        <v>0</v>
      </c>
      <c r="F146" s="133"/>
      <c r="G146" s="67" t="s">
        <v>1420</v>
      </c>
      <c r="H146" s="120">
        <v>0</v>
      </c>
      <c r="I146" s="125">
        <f>AUXILIAR!F55</f>
        <v>0</v>
      </c>
      <c r="J146" s="109" t="e">
        <f t="shared" si="10"/>
        <v>#DIV/0!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3"/>
      <c r="G147" s="67" t="s">
        <v>1426</v>
      </c>
      <c r="H147" s="120">
        <v>0</v>
      </c>
      <c r="I147" s="126">
        <v>0</v>
      </c>
      <c r="J147" s="112" t="e">
        <f t="shared" si="10"/>
        <v>#DIV/0!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4"/>
      <c r="G148" s="70" t="s">
        <v>1425</v>
      </c>
      <c r="H148" s="121">
        <v>0</v>
      </c>
      <c r="I148" s="127"/>
      <c r="J148" s="113"/>
    </row>
    <row r="149" spans="2:10" ht="17.25" thickTop="1" thickBot="1" x14ac:dyDescent="0.3">
      <c r="B149" s="63" t="s">
        <v>1329</v>
      </c>
      <c r="C149" s="64">
        <f>AUXILIAR!F23</f>
        <v>534</v>
      </c>
      <c r="D149" s="65"/>
      <c r="E149" s="66"/>
      <c r="F149" s="132">
        <v>45252</v>
      </c>
      <c r="G149" s="108" t="s">
        <v>1395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f>AUXILIAR!E23</f>
        <v>0</v>
      </c>
      <c r="D150" s="68">
        <f>C150</f>
        <v>0</v>
      </c>
      <c r="E150" s="69">
        <f>D150/C149</f>
        <v>0</v>
      </c>
      <c r="F150" s="133"/>
      <c r="G150" s="107"/>
      <c r="H150" s="118" t="s">
        <v>1329</v>
      </c>
      <c r="I150" s="122" t="s">
        <v>1424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f>D150-C151</f>
        <v>0</v>
      </c>
      <c r="E151" s="69">
        <f>D151/C149</f>
        <v>0</v>
      </c>
      <c r="F151" s="133"/>
      <c r="G151" s="116" t="s">
        <v>1418</v>
      </c>
      <c r="H151" s="119">
        <v>0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f>D151-C152</f>
        <v>0</v>
      </c>
      <c r="E152" s="69">
        <f>D152/C149</f>
        <v>0</v>
      </c>
      <c r="F152" s="133"/>
      <c r="G152" s="67" t="s">
        <v>1153</v>
      </c>
      <c r="H152" s="120">
        <v>0</v>
      </c>
      <c r="I152" s="124">
        <v>0</v>
      </c>
      <c r="J152" s="114" t="e">
        <f t="shared" ref="J152:J154" si="11">I152/H152</f>
        <v>#DIV/0!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f>D153/C149</f>
        <v>0</v>
      </c>
      <c r="F153" s="133"/>
      <c r="G153" s="67" t="s">
        <v>1420</v>
      </c>
      <c r="H153" s="120">
        <v>0</v>
      </c>
      <c r="I153" s="125">
        <v>0</v>
      </c>
      <c r="J153" s="109" t="e">
        <f t="shared" si="11"/>
        <v>#DIV/0!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3"/>
      <c r="G154" s="67" t="s">
        <v>1426</v>
      </c>
      <c r="H154" s="120">
        <v>0</v>
      </c>
      <c r="I154" s="126">
        <v>0</v>
      </c>
      <c r="J154" s="112" t="e">
        <f t="shared" si="11"/>
        <v>#DIV/0!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4"/>
      <c r="G155" s="70" t="s">
        <v>1425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2">
        <v>45253</v>
      </c>
      <c r="G156" s="108" t="s">
        <v>1395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3"/>
      <c r="G157" s="107"/>
      <c r="H157" s="118" t="s">
        <v>1329</v>
      </c>
      <c r="I157" s="122" t="s">
        <v>1424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3"/>
      <c r="G158" s="116" t="s">
        <v>1418</v>
      </c>
      <c r="H158" s="119">
        <f t="shared" ref="H158:H161" si="12">H81</f>
        <v>33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f>D158-C159</f>
        <v>0</v>
      </c>
      <c r="E159" s="69">
        <f>D159/C156</f>
        <v>0</v>
      </c>
      <c r="F159" s="133"/>
      <c r="G159" s="67" t="s">
        <v>1153</v>
      </c>
      <c r="H159" s="120">
        <f t="shared" si="12"/>
        <v>33</v>
      </c>
      <c r="I159" s="124">
        <v>0</v>
      </c>
      <c r="J159" s="114">
        <f t="shared" ref="J159:J161" si="13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3"/>
      <c r="G160" s="67" t="s">
        <v>1420</v>
      </c>
      <c r="H160" s="120">
        <f t="shared" si="12"/>
        <v>33</v>
      </c>
      <c r="I160" s="125">
        <v>0</v>
      </c>
      <c r="J160" s="109">
        <f t="shared" si="13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3"/>
      <c r="G161" s="67" t="s">
        <v>1426</v>
      </c>
      <c r="H161" s="120">
        <f t="shared" si="12"/>
        <v>66</v>
      </c>
      <c r="I161" s="126">
        <v>0</v>
      </c>
      <c r="J161" s="112">
        <f t="shared" si="13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4"/>
      <c r="G162" s="70" t="s">
        <v>1425</v>
      </c>
      <c r="H162" s="121">
        <v>0</v>
      </c>
      <c r="I162" s="127"/>
      <c r="J162" s="113"/>
    </row>
    <row r="163" spans="2:10" ht="17.25" thickTop="1" thickBot="1" x14ac:dyDescent="0.3">
      <c r="B163" s="63" t="s">
        <v>1329</v>
      </c>
      <c r="C163" s="64">
        <f>AUXILIAR!F25</f>
        <v>534</v>
      </c>
      <c r="D163" s="65"/>
      <c r="E163" s="66"/>
      <c r="F163" s="132">
        <v>45254</v>
      </c>
      <c r="G163" s="108" t="s">
        <v>1395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f>C164</f>
        <v>0</v>
      </c>
      <c r="E164" s="69">
        <f>D164/C163</f>
        <v>0</v>
      </c>
      <c r="F164" s="133"/>
      <c r="G164" s="107"/>
      <c r="H164" s="118" t="s">
        <v>1329</v>
      </c>
      <c r="I164" s="122" t="s">
        <v>1424</v>
      </c>
      <c r="J164" s="111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3"/>
      <c r="G165" s="116" t="s">
        <v>1418</v>
      </c>
      <c r="H165" s="119">
        <f t="shared" ref="H165:H168" si="14">H81</f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>
        <f>D165-C166</f>
        <v>0</v>
      </c>
      <c r="E166" s="69">
        <f>D166/C163</f>
        <v>0</v>
      </c>
      <c r="F166" s="133"/>
      <c r="G166" s="67" t="s">
        <v>1153</v>
      </c>
      <c r="H166" s="120">
        <f t="shared" si="14"/>
        <v>33</v>
      </c>
      <c r="I166" s="124">
        <v>0</v>
      </c>
      <c r="J166" s="114">
        <f t="shared" ref="J166:J168" si="15">I166/H166</f>
        <v>0</v>
      </c>
    </row>
    <row r="167" spans="2:10" ht="16.5" thickBot="1" x14ac:dyDescent="0.3">
      <c r="B167" s="70" t="s">
        <v>16</v>
      </c>
      <c r="C167" s="71">
        <v>0</v>
      </c>
      <c r="D167" s="72">
        <v>0</v>
      </c>
      <c r="E167" s="92">
        <f>D167/C163</f>
        <v>0</v>
      </c>
      <c r="F167" s="133"/>
      <c r="G167" s="67" t="s">
        <v>1420</v>
      </c>
      <c r="H167" s="120">
        <f t="shared" si="14"/>
        <v>33</v>
      </c>
      <c r="I167" s="125">
        <v>0</v>
      </c>
      <c r="J167" s="109">
        <f t="shared" si="15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</v>
      </c>
      <c r="F168" s="133"/>
      <c r="G168" s="67" t="s">
        <v>1426</v>
      </c>
      <c r="H168" s="120">
        <f t="shared" si="14"/>
        <v>66</v>
      </c>
      <c r="I168" s="126">
        <v>0</v>
      </c>
      <c r="J168" s="112">
        <f t="shared" si="15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4"/>
      <c r="G169" s="70" t="s">
        <v>1425</v>
      </c>
      <c r="H169" s="121">
        <v>0</v>
      </c>
      <c r="I169" s="127"/>
      <c r="J169" s="113"/>
    </row>
    <row r="170" spans="2:10" ht="17.25" thickTop="1" thickBot="1" x14ac:dyDescent="0.3">
      <c r="B170" s="63" t="s">
        <v>1329</v>
      </c>
      <c r="C170" s="64">
        <f>AUXILIAR!F26</f>
        <v>534</v>
      </c>
      <c r="D170" s="65"/>
      <c r="E170" s="66"/>
      <c r="F170" s="132">
        <v>45255</v>
      </c>
      <c r="G170" s="108" t="s">
        <v>1395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3"/>
      <c r="G171" s="107"/>
      <c r="H171" s="118" t="s">
        <v>1329</v>
      </c>
      <c r="I171" s="122" t="s">
        <v>1424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3"/>
      <c r="G172" s="116" t="s">
        <v>1418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3"/>
      <c r="G173" s="67" t="s">
        <v>1153</v>
      </c>
      <c r="H173" s="120">
        <v>33</v>
      </c>
      <c r="I173" s="124">
        <v>0</v>
      </c>
      <c r="J173" s="114">
        <f t="shared" ref="J173:J175" si="16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3"/>
      <c r="G174" s="67" t="s">
        <v>1420</v>
      </c>
      <c r="H174" s="120">
        <v>33</v>
      </c>
      <c r="I174" s="125">
        <v>0</v>
      </c>
      <c r="J174" s="109">
        <f t="shared" si="16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3"/>
      <c r="G175" s="67" t="s">
        <v>1426</v>
      </c>
      <c r="H175" s="120">
        <v>66</v>
      </c>
      <c r="I175" s="126">
        <v>0</v>
      </c>
      <c r="J175" s="112">
        <f t="shared" si="16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4"/>
      <c r="G176" s="70" t="s">
        <v>1425</v>
      </c>
      <c r="H176" s="121">
        <v>0</v>
      </c>
      <c r="I176" s="127"/>
      <c r="J176" s="113"/>
    </row>
    <row r="177" spans="2:10" ht="17.25" thickTop="1" thickBot="1" x14ac:dyDescent="0.3">
      <c r="B177" s="63" t="s">
        <v>1329</v>
      </c>
      <c r="C177" s="64">
        <f>AUXILIAR!F27</f>
        <v>534</v>
      </c>
      <c r="D177" s="65"/>
      <c r="E177" s="66"/>
      <c r="F177" s="132">
        <v>45256</v>
      </c>
      <c r="G177" s="108" t="s">
        <v>1395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3"/>
      <c r="G178" s="107"/>
      <c r="H178" s="118" t="s">
        <v>1329</v>
      </c>
      <c r="I178" s="122" t="s">
        <v>1424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3"/>
      <c r="G179" s="116" t="s">
        <v>1418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3"/>
      <c r="G180" s="67" t="s">
        <v>1153</v>
      </c>
      <c r="H180" s="120">
        <v>33</v>
      </c>
      <c r="I180" s="124">
        <v>0</v>
      </c>
      <c r="J180" s="114">
        <f t="shared" ref="J180:J182" si="17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3"/>
      <c r="G181" s="67" t="s">
        <v>1420</v>
      </c>
      <c r="H181" s="120">
        <v>33</v>
      </c>
      <c r="I181" s="125">
        <v>0</v>
      </c>
      <c r="J181" s="109">
        <f t="shared" si="17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3"/>
      <c r="G182" s="67" t="s">
        <v>1426</v>
      </c>
      <c r="H182" s="120">
        <v>66</v>
      </c>
      <c r="I182" s="126">
        <v>0</v>
      </c>
      <c r="J182" s="112">
        <f t="shared" si="17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4"/>
      <c r="G183" s="70" t="s">
        <v>1425</v>
      </c>
      <c r="H183" s="121">
        <v>0</v>
      </c>
      <c r="I183" s="127"/>
      <c r="J183" s="113"/>
    </row>
    <row r="184" spans="2:10" ht="17.25" thickTop="1" thickBot="1" x14ac:dyDescent="0.3">
      <c r="B184" s="63" t="s">
        <v>1329</v>
      </c>
      <c r="C184" s="64">
        <f>AUXILIAR!F28</f>
        <v>534</v>
      </c>
      <c r="D184" s="65"/>
      <c r="E184" s="66"/>
      <c r="F184" s="132">
        <v>45257</v>
      </c>
      <c r="G184" s="108" t="s">
        <v>1395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3"/>
      <c r="G185" s="107"/>
      <c r="H185" s="118" t="s">
        <v>1329</v>
      </c>
      <c r="I185" s="122" t="s">
        <v>1424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3"/>
      <c r="G186" s="116" t="s">
        <v>1418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3"/>
      <c r="G187" s="67" t="s">
        <v>1153</v>
      </c>
      <c r="H187" s="120">
        <v>33</v>
      </c>
      <c r="I187" s="124">
        <v>0</v>
      </c>
      <c r="J187" s="114">
        <f t="shared" ref="J187:J189" si="18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3"/>
      <c r="G188" s="67" t="s">
        <v>1420</v>
      </c>
      <c r="H188" s="120">
        <v>33</v>
      </c>
      <c r="I188" s="125">
        <v>0</v>
      </c>
      <c r="J188" s="109">
        <f t="shared" si="18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3"/>
      <c r="G189" s="67" t="s">
        <v>1426</v>
      </c>
      <c r="H189" s="120">
        <v>66</v>
      </c>
      <c r="I189" s="126">
        <v>0</v>
      </c>
      <c r="J189" s="112">
        <f t="shared" si="18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4"/>
      <c r="G190" s="70" t="s">
        <v>1425</v>
      </c>
      <c r="H190" s="121">
        <v>0</v>
      </c>
      <c r="I190" s="127"/>
      <c r="J190" s="113"/>
    </row>
    <row r="191" spans="2:10" ht="17.25" thickTop="1" thickBot="1" x14ac:dyDescent="0.3">
      <c r="B191" s="63" t="s">
        <v>1329</v>
      </c>
      <c r="C191" s="64">
        <f>AUXILIAR!F29</f>
        <v>534</v>
      </c>
      <c r="D191" s="65"/>
      <c r="E191" s="66"/>
      <c r="F191" s="132">
        <v>45258</v>
      </c>
      <c r="G191" s="108" t="s">
        <v>1395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3"/>
      <c r="G192" s="107"/>
      <c r="H192" s="118" t="s">
        <v>1329</v>
      </c>
      <c r="I192" s="122" t="s">
        <v>1424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3"/>
      <c r="G193" s="116" t="s">
        <v>1418</v>
      </c>
      <c r="H193" s="119">
        <v>0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3"/>
      <c r="G194" s="67" t="s">
        <v>1153</v>
      </c>
      <c r="H194" s="120">
        <v>0</v>
      </c>
      <c r="I194" s="124">
        <v>0</v>
      </c>
      <c r="J194" s="114" t="e">
        <f t="shared" ref="J194:J196" si="19">I194/H194</f>
        <v>#DIV/0!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3"/>
      <c r="G195" s="67" t="s">
        <v>1420</v>
      </c>
      <c r="H195" s="120">
        <v>0</v>
      </c>
      <c r="I195" s="125">
        <v>0</v>
      </c>
      <c r="J195" s="109" t="e">
        <f t="shared" si="19"/>
        <v>#DIV/0!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</v>
      </c>
      <c r="F196" s="133"/>
      <c r="G196" s="67" t="s">
        <v>1426</v>
      </c>
      <c r="H196" s="120">
        <v>0</v>
      </c>
      <c r="I196" s="126">
        <v>0</v>
      </c>
      <c r="J196" s="112" t="e">
        <f t="shared" si="19"/>
        <v>#DIV/0!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</v>
      </c>
      <c r="F197" s="134"/>
      <c r="G197" s="70" t="s">
        <v>1425</v>
      </c>
      <c r="H197" s="121">
        <v>0</v>
      </c>
      <c r="I197" s="127"/>
      <c r="J197" s="113"/>
    </row>
    <row r="198" spans="2:10" ht="17.25" thickTop="1" thickBot="1" x14ac:dyDescent="0.3">
      <c r="B198" s="63" t="s">
        <v>1329</v>
      </c>
      <c r="C198" s="64">
        <f>AUXILIAR!F30</f>
        <v>534</v>
      </c>
      <c r="D198" s="65"/>
      <c r="E198" s="66"/>
      <c r="F198" s="132">
        <v>45259</v>
      </c>
      <c r="G198" s="108" t="s">
        <v>1395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f>C199</f>
        <v>0</v>
      </c>
      <c r="E199" s="69">
        <f>D199/C198</f>
        <v>0</v>
      </c>
      <c r="F199" s="133"/>
      <c r="G199" s="107"/>
      <c r="H199" s="118" t="s">
        <v>1329</v>
      </c>
      <c r="I199" s="122" t="s">
        <v>1424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3"/>
      <c r="G200" s="116" t="s">
        <v>1418</v>
      </c>
      <c r="H200" s="119">
        <v>0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3"/>
      <c r="G201" s="67" t="s">
        <v>1153</v>
      </c>
      <c r="H201" s="120">
        <v>0</v>
      </c>
      <c r="I201" s="124">
        <f>AUXILIAR!E63</f>
        <v>0</v>
      </c>
      <c r="J201" s="114" t="e">
        <f t="shared" ref="J201:J203" si="20">I201/H201</f>
        <v>#DIV/0!</v>
      </c>
    </row>
    <row r="202" spans="2:10" ht="16.5" thickBot="1" x14ac:dyDescent="0.3">
      <c r="B202" s="70" t="s">
        <v>16</v>
      </c>
      <c r="C202" s="71">
        <v>0</v>
      </c>
      <c r="D202" s="72">
        <f>D201-C202</f>
        <v>0</v>
      </c>
      <c r="E202" s="92">
        <f>D202/C198</f>
        <v>0</v>
      </c>
      <c r="F202" s="133"/>
      <c r="G202" s="67" t="s">
        <v>1420</v>
      </c>
      <c r="H202" s="120">
        <v>0</v>
      </c>
      <c r="I202" s="125">
        <f>AUXILIAR!F63</f>
        <v>0</v>
      </c>
      <c r="J202" s="109" t="e">
        <f t="shared" si="20"/>
        <v>#DIV/0!</v>
      </c>
    </row>
    <row r="203" spans="2:10" ht="17.25" thickTop="1" thickBot="1" x14ac:dyDescent="0.3">
      <c r="B203" s="95" t="s">
        <v>1144</v>
      </c>
      <c r="C203" s="96">
        <v>0</v>
      </c>
      <c r="D203" s="96"/>
      <c r="E203" s="97">
        <v>0</v>
      </c>
      <c r="F203" s="133"/>
      <c r="G203" s="67" t="s">
        <v>1426</v>
      </c>
      <c r="H203" s="120">
        <v>0</v>
      </c>
      <c r="I203" s="126">
        <f t="shared" ref="I203" si="21">SUM(I201:I202)</f>
        <v>0</v>
      </c>
      <c r="J203" s="112" t="e">
        <f t="shared" si="20"/>
        <v>#DIV/0!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4"/>
      <c r="G204" s="70" t="s">
        <v>1425</v>
      </c>
      <c r="H204" s="121">
        <v>0</v>
      </c>
      <c r="I204" s="127"/>
      <c r="J204" s="113"/>
    </row>
    <row r="205" spans="2:10" ht="17.25" thickTop="1" thickBot="1" x14ac:dyDescent="0.3">
      <c r="B205" s="63" t="s">
        <v>1329</v>
      </c>
      <c r="C205" s="64">
        <f>AUXILIAR!F31</f>
        <v>534</v>
      </c>
      <c r="D205" s="65"/>
      <c r="E205" s="66"/>
      <c r="F205" s="132">
        <v>45260</v>
      </c>
      <c r="G205" s="108" t="s">
        <v>1395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3"/>
      <c r="G206" s="107"/>
      <c r="H206" s="118" t="s">
        <v>1329</v>
      </c>
      <c r="I206" s="122" t="s">
        <v>1424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3"/>
      <c r="G207" s="116" t="s">
        <v>1418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3"/>
      <c r="G208" s="67" t="s">
        <v>1153</v>
      </c>
      <c r="H208" s="120">
        <v>33</v>
      </c>
      <c r="I208" s="124">
        <v>0</v>
      </c>
      <c r="J208" s="114">
        <f t="shared" ref="J208:J210" si="22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3"/>
      <c r="G209" s="67" t="s">
        <v>1420</v>
      </c>
      <c r="H209" s="120">
        <v>33</v>
      </c>
      <c r="I209" s="125">
        <v>0</v>
      </c>
      <c r="J209" s="109">
        <f t="shared" si="22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3"/>
      <c r="G210" s="67" t="s">
        <v>1426</v>
      </c>
      <c r="H210" s="120">
        <v>66</v>
      </c>
      <c r="I210" s="126">
        <v>0</v>
      </c>
      <c r="J210" s="112">
        <f t="shared" si="22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4"/>
      <c r="G211" s="70" t="s">
        <v>1425</v>
      </c>
      <c r="H211" s="121">
        <v>0</v>
      </c>
      <c r="I211" s="127"/>
      <c r="J211" s="113"/>
    </row>
    <row r="212" spans="2:10" ht="17.25" thickTop="1" thickBot="1" x14ac:dyDescent="0.3">
      <c r="B212" s="63"/>
      <c r="C212" s="64"/>
      <c r="D212" s="65"/>
      <c r="E212" s="66"/>
      <c r="F212" s="132"/>
      <c r="G212" s="108"/>
      <c r="H212" s="117"/>
      <c r="I212" s="117"/>
      <c r="J212" s="110"/>
    </row>
    <row r="213" spans="2:10" ht="16.5" thickTop="1" thickBot="1" x14ac:dyDescent="0.3">
      <c r="B213" s="67"/>
      <c r="C213" s="84"/>
      <c r="D213" s="68"/>
      <c r="E213" s="69"/>
      <c r="F213" s="133"/>
      <c r="G213" s="107"/>
      <c r="H213" s="118"/>
      <c r="I213" s="122"/>
      <c r="J213" s="111"/>
    </row>
    <row r="214" spans="2:10" ht="17.25" thickTop="1" thickBot="1" x14ac:dyDescent="0.3">
      <c r="B214" s="67"/>
      <c r="C214" s="85"/>
      <c r="D214" s="68"/>
      <c r="E214" s="69"/>
      <c r="F214" s="133"/>
      <c r="G214" s="116"/>
      <c r="H214" s="119"/>
      <c r="I214" s="123"/>
      <c r="J214" s="115"/>
    </row>
    <row r="215" spans="2:10" ht="16.5" thickTop="1" x14ac:dyDescent="0.25">
      <c r="B215" s="67"/>
      <c r="C215" s="85"/>
      <c r="D215" s="68"/>
      <c r="E215" s="69"/>
      <c r="F215" s="133"/>
      <c r="G215" s="67"/>
      <c r="H215" s="120"/>
      <c r="I215" s="124"/>
      <c r="J215" s="114"/>
    </row>
    <row r="216" spans="2:10" ht="16.5" thickBot="1" x14ac:dyDescent="0.3">
      <c r="B216" s="70"/>
      <c r="C216" s="71"/>
      <c r="D216" s="72"/>
      <c r="E216" s="92"/>
      <c r="F216" s="133"/>
      <c r="G216" s="67"/>
      <c r="H216" s="120"/>
      <c r="I216" s="125"/>
      <c r="J216" s="109"/>
    </row>
    <row r="217" spans="2:10" ht="17.25" thickTop="1" thickBot="1" x14ac:dyDescent="0.3">
      <c r="B217" s="95"/>
      <c r="C217" s="96"/>
      <c r="D217" s="131"/>
      <c r="E217" s="97"/>
      <c r="F217" s="133"/>
      <c r="G217" s="67"/>
      <c r="H217" s="120"/>
      <c r="I217" s="126"/>
      <c r="J217" s="112"/>
    </row>
    <row r="218" spans="2:10" ht="17.25" thickTop="1" thickBot="1" x14ac:dyDescent="0.3">
      <c r="B218" s="95"/>
      <c r="C218" s="96"/>
      <c r="D218" s="131"/>
      <c r="E218" s="98"/>
      <c r="F218" s="134"/>
      <c r="G218" s="70"/>
      <c r="H218" s="121"/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25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25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25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25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25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25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25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25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25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25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25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25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25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25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25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25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25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25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25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25">
      <c r="A22" s="17">
        <f>'APAGADOS RADIO'!Z3</f>
        <v>45251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45252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45253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45254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45257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45258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45259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45260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25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25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25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25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25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25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25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25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25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25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25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25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25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25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25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25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25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25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25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25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C16" sqref="AC1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244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10</v>
      </c>
      <c r="H3" s="53">
        <f>COUNTIFS('RESUMEN TOTAL'!C5:C540, "=BONOMO",'RESUMEN TOTAL'!N5:N540,"=APAGADO")</f>
        <v>12</v>
      </c>
      <c r="I3" s="53">
        <f>COUNTIFS('RESUMEN TOTAL'!C5:C540, "=BONOMO",'RESUMEN TOTAL'!O5:O540,"=APAGADO")</f>
        <v>10</v>
      </c>
      <c r="J3" s="53">
        <f>COUNTIFS('RESUMEN TOTAL'!C5:C540, "=BONOMO",'RESUMEN TOTAL'!P5:P540,"=APAGADO")</f>
        <v>13</v>
      </c>
      <c r="K3" s="53">
        <f>COUNTIFS('RESUMEN TOTAL'!C5:C540, "=BONOMO",'RESUMEN TOTAL'!Q5:Q540,"=APAGADO")</f>
        <v>16</v>
      </c>
      <c r="L3" s="53">
        <f>COUNTIFS('RESUMEN TOTAL'!C5:C540, "=BONOMO",'RESUMEN TOTAL'!R5:R540,"=APAGADO")</f>
        <v>10</v>
      </c>
      <c r="M3" s="53">
        <f>COUNTIFS('RESUMEN TOTAL'!C5:C540, "=BONOMO",'RESUMEN TOTAL'!S5:S540,"=APAGADO")</f>
        <v>11</v>
      </c>
      <c r="N3" s="53">
        <f>COUNTIFS('RESUMEN TOTAL'!C5:C540, "=BONOMO",'RESUMEN TOTAL'!T5:T540,"=APAGADO")</f>
        <v>11</v>
      </c>
      <c r="O3" s="53">
        <f>COUNTIFS('RESUMEN TOTAL'!C5:C540, "=BONOMO",'RESUMEN TOTAL'!U5:U540,"=APAGADO")</f>
        <v>10</v>
      </c>
      <c r="P3" s="54">
        <f>COUNTIFS('RESUMEN TOTAL'!C5:C540, "=BONOMO",'RESUMEN TOTAL'!V5:V540,"=APAGADO")</f>
        <v>73</v>
      </c>
      <c r="Q3" s="54">
        <f>COUNTIFS('RESUMEN TOTAL'!C5:C540, "=BONOMO",'RESUMEN TOTAL'!W5:W540,"=APAGADO")</f>
        <v>66</v>
      </c>
      <c r="R3" s="54">
        <v>57</v>
      </c>
      <c r="S3" s="54">
        <f>COUNTIFS('RESUMEN TOTAL'!C5:C540, "=BONOMO",'RESUMEN TOTAL'!Y5:Y540,"=APAGADO")</f>
        <v>55</v>
      </c>
      <c r="T3" s="54">
        <f>COUNTIFS('RESUMEN TOTAL'!C5:C540, "=BONOMO",'RESUMEN TOTAL'!Z5:Z540,"=APAGADO")</f>
        <v>56</v>
      </c>
      <c r="U3" s="54">
        <f>COUNTIFS('RESUMEN TOTAL'!C5:C540, "=BONOMO",'RESUMEN TOTAL'!AA5:AA540,"=APAGADO")</f>
        <v>21</v>
      </c>
      <c r="V3" s="54">
        <f>COUNTIFS('RESUMEN TOTAL'!C5:C540, "=BONOMO",'RESUMEN TOTAL'!AB5:AB540,"=APAGADO")</f>
        <v>28</v>
      </c>
      <c r="W3" s="54">
        <f>COUNTIFS('RESUMEN TOTAL'!C5:C540, "=BONOMO",'RESUMEN TOTAL'!AC5:AC540,"=APAGADO")</f>
        <v>24</v>
      </c>
      <c r="X3" s="54">
        <f>COUNTIFS('RESUMEN TOTAL'!C5:C540, "=BONOMO",'RESUMEN TOTAL'!AD5:AD540,"=APAGADO")</f>
        <v>25</v>
      </c>
      <c r="Y3" s="54">
        <f>COUNTIFS('RESUMEN TOTAL'!C5:C540, "=BONOMO",'RESUMEN TOTAL'!AE5:AE540,"=APAGADO")</f>
        <v>28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211</v>
      </c>
      <c r="D4" s="45"/>
      <c r="E4" s="43" t="s">
        <v>1156</v>
      </c>
      <c r="F4" s="59">
        <v>0.03</v>
      </c>
      <c r="G4" s="60">
        <f t="shared" ref="G4:AG4" si="0">G3/BONOMOcam</f>
        <v>4.0983606557377046E-2</v>
      </c>
      <c r="H4" s="60">
        <f t="shared" si="0"/>
        <v>4.9180327868852458E-2</v>
      </c>
      <c r="I4" s="60">
        <f t="shared" si="0"/>
        <v>4.0983606557377046E-2</v>
      </c>
      <c r="J4" s="60">
        <f t="shared" si="0"/>
        <v>5.3278688524590161E-2</v>
      </c>
      <c r="K4" s="60">
        <f t="shared" ref="K4" si="1">K3/BONOMOcam</f>
        <v>6.5573770491803282E-2</v>
      </c>
      <c r="L4" s="60">
        <f t="shared" si="0"/>
        <v>4.0983606557377046E-2</v>
      </c>
      <c r="M4" s="60">
        <f t="shared" ref="M4" si="2">M3/BONOMOcam</f>
        <v>4.5081967213114756E-2</v>
      </c>
      <c r="N4" s="60">
        <f t="shared" si="0"/>
        <v>4.5081967213114756E-2</v>
      </c>
      <c r="O4" s="60">
        <f t="shared" si="0"/>
        <v>4.0983606557377046E-2</v>
      </c>
      <c r="P4" s="61">
        <f t="shared" si="0"/>
        <v>0.29918032786885246</v>
      </c>
      <c r="Q4" s="61">
        <f t="shared" si="0"/>
        <v>0.27049180327868855</v>
      </c>
      <c r="R4" s="61">
        <f t="shared" si="0"/>
        <v>0.23360655737704919</v>
      </c>
      <c r="S4" s="61">
        <f t="shared" si="0"/>
        <v>0.22540983606557377</v>
      </c>
      <c r="T4" s="61">
        <f t="shared" si="0"/>
        <v>0.22950819672131148</v>
      </c>
      <c r="U4" s="61">
        <f t="shared" si="0"/>
        <v>8.6065573770491802E-2</v>
      </c>
      <c r="V4" s="61">
        <f t="shared" si="0"/>
        <v>0.11475409836065574</v>
      </c>
      <c r="W4" s="61">
        <f t="shared" si="0"/>
        <v>9.8360655737704916E-2</v>
      </c>
      <c r="X4" s="61">
        <f t="shared" si="0"/>
        <v>0.10245901639344263</v>
      </c>
      <c r="Y4" s="61">
        <f t="shared" ref="Y4" si="3">Y3/BONOMOcam</f>
        <v>0.11475409836065574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" si="5">AI3/BONOMOcam</f>
        <v>2.8688524590163935E-2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50</v>
      </c>
      <c r="G5" s="56">
        <f>COUNTIFS('RESUMEN TOTAL'!C3:C536, "=COSEIDI",'RESUMEN TOTAL'!M3:M536,"=APAGADO")</f>
        <v>9</v>
      </c>
      <c r="H5" s="56">
        <f>COUNTIFS('RESUMEN TOTAL'!C5:C526, "=COSEIDI",'RESUMEN TOTAL'!N5:N526,"=APAGADO")</f>
        <v>53</v>
      </c>
      <c r="I5" s="56">
        <f>COUNTIFS('RESUMEN TOTAL'!C5:C526, "=COSEIDI",'RESUMEN TOTAL'!O5:O526,"=APAGADO")</f>
        <v>54</v>
      </c>
      <c r="J5" s="56">
        <f>COUNTIFS('RESUMEN TOTAL'!C5:C526, "=COSEIDI",'RESUMEN TOTAL'!P5:P526,"=APAGADO")</f>
        <v>52</v>
      </c>
      <c r="K5" s="56">
        <f>COUNTIFS('RESUMEN TOTAL'!C5:C526, "=COSEIDI",'RESUMEN TOTAL'!Q5:Q526,"=APAGADO")</f>
        <v>53</v>
      </c>
      <c r="L5" s="56">
        <f>COUNTIFS('RESUMEN TOTAL'!C5:C526, "=COSEIDI",'RESUMEN TOTAL'!R5:R526,"=APAGADO")</f>
        <v>12</v>
      </c>
      <c r="M5" s="56">
        <f>COUNTIFS('RESUMEN TOTAL'!C5:C526, "=COSEIDI",'RESUMEN TOTAL'!S5:S526,"=APAGADO")</f>
        <v>49</v>
      </c>
      <c r="N5" s="56">
        <f>COUNTIFS('RESUMEN TOTAL'!C5:C526, "=COSEIDI",'RESUMEN TOTAL'!T5:T526,"=APAGADO")</f>
        <v>12</v>
      </c>
      <c r="O5" s="56">
        <f>COUNTIFS('RESUMEN TOTAL'!C5:C526, "=COSEIDI",'RESUMEN TOTAL'!U5:U526,"=APAGADO")</f>
        <v>42</v>
      </c>
      <c r="P5" s="56">
        <f>COUNTIFS('RESUMEN TOTAL'!C5:C526, "=COSEIDI",'RESUMEN TOTAL'!V5:V526,"=APAGADO")</f>
        <v>52</v>
      </c>
      <c r="Q5" s="56">
        <f>COUNTIFS('RESUMEN TOTAL'!C5:C526, "=COSEIDI",'RESUMEN TOTAL'!W5:W526,"=APAGADO")</f>
        <v>47</v>
      </c>
      <c r="R5" s="56">
        <v>20</v>
      </c>
      <c r="S5" s="56">
        <f>COUNTIFS('RESUMEN TOTAL'!C5:C526, "=COSEIDI",'RESUMEN TOTAL'!Y5:Y526,"=APAGADO")</f>
        <v>26</v>
      </c>
      <c r="T5" s="56">
        <f>COUNTIFS('RESUMEN TOTAL'!C5:C526, "=COSEIDI",'RESUMEN TOTAL'!Z5:Z526,"=APAGADO")</f>
        <v>30</v>
      </c>
      <c r="U5" s="56">
        <f>COUNTIFS('RESUMEN TOTAL'!C5:C526, "=COSEIDI",'RESUMEN TOTAL'!AA5:AA526,"=APAGADO")</f>
        <v>23</v>
      </c>
      <c r="V5" s="56">
        <f>COUNTIFS('RESUMEN TOTAL'!C5:C526, "=COSEIDI",'RESUMEN TOTAL'!AB5:AB526,"=APAGADO")</f>
        <v>21</v>
      </c>
      <c r="W5" s="56">
        <f>COUNTIFS('RESUMEN TOTAL'!C5:C526, "=COSEIDI",'RESUMEN TOTAL'!AC5:AC526,"=APAGADO")</f>
        <v>28</v>
      </c>
      <c r="X5" s="56">
        <f>COUNTIFS('RESUMEN TOTAL'!C5:C526, "=COSEIDI",'RESUMEN TOTAL'!AD5:AD526,"=APAGADO")</f>
        <v>31</v>
      </c>
      <c r="Y5" s="56">
        <f>COUNTIFS('RESUMEN TOTAL'!C5:C526, "=COSEIDI",'RESUMEN TOTAL'!AE5:AE526,"=APAGADO")</f>
        <v>64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/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4.2654028436018961E-2</v>
      </c>
      <c r="H6" s="60">
        <f t="shared" si="6"/>
        <v>0.25118483412322273</v>
      </c>
      <c r="I6" s="60">
        <f t="shared" si="6"/>
        <v>0.25592417061611372</v>
      </c>
      <c r="J6" s="60">
        <f t="shared" si="6"/>
        <v>0.24644549763033174</v>
      </c>
      <c r="K6" s="60">
        <f t="shared" ref="K6" si="7">K5/COSEIDIcam</f>
        <v>0.25118483412322273</v>
      </c>
      <c r="L6" s="60">
        <f t="shared" si="6"/>
        <v>5.6872037914691941E-2</v>
      </c>
      <c r="M6" s="60">
        <f t="shared" ref="M6" si="8">M5/COSEIDIcam</f>
        <v>0.23222748815165878</v>
      </c>
      <c r="N6" s="60">
        <f t="shared" si="6"/>
        <v>5.6872037914691941E-2</v>
      </c>
      <c r="O6" s="60">
        <f t="shared" si="6"/>
        <v>0.1990521327014218</v>
      </c>
      <c r="P6" s="60">
        <f t="shared" si="6"/>
        <v>0.24644549763033174</v>
      </c>
      <c r="Q6" s="60">
        <f t="shared" si="6"/>
        <v>0.22274881516587677</v>
      </c>
      <c r="R6" s="60">
        <f t="shared" si="6"/>
        <v>9.4786729857819899E-2</v>
      </c>
      <c r="S6" s="60">
        <f t="shared" si="6"/>
        <v>0.12322274881516587</v>
      </c>
      <c r="T6" s="60">
        <f t="shared" si="6"/>
        <v>0.14218009478672985</v>
      </c>
      <c r="U6" s="60">
        <f t="shared" si="6"/>
        <v>0.10900473933649289</v>
      </c>
      <c r="V6" s="60">
        <f t="shared" si="6"/>
        <v>9.9526066350710901E-2</v>
      </c>
      <c r="W6" s="60">
        <f t="shared" si="6"/>
        <v>0.13270142180094788</v>
      </c>
      <c r="X6" s="60">
        <f t="shared" si="6"/>
        <v>0.14691943127962084</v>
      </c>
      <c r="Y6" s="60">
        <f t="shared" ref="Y6" si="9">Y5/COSEIDIcam</f>
        <v>0.30331753554502372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38</v>
      </c>
      <c r="E1" s="100" t="s">
        <v>1413</v>
      </c>
      <c r="F1" s="100"/>
      <c r="G1" s="100"/>
      <c r="H1" s="101">
        <f>COUNTIFS(E5:E601,"=GPON")</f>
        <v>76</v>
      </c>
      <c r="I1" s="102" t="s">
        <v>1414</v>
      </c>
      <c r="J1" s="102"/>
      <c r="K1" s="103">
        <f>COUNTIFS(D5:D601,"=GFIJA")</f>
        <v>38</v>
      </c>
      <c r="L1" s="104" t="s">
        <v>1415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1417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.75" hidden="1" thickTop="1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.75" hidden="1" thickTop="1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ht="15.75" hidden="1" thickTop="1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ht="15.75" hidden="1" thickTop="1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ht="15.75" hidden="1" thickTop="1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ht="15.75" hidden="1" thickTop="1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.75" hidden="1" thickTop="1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.75" hidden="1" thickTop="1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.75" hidden="1" thickTop="1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ht="15.75" hidden="1" thickTop="1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ht="15.75" hidden="1" thickTop="1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.75" hidden="1" thickTop="1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.75" hidden="1" thickTop="1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.75" hidden="1" thickTop="1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.75" hidden="1" thickTop="1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.75" hidden="1" thickTop="1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.75" hidden="1" thickTop="1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.75" hidden="1" thickTop="1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.75" hidden="1" thickTop="1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.75" hidden="1" thickTop="1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.75" hidden="1" thickTop="1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.75" hidden="1" thickTop="1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ht="15.75" hidden="1" thickTop="1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ht="15.75" hidden="1" thickTop="1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.75" hidden="1" thickTop="1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ht="15.75" hidden="1" thickTop="1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.75" hidden="1" thickTop="1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.75" hidden="1" thickTop="1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.75" hidden="1" thickTop="1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.75" hidden="1" thickTop="1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.75" hidden="1" thickTop="1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.75" hidden="1" thickTop="1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.75" hidden="1" thickTop="1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.75" hidden="1" thickTop="1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.75" hidden="1" thickTop="1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.75" hidden="1" thickTop="1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.75" hidden="1" thickTop="1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.75" hidden="1" thickTop="1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.75" hidden="1" thickTop="1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.75" hidden="1" thickTop="1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.75" hidden="1" thickTop="1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.75" hidden="1" thickTop="1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ht="15.75" hidden="1" thickTop="1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.75" hidden="1" thickTop="1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.75" hidden="1" thickTop="1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.75" hidden="1" thickTop="1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.75" hidden="1" thickTop="1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.75" hidden="1" thickTop="1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.75" hidden="1" thickTop="1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.75" hidden="1" thickTop="1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.75" hidden="1" thickTop="1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.75" hidden="1" thickTop="1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.75" hidden="1" thickTop="1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.75" hidden="1" thickTop="1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.75" hidden="1" thickTop="1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.75" hidden="1" thickTop="1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.75" hidden="1" thickTop="1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.75" hidden="1" thickTop="1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.75" hidden="1" thickTop="1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.75" hidden="1" thickTop="1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.75" hidden="1" thickTop="1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.75" hidden="1" thickTop="1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.75" hidden="1" thickTop="1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.75" hidden="1" thickTop="1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ht="15.75" hidden="1" thickTop="1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.75" hidden="1" thickTop="1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.75" hidden="1" thickTop="1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.75" hidden="1" thickTop="1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.75" hidden="1" thickTop="1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.75" hidden="1" thickTop="1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.75" hidden="1" thickTop="1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ht="15.75" hidden="1" thickTop="1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.75" hidden="1" thickTop="1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ht="15.75" hidden="1" thickTop="1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ht="15.75" hidden="1" thickTop="1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ht="15.75" hidden="1" thickTop="1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.75" hidden="1" thickTop="1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.75" hidden="1" thickTop="1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.75" hidden="1" thickTop="1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.75" hidden="1" thickTop="1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.75" hidden="1" thickTop="1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ht="15.75" hidden="1" thickTop="1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.75" hidden="1" thickTop="1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.75" hidden="1" thickTop="1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.75" hidden="1" thickTop="1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.75" hidden="1" thickTop="1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.75" hidden="1" thickTop="1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.75" hidden="1" thickTop="1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.75" hidden="1" thickTop="1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.75" hidden="1" thickTop="1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.75" hidden="1" thickTop="1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.75" hidden="1" thickTop="1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.75" hidden="1" thickTop="1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.75" hidden="1" thickTop="1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.75" hidden="1" thickTop="1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.75" hidden="1" thickTop="1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.75" hidden="1" thickTop="1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.75" hidden="1" thickTop="1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.75" hidden="1" thickTop="1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.75" hidden="1" thickTop="1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.75" hidden="1" thickTop="1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ht="15.75" hidden="1" thickTop="1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.75" hidden="1" thickTop="1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.75" hidden="1" thickTop="1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.75" hidden="1" thickTop="1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.75" hidden="1" thickTop="1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.75" hidden="1" thickTop="1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.75" hidden="1" thickTop="1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ht="15.75" hidden="1" thickTop="1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ht="15.75" hidden="1" thickTop="1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ht="15.75" hidden="1" thickTop="1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ht="15.75" hidden="1" thickTop="1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.75" hidden="1" thickTop="1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.75" hidden="1" thickTop="1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ht="15.75" hidden="1" thickTop="1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ht="15.75" hidden="1" thickTop="1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ht="15.75" hidden="1" thickTop="1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.75" hidden="1" thickTop="1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.75" hidden="1" thickTop="1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.75" hidden="1" thickTop="1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.75" hidden="1" thickTop="1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.75" hidden="1" thickTop="1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.75" hidden="1" thickTop="1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ht="15.75" hidden="1" thickTop="1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.75" hidden="1" thickTop="1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.75" hidden="1" thickTop="1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.75" hidden="1" thickTop="1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ht="15.75" hidden="1" thickTop="1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ht="15.75" hidden="1" thickTop="1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ht="15.75" hidden="1" thickTop="1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ht="15.75" hidden="1" thickTop="1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ht="15.75" hidden="1" thickTop="1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.75" hidden="1" thickTop="1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.75" hidden="1" thickTop="1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.75" hidden="1" thickTop="1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.75" hidden="1" thickTop="1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.75" hidden="1" thickTop="1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.75" hidden="1" thickTop="1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.75" hidden="1" thickTop="1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.75" hidden="1" thickTop="1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.75" hidden="1" thickTop="1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.75" hidden="1" thickTop="1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.75" hidden="1" thickTop="1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.75" hidden="1" thickTop="1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.75" hidden="1" thickTop="1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.75" hidden="1" thickTop="1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.75" hidden="1" thickTop="1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.75" hidden="1" thickTop="1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.75" hidden="1" thickTop="1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.75" hidden="1" thickTop="1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ht="15.75" hidden="1" thickTop="1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.75" hidden="1" thickTop="1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.75" hidden="1" thickTop="1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.75" hidden="1" thickTop="1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.75" hidden="1" thickTop="1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.75" hidden="1" thickTop="1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.75" hidden="1" thickTop="1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.75" hidden="1" thickTop="1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.75" hidden="1" thickTop="1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.75" hidden="1" thickTop="1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.75" hidden="1" thickTop="1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.75" hidden="1" thickTop="1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.75" hidden="1" thickTop="1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.75" hidden="1" thickTop="1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.75" hidden="1" thickTop="1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.75" hidden="1" thickTop="1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.75" hidden="1" thickTop="1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.75" hidden="1" thickTop="1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.75" hidden="1" thickTop="1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.75" hidden="1" thickTop="1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.75" hidden="1" thickTop="1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.75" hidden="1" thickTop="1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.75" hidden="1" thickTop="1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.75" hidden="1" thickTop="1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.75" hidden="1" thickTop="1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.75" hidden="1" thickTop="1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.75" hidden="1" thickTop="1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.75" hidden="1" thickTop="1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.75" hidden="1" thickTop="1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.75" hidden="1" thickTop="1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.75" hidden="1" thickTop="1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.75" hidden="1" thickTop="1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.75" hidden="1" thickTop="1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.75" hidden="1" thickTop="1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.75" hidden="1" thickTop="1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.75" hidden="1" thickTop="1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.75" hidden="1" thickTop="1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.75" hidden="1" thickTop="1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.75" hidden="1" thickTop="1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ht="15.75" hidden="1" thickTop="1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ht="15.75" hidden="1" thickTop="1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ht="15.75" hidden="1" thickTop="1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.75" hidden="1" thickTop="1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.75" hidden="1" thickTop="1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.75" hidden="1" thickTop="1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.75" hidden="1" thickTop="1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.75" hidden="1" thickTop="1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ht="15.75" hidden="1" thickTop="1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.75" hidden="1" thickTop="1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.75" hidden="1" thickTop="1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.75" hidden="1" thickTop="1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.75" hidden="1" thickTop="1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.75" hidden="1" thickTop="1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.75" hidden="1" thickTop="1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.75" hidden="1" thickTop="1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.75" hidden="1" thickTop="1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.75" hidden="1" thickTop="1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.75" hidden="1" thickTop="1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.75" hidden="1" thickTop="1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.75" hidden="1" thickTop="1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ht="15.75" hidden="1" thickTop="1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ht="15.75" hidden="1" thickTop="1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.75" hidden="1" thickTop="1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.75" hidden="1" thickTop="1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.75" hidden="1" thickTop="1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.75" hidden="1" thickTop="1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.75" hidden="1" thickTop="1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.75" hidden="1" thickTop="1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.75" hidden="1" thickTop="1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.75" hidden="1" thickTop="1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.75" hidden="1" thickTop="1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.75" hidden="1" thickTop="1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.75" hidden="1" thickTop="1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.75" hidden="1" thickTop="1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.75" hidden="1" thickTop="1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.75" hidden="1" thickTop="1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.75" hidden="1" thickTop="1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ht="15.75" hidden="1" thickTop="1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.75" hidden="1" thickTop="1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.75" hidden="1" thickTop="1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.75" hidden="1" thickTop="1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.75" hidden="1" thickTop="1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.75" hidden="1" thickTop="1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.75" hidden="1" thickTop="1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.75" hidden="1" thickTop="1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.75" hidden="1" thickTop="1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.75" hidden="1" thickTop="1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.75" hidden="1" thickTop="1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.75" hidden="1" thickTop="1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.75" hidden="1" thickTop="1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.75" hidden="1" thickTop="1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.75" hidden="1" thickTop="1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.75" hidden="1" thickTop="1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.75" hidden="1" thickTop="1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.75" hidden="1" thickTop="1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.75" hidden="1" thickTop="1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.75" hidden="1" thickTop="1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.75" hidden="1" thickTop="1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.75" hidden="1" thickTop="1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.75" hidden="1" thickTop="1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.75" hidden="1" thickTop="1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.75" hidden="1" thickTop="1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.75" hidden="1" thickTop="1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.75" hidden="1" thickTop="1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.75" hidden="1" thickTop="1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.75" hidden="1" thickTop="1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.75" hidden="1" thickTop="1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.75" hidden="1" thickTop="1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.75" hidden="1" thickTop="1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ht="15.75" hidden="1" thickTop="1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.75" hidden="1" thickTop="1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.75" hidden="1" thickTop="1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.75" hidden="1" thickTop="1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.75" hidden="1" thickTop="1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.75" hidden="1" thickTop="1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.75" hidden="1" thickTop="1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.75" hidden="1" thickTop="1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.75" hidden="1" thickTop="1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.75" hidden="1" thickTop="1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.75" hidden="1" thickTop="1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.75" hidden="1" thickTop="1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ht="15.75" hidden="1" thickTop="1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.75" hidden="1" thickTop="1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ht="15.75" hidden="1" thickTop="1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.75" hidden="1" thickTop="1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.75" hidden="1" thickTop="1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.75" hidden="1" thickTop="1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.75" hidden="1" thickTop="1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ht="15.75" hidden="1" thickTop="1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.75" hidden="1" thickTop="1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.75" hidden="1" thickTop="1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.75" hidden="1" thickTop="1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.75" hidden="1" thickTop="1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.75" hidden="1" thickTop="1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.75" hidden="1" thickTop="1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.75" hidden="1" thickTop="1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.75" hidden="1" thickTop="1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.75" hidden="1" thickTop="1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.75" hidden="1" thickTop="1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ht="15.75" hidden="1" thickTop="1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ht="15.75" hidden="1" thickTop="1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.75" hidden="1" thickTop="1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.75" hidden="1" thickTop="1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ht="15.75" hidden="1" thickTop="1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.75" hidden="1" thickTop="1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.75" hidden="1" thickTop="1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.75" hidden="1" thickTop="1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.75" hidden="1" thickTop="1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.75" hidden="1" thickTop="1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.75" hidden="1" thickTop="1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.75" hidden="1" thickTop="1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.75" hidden="1" thickTop="1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.75" hidden="1" thickTop="1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.75" hidden="1" thickTop="1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.75" hidden="1" thickTop="1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.75" hidden="1" thickTop="1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.75" hidden="1" thickTop="1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.75" hidden="1" thickTop="1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.75" hidden="1" thickTop="1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.75" hidden="1" thickTop="1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.75" hidden="1" thickTop="1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.75" hidden="1" thickTop="1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.75" hidden="1" thickTop="1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ht="15.75" hidden="1" thickTop="1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.75" hidden="1" thickTop="1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ht="15.75" hidden="1" thickTop="1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ht="15.75" hidden="1" thickTop="1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.75" hidden="1" thickTop="1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.75" hidden="1" thickTop="1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.75" hidden="1" thickTop="1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.75" hidden="1" thickTop="1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.75" hidden="1" thickTop="1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.75" hidden="1" thickTop="1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.75" hidden="1" thickTop="1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.75" hidden="1" thickTop="1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.75" hidden="1" thickTop="1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.75" hidden="1" thickTop="1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.75" hidden="1" thickTop="1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.75" hidden="1" thickTop="1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.75" hidden="1" thickTop="1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.75" hidden="1" thickTop="1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.75" hidden="1" thickTop="1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.75" hidden="1" thickTop="1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.75" hidden="1" thickTop="1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.75" hidden="1" thickTop="1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.75" hidden="1" thickTop="1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.75" thickTop="1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hidden="1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5" operator="containsText" text="fija">
      <formula>NOT(ISERROR(SEARCH("fija",D438)))</formula>
    </cfRule>
    <cfRule type="containsText" dxfId="42" priority="66" operator="containsText" text="domo">
      <formula>NOT(ISERROR(SEARCH("domo",D438)))</formula>
    </cfRule>
    <cfRule type="containsText" dxfId="41" priority="67" operator="containsText" text="Radio">
      <formula>NOT(ISERROR(SEARCH("Radio",D438)))</formula>
    </cfRule>
  </conditionalFormatting>
  <conditionalFormatting sqref="D438:D439">
    <cfRule type="containsText" dxfId="40" priority="62" operator="containsText" text="fija">
      <formula>NOT(ISERROR(SEARCH("fija",D438)))</formula>
    </cfRule>
    <cfRule type="containsText" dxfId="39" priority="63" operator="containsText" text="domo">
      <formula>NOT(ISERROR(SEARCH("domo",D438)))</formula>
    </cfRule>
  </conditionalFormatting>
  <conditionalFormatting sqref="D439">
    <cfRule type="containsText" dxfId="38" priority="60" operator="containsText" text="fija">
      <formula>NOT(ISERROR(SEARCH("fija",D439)))</formula>
    </cfRule>
    <cfRule type="containsText" dxfId="37" priority="61" operator="containsText" text="domo">
      <formula>NOT(ISERROR(SEARCH("domo",D439)))</formula>
    </cfRule>
    <cfRule type="containsText" dxfId="36" priority="64" operator="containsText" text="Radio">
      <formula>NOT(ISERROR(SEARCH("Radio",D439)))</formula>
    </cfRule>
  </conditionalFormatting>
  <conditionalFormatting sqref="D442">
    <cfRule type="containsText" dxfId="35" priority="57" operator="containsText" text="fija">
      <formula>NOT(ISERROR(SEARCH("fija",D442)))</formula>
    </cfRule>
    <cfRule type="containsText" dxfId="34" priority="58" operator="containsText" text="domo">
      <formula>NOT(ISERROR(SEARCH("domo",D442)))</formula>
    </cfRule>
    <cfRule type="containsText" dxfId="33" priority="59" operator="containsText" text="Radio">
      <formula>NOT(ISERROR(SEARCH("Radio",D442)))</formula>
    </cfRule>
  </conditionalFormatting>
  <conditionalFormatting sqref="D442:D443">
    <cfRule type="containsText" dxfId="32" priority="54" operator="containsText" text="fija">
      <formula>NOT(ISERROR(SEARCH("fija",D442)))</formula>
    </cfRule>
    <cfRule type="containsText" dxfId="31" priority="55" operator="containsText" text="domo">
      <formula>NOT(ISERROR(SEARCH("domo",D442)))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46" operator="containsText" text="fija">
      <formula>NOT(ISERROR(SEARCH("fija",D445)))</formula>
    </cfRule>
    <cfRule type="containsText" dxfId="24" priority="47" operator="containsText" text="domo">
      <formula>NOT(ISERROR(SEARCH("domo",D445)))</formula>
    </cfRule>
    <cfRule type="containsText" dxfId="23" priority="50" operator="containsText" text="Radio">
      <formula>NOT(ISERROR(SEARCH("Radio",D445)))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8" operator="containsText" text="fija">
      <formula>NOT(ISERROR(SEARCH("fija",D450)))</formula>
    </cfRule>
    <cfRule type="containsText" dxfId="19" priority="69" operator="containsText" text="domo">
      <formula>NOT(ISERROR(SEARCH("domo",D450)))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ontainsText" dxfId="13" priority="8" operator="containsText" text="Radio">
      <formula>NOT(ISERROR(SEARCH("Radio",E437)))</formula>
    </cfRule>
    <cfRule type="cellIs" dxfId="12" priority="9" operator="equal">
      <formula>"PTP A FO"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3" operator="lessThan">
      <formula>0.8</formula>
    </cfRule>
    <cfRule type="cellIs" dxfId="7" priority="14" operator="greater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notContainsText" dxfId="3" priority="2" operator="notContains" text="Caida">
      <formula>ISERROR(SEARCH("Caida",AJ5))</formula>
    </cfRule>
    <cfRule type="containsText" dxfId="2" priority="3" operator="containsText" text="Caida">
      <formula>NOT(ISERROR(SEARCH("Caida",AJ5)))</formula>
    </cfRule>
    <cfRule type="cellIs" dxfId="1" priority="4" operator="lessThan">
      <formula>0.8</formula>
    </cfRule>
    <cfRule type="cellIs" dxfId="0" priority="5" operator="greaterThan">
      <formula>0.8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2023-11-21T10:51:53Z</dcterms:modified>
</cp:coreProperties>
</file>