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8_{459FBB3A-AA8B-4648-9FDC-2D8D5A316BB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TOTAL'!$A$4:$D$379</definedName>
    <definedName name="_25_de_agosto_3" localSheetId="0">'RESUMEN TOTAL'!$A$4:$D$391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5" i="25" l="1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E145" i="24" l="1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S18" i="8"/>
  <c r="C91" i="24"/>
  <c r="AJ14" i="8"/>
  <c r="AJ15" i="9" s="1"/>
  <c r="AI14" i="8"/>
  <c r="AI15" i="9" s="1"/>
  <c r="AH14" i="8"/>
  <c r="AH15" i="9" s="1"/>
  <c r="AG14" i="8"/>
  <c r="AG15" i="9" s="1"/>
  <c r="AF14" i="8"/>
  <c r="AF15" i="9" s="1"/>
  <c r="AE14" i="8"/>
  <c r="AE15" i="9" s="1"/>
  <c r="AD14" i="8"/>
  <c r="AD15" i="9" s="1"/>
  <c r="AC14" i="8"/>
  <c r="AC15" i="9" s="1"/>
  <c r="AB14" i="8"/>
  <c r="AB15" i="9" s="1"/>
  <c r="AA14" i="8"/>
  <c r="AA15" i="9" s="1"/>
  <c r="Z14" i="8"/>
  <c r="Z15" i="9" s="1"/>
  <c r="Y14" i="8"/>
  <c r="Y15" i="9" s="1"/>
  <c r="X14" i="8"/>
  <c r="X15" i="9" s="1"/>
  <c r="W14" i="8"/>
  <c r="W15" i="9" s="1"/>
  <c r="V14" i="8"/>
  <c r="V15" i="9" s="1"/>
  <c r="U14" i="8"/>
  <c r="U15" i="9" s="1"/>
  <c r="T14" i="8"/>
  <c r="T15" i="9" s="1"/>
  <c r="S14" i="8"/>
  <c r="S15" i="9" s="1"/>
  <c r="R14" i="8"/>
  <c r="R15" i="9" s="1"/>
  <c r="Q14" i="8"/>
  <c r="Q15" i="9" s="1"/>
  <c r="P14" i="8"/>
  <c r="P15" i="9" s="1"/>
  <c r="O14" i="8"/>
  <c r="O15" i="9" s="1"/>
  <c r="N14" i="8"/>
  <c r="N15" i="9" s="1"/>
  <c r="M14" i="8"/>
  <c r="M15" i="9" s="1"/>
  <c r="L14" i="8"/>
  <c r="L15" i="9" s="1"/>
  <c r="K14" i="8"/>
  <c r="K15" i="9" s="1"/>
  <c r="J14" i="8"/>
  <c r="J15" i="9" s="1"/>
  <c r="I14" i="8"/>
  <c r="I15" i="9" s="1"/>
  <c r="H14" i="8"/>
  <c r="H15" i="9" s="1"/>
  <c r="G14" i="8"/>
  <c r="G15" i="9" s="1"/>
  <c r="F14" i="8"/>
  <c r="F15" i="9" s="1"/>
  <c r="E14" i="8"/>
  <c r="E15" i="9" s="1"/>
  <c r="D14" i="8"/>
  <c r="D15" i="9" s="1"/>
  <c r="C14" i="8"/>
  <c r="C15" i="9" s="1"/>
  <c r="B14" i="8"/>
  <c r="B15" i="9" s="1"/>
  <c r="A14" i="8"/>
  <c r="A15" i="9" s="1"/>
  <c r="J17" i="2"/>
  <c r="I17" i="2"/>
  <c r="AJ292" i="8"/>
  <c r="AJ292" i="9" s="1"/>
  <c r="AI292" i="8"/>
  <c r="AI292" i="9" s="1"/>
  <c r="AH292" i="8"/>
  <c r="AH292" i="9" s="1"/>
  <c r="AG292" i="8"/>
  <c r="AG292" i="9" s="1"/>
  <c r="AF292" i="8"/>
  <c r="AF292" i="9" s="1"/>
  <c r="AE292" i="8"/>
  <c r="AE292" i="9" s="1"/>
  <c r="AD292" i="8"/>
  <c r="AD292" i="9" s="1"/>
  <c r="AC292" i="8"/>
  <c r="AC292" i="9" s="1"/>
  <c r="AB292" i="8"/>
  <c r="AB292" i="9" s="1"/>
  <c r="AA292" i="8"/>
  <c r="AA292" i="9" s="1"/>
  <c r="Z292" i="8"/>
  <c r="Z292" i="9" s="1"/>
  <c r="Y292" i="8"/>
  <c r="Y292" i="9" s="1"/>
  <c r="X292" i="8"/>
  <c r="X292" i="9" s="1"/>
  <c r="W292" i="8"/>
  <c r="W292" i="9" s="1"/>
  <c r="V292" i="8"/>
  <c r="V292" i="9" s="1"/>
  <c r="U292" i="8"/>
  <c r="U292" i="9" s="1"/>
  <c r="T292" i="8"/>
  <c r="T292" i="9" s="1"/>
  <c r="S292" i="8"/>
  <c r="S292" i="9" s="1"/>
  <c r="R292" i="8"/>
  <c r="R292" i="9" s="1"/>
  <c r="Q292" i="8"/>
  <c r="Q292" i="9" s="1"/>
  <c r="P292" i="8"/>
  <c r="P292" i="9" s="1"/>
  <c r="O292" i="8"/>
  <c r="O292" i="9" s="1"/>
  <c r="N292" i="8"/>
  <c r="N292" i="9" s="1"/>
  <c r="M292" i="8"/>
  <c r="M292" i="9" s="1"/>
  <c r="L292" i="8"/>
  <c r="L292" i="9" s="1"/>
  <c r="K292" i="8"/>
  <c r="K292" i="9" s="1"/>
  <c r="J292" i="8"/>
  <c r="J292" i="9" s="1"/>
  <c r="I292" i="8"/>
  <c r="I292" i="9" s="1"/>
  <c r="H292" i="8"/>
  <c r="H292" i="9" s="1"/>
  <c r="G292" i="8"/>
  <c r="G292" i="9" s="1"/>
  <c r="F292" i="8"/>
  <c r="F292" i="9" s="1"/>
  <c r="E292" i="8"/>
  <c r="E292" i="9" s="1"/>
  <c r="D292" i="8"/>
  <c r="D292" i="9" s="1"/>
  <c r="C292" i="8"/>
  <c r="C292" i="9" s="1"/>
  <c r="B292" i="8"/>
  <c r="B292" i="9" s="1"/>
  <c r="A292" i="8"/>
  <c r="A292" i="9" s="1"/>
  <c r="J295" i="2"/>
  <c r="I295" i="2"/>
  <c r="A206" i="8"/>
  <c r="A207" i="9" s="1"/>
  <c r="B206" i="8"/>
  <c r="B207" i="9" s="1"/>
  <c r="C206" i="8"/>
  <c r="C207" i="9" s="1"/>
  <c r="D206" i="8"/>
  <c r="D207" i="9" s="1"/>
  <c r="E206" i="8"/>
  <c r="E207" i="9" s="1"/>
  <c r="F206" i="8"/>
  <c r="F207" i="9" s="1"/>
  <c r="G206" i="8"/>
  <c r="G207" i="9" s="1"/>
  <c r="H206" i="8"/>
  <c r="H207" i="9" s="1"/>
  <c r="I206" i="8"/>
  <c r="I207" i="9" s="1"/>
  <c r="J206" i="8"/>
  <c r="J207" i="9" s="1"/>
  <c r="K206" i="8"/>
  <c r="K207" i="9" s="1"/>
  <c r="L206" i="8"/>
  <c r="L207" i="9" s="1"/>
  <c r="M206" i="8"/>
  <c r="M207" i="9" s="1"/>
  <c r="N206" i="8"/>
  <c r="N207" i="9" s="1"/>
  <c r="O206" i="8"/>
  <c r="O207" i="9" s="1"/>
  <c r="P206" i="8"/>
  <c r="P207" i="9" s="1"/>
  <c r="Q206" i="8"/>
  <c r="Q207" i="9" s="1"/>
  <c r="R206" i="8"/>
  <c r="R207" i="9" s="1"/>
  <c r="S206" i="8"/>
  <c r="S207" i="9" s="1"/>
  <c r="T206" i="8"/>
  <c r="T207" i="9" s="1"/>
  <c r="U206" i="8"/>
  <c r="U207" i="9" s="1"/>
  <c r="V206" i="8"/>
  <c r="V207" i="9" s="1"/>
  <c r="W206" i="8"/>
  <c r="W207" i="9" s="1"/>
  <c r="X206" i="8"/>
  <c r="X207" i="9" s="1"/>
  <c r="Y206" i="8"/>
  <c r="Y207" i="9" s="1"/>
  <c r="Z206" i="8"/>
  <c r="Z207" i="9" s="1"/>
  <c r="AA206" i="8"/>
  <c r="AA207" i="9" s="1"/>
  <c r="AB206" i="8"/>
  <c r="AB207" i="9" s="1"/>
  <c r="AC206" i="8"/>
  <c r="AC207" i="9" s="1"/>
  <c r="AD206" i="8"/>
  <c r="AD207" i="9" s="1"/>
  <c r="AE206" i="8"/>
  <c r="AE207" i="9" s="1"/>
  <c r="AF206" i="8"/>
  <c r="AF207" i="9" s="1"/>
  <c r="AG206" i="8"/>
  <c r="AG207" i="9" s="1"/>
  <c r="AH206" i="8"/>
  <c r="AH207" i="9" s="1"/>
  <c r="AI206" i="8"/>
  <c r="AI207" i="9" s="1"/>
  <c r="AJ206" i="8"/>
  <c r="AJ207" i="9" s="1"/>
  <c r="I209" i="2"/>
  <c r="J209" i="2"/>
  <c r="AI1" i="8"/>
  <c r="AI2" i="8"/>
  <c r="AI3" i="8"/>
  <c r="AI4" i="8"/>
  <c r="AI5" i="8"/>
  <c r="AI6" i="8"/>
  <c r="AI7" i="8"/>
  <c r="AI8" i="8"/>
  <c r="AI9" i="8"/>
  <c r="AI10" i="8"/>
  <c r="AI11" i="8"/>
  <c r="AI12" i="8"/>
  <c r="AI13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36" i="8"/>
  <c r="AI137" i="8"/>
  <c r="AI138" i="8"/>
  <c r="AI139" i="8"/>
  <c r="AI140" i="8"/>
  <c r="AI141" i="8"/>
  <c r="AI142" i="8"/>
  <c r="AI143" i="8"/>
  <c r="AI144" i="8"/>
  <c r="AI145" i="8"/>
  <c r="AI146" i="8"/>
  <c r="AI147" i="8"/>
  <c r="AI148" i="8"/>
  <c r="AI149" i="8"/>
  <c r="AI150" i="8"/>
  <c r="AI151" i="8"/>
  <c r="AI152" i="8"/>
  <c r="AI153" i="8"/>
  <c r="AI154" i="8"/>
  <c r="AI155" i="8"/>
  <c r="AI156" i="8"/>
  <c r="AI157" i="8"/>
  <c r="AI158" i="8"/>
  <c r="AI159" i="8"/>
  <c r="AI160" i="8"/>
  <c r="AI161" i="8"/>
  <c r="AI162" i="8"/>
  <c r="AI163" i="8"/>
  <c r="AI164" i="8"/>
  <c r="AI165" i="8"/>
  <c r="AI166" i="8"/>
  <c r="AI167" i="8"/>
  <c r="AI168" i="8"/>
  <c r="AI169" i="8"/>
  <c r="AI170" i="8"/>
  <c r="AI171" i="8"/>
  <c r="AI172" i="8"/>
  <c r="AI173" i="8"/>
  <c r="AI174" i="8"/>
  <c r="AI175" i="8"/>
  <c r="AI176" i="8"/>
  <c r="AI177" i="8"/>
  <c r="AI178" i="8"/>
  <c r="AI179" i="8"/>
  <c r="AI180" i="8"/>
  <c r="AI181" i="8"/>
  <c r="AI182" i="8"/>
  <c r="AI183" i="8"/>
  <c r="AI184" i="8"/>
  <c r="AI185" i="8"/>
  <c r="AI186" i="8"/>
  <c r="AI187" i="8"/>
  <c r="AI188" i="8"/>
  <c r="AI189" i="8"/>
  <c r="AI190" i="8"/>
  <c r="AI191" i="8"/>
  <c r="AI192" i="8"/>
  <c r="AI193" i="8"/>
  <c r="AI194" i="8"/>
  <c r="AI195" i="8"/>
  <c r="AI196" i="8"/>
  <c r="AI197" i="8"/>
  <c r="AI198" i="8"/>
  <c r="AI199" i="8"/>
  <c r="AI200" i="8"/>
  <c r="AI201" i="8"/>
  <c r="AI202" i="8"/>
  <c r="AI203" i="8"/>
  <c r="AI204" i="8"/>
  <c r="AI205" i="8"/>
  <c r="AI208" i="8"/>
  <c r="AI209" i="8"/>
  <c r="AI210" i="8"/>
  <c r="AI211" i="8"/>
  <c r="AI212" i="8"/>
  <c r="AI213" i="8"/>
  <c r="AI214" i="8"/>
  <c r="AI215" i="8"/>
  <c r="AI216" i="8"/>
  <c r="AI217" i="8"/>
  <c r="AI218" i="8"/>
  <c r="AI219" i="8"/>
  <c r="AI220" i="8"/>
  <c r="AI221" i="8"/>
  <c r="AI222" i="8"/>
  <c r="AI223" i="8"/>
  <c r="AI224" i="8"/>
  <c r="AI225" i="8"/>
  <c r="AI226" i="8"/>
  <c r="AI227" i="8"/>
  <c r="AI228" i="8"/>
  <c r="AI229" i="8"/>
  <c r="AI230" i="8"/>
  <c r="AI231" i="8"/>
  <c r="AI232" i="8"/>
  <c r="AI233" i="8"/>
  <c r="AI234" i="8"/>
  <c r="AI235" i="8"/>
  <c r="AI236" i="8"/>
  <c r="AI237" i="8"/>
  <c r="AI238" i="8"/>
  <c r="AI239" i="8"/>
  <c r="AI240" i="8"/>
  <c r="AI241" i="8"/>
  <c r="AI242" i="8"/>
  <c r="AI243" i="8"/>
  <c r="AI244" i="8"/>
  <c r="AI245" i="8"/>
  <c r="AI246" i="8"/>
  <c r="AI247" i="8"/>
  <c r="AI248" i="8"/>
  <c r="AI249" i="8"/>
  <c r="AI250" i="8"/>
  <c r="AI251" i="8"/>
  <c r="AI252" i="8"/>
  <c r="AI253" i="8"/>
  <c r="AI254" i="8"/>
  <c r="AI255" i="8"/>
  <c r="AI256" i="8"/>
  <c r="AI257" i="8"/>
  <c r="AI258" i="8"/>
  <c r="AI259" i="8"/>
  <c r="AI260" i="8"/>
  <c r="AI261" i="8"/>
  <c r="AI262" i="8"/>
  <c r="AI263" i="8"/>
  <c r="AI264" i="8"/>
  <c r="AI265" i="8"/>
  <c r="AI266" i="8"/>
  <c r="AI267" i="8"/>
  <c r="AI268" i="8"/>
  <c r="AI269" i="8"/>
  <c r="AI270" i="8"/>
  <c r="AI271" i="8"/>
  <c r="AI272" i="8"/>
  <c r="AI273" i="8"/>
  <c r="AI274" i="8"/>
  <c r="AI275" i="8"/>
  <c r="AI276" i="8"/>
  <c r="AI277" i="8"/>
  <c r="AI278" i="8"/>
  <c r="AI279" i="8"/>
  <c r="AI280" i="8"/>
  <c r="AI281" i="8"/>
  <c r="AI282" i="8"/>
  <c r="AI283" i="8"/>
  <c r="AI284" i="8"/>
  <c r="AI285" i="8"/>
  <c r="AI286" i="8"/>
  <c r="AI287" i="8"/>
  <c r="AI288" i="8"/>
  <c r="AI289" i="8"/>
  <c r="AI290" i="8"/>
  <c r="AI291" i="8"/>
  <c r="AI293" i="8"/>
  <c r="AI294" i="8"/>
  <c r="AI295" i="8"/>
  <c r="AI296" i="8"/>
  <c r="AI297" i="8"/>
  <c r="AI298" i="8"/>
  <c r="AI299" i="8"/>
  <c r="AI300" i="8"/>
  <c r="AI301" i="8"/>
  <c r="AI302" i="8"/>
  <c r="AI303" i="8"/>
  <c r="AI304" i="8"/>
  <c r="AI305" i="8"/>
  <c r="AI306" i="8"/>
  <c r="AI307" i="8"/>
  <c r="AI308" i="8"/>
  <c r="AI309" i="8"/>
  <c r="AI310" i="8"/>
  <c r="AI311" i="8"/>
  <c r="AI312" i="8"/>
  <c r="AI313" i="8"/>
  <c r="AI314" i="8"/>
  <c r="AI315" i="8"/>
  <c r="AI316" i="8"/>
  <c r="AI317" i="8"/>
  <c r="AI318" i="8"/>
  <c r="AI319" i="8"/>
  <c r="AI320" i="8"/>
  <c r="AI321" i="8"/>
  <c r="AI322" i="8"/>
  <c r="AI323" i="8"/>
  <c r="AI324" i="8"/>
  <c r="AI325" i="8"/>
  <c r="AI326" i="8"/>
  <c r="AI327" i="8"/>
  <c r="AI328" i="8"/>
  <c r="AI329" i="8"/>
  <c r="AI330" i="8"/>
  <c r="AI331" i="8"/>
  <c r="AI332" i="8"/>
  <c r="AI333" i="8"/>
  <c r="AI334" i="8"/>
  <c r="AI335" i="8"/>
  <c r="AI336" i="8"/>
  <c r="AI337" i="8"/>
  <c r="AI338" i="8"/>
  <c r="AI339" i="8"/>
  <c r="AI340" i="8"/>
  <c r="AI341" i="8"/>
  <c r="AI342" i="8"/>
  <c r="AI343" i="8"/>
  <c r="AI344" i="8"/>
  <c r="AI345" i="8"/>
  <c r="AI346" i="8"/>
  <c r="AI347" i="8"/>
  <c r="AI348" i="8"/>
  <c r="AI349" i="8"/>
  <c r="AI350" i="8"/>
  <c r="AI351" i="8"/>
  <c r="AI352" i="8"/>
  <c r="AI353" i="8"/>
  <c r="AI354" i="8"/>
  <c r="AI355" i="8"/>
  <c r="AI356" i="8"/>
  <c r="AI357" i="8"/>
  <c r="AI358" i="8"/>
  <c r="AI359" i="8"/>
  <c r="AI360" i="8"/>
  <c r="AI361" i="8"/>
  <c r="AI362" i="8"/>
  <c r="AI363" i="8"/>
  <c r="AI364" i="8"/>
  <c r="AI365" i="8"/>
  <c r="AI366" i="8"/>
  <c r="AI367" i="8"/>
  <c r="AI368" i="8"/>
  <c r="AI369" i="8"/>
  <c r="AI370" i="8"/>
  <c r="AI371" i="8"/>
  <c r="AI372" i="8"/>
  <c r="AI373" i="8"/>
  <c r="AI374" i="8"/>
  <c r="AI375" i="8"/>
  <c r="AI376" i="8"/>
  <c r="AI377" i="8"/>
  <c r="AI378" i="8"/>
  <c r="AI379" i="8"/>
  <c r="AI380" i="8"/>
  <c r="AI381" i="8"/>
  <c r="AI382" i="8"/>
  <c r="AI383" i="8"/>
  <c r="AI384" i="8"/>
  <c r="AI385" i="8"/>
  <c r="AI386" i="8"/>
  <c r="AI387" i="8"/>
  <c r="AI388" i="8"/>
  <c r="AI389" i="8"/>
  <c r="AI390" i="8"/>
  <c r="AI391" i="8"/>
  <c r="AI392" i="8"/>
  <c r="AI393" i="8"/>
  <c r="AI394" i="8"/>
  <c r="AI395" i="8"/>
  <c r="AI396" i="8"/>
  <c r="AI397" i="8"/>
  <c r="AI398" i="8"/>
  <c r="AI399" i="8"/>
  <c r="AI400" i="8"/>
  <c r="AI401" i="8"/>
  <c r="AI402" i="8"/>
  <c r="AI403" i="8"/>
  <c r="AI404" i="8"/>
  <c r="AI405" i="8"/>
  <c r="AI406" i="8"/>
  <c r="AI407" i="8"/>
  <c r="AI408" i="8"/>
  <c r="AI409" i="8"/>
  <c r="AI410" i="8"/>
  <c r="AI411" i="8"/>
  <c r="AI412" i="8"/>
  <c r="AI413" i="8"/>
  <c r="AI414" i="8"/>
  <c r="AI415" i="8"/>
  <c r="AI416" i="8"/>
  <c r="AI417" i="8"/>
  <c r="AI418" i="8"/>
  <c r="AI419" i="8"/>
  <c r="AI420" i="8"/>
  <c r="AI421" i="8"/>
  <c r="AI422" i="8"/>
  <c r="AI423" i="8"/>
  <c r="AI424" i="8"/>
  <c r="AI425" i="8"/>
  <c r="AI426" i="8"/>
  <c r="AI427" i="8"/>
  <c r="AI428" i="8"/>
  <c r="AI429" i="8"/>
  <c r="AI430" i="8"/>
  <c r="AI431" i="8"/>
  <c r="AI432" i="8"/>
  <c r="AI433" i="8"/>
  <c r="AI434" i="8"/>
  <c r="AI435" i="8"/>
  <c r="AI436" i="8"/>
  <c r="AI437" i="8"/>
  <c r="AI438" i="8"/>
  <c r="AI439" i="8"/>
  <c r="AI440" i="8"/>
  <c r="AI441" i="8"/>
  <c r="AI442" i="8"/>
  <c r="AI443" i="8"/>
  <c r="AI444" i="8"/>
  <c r="AI445" i="8"/>
  <c r="AI446" i="8"/>
  <c r="AI447" i="8"/>
  <c r="AI448" i="8"/>
  <c r="AI449" i="8"/>
  <c r="AI450" i="8"/>
  <c r="AI451" i="8"/>
  <c r="AI452" i="8"/>
  <c r="AI453" i="8"/>
  <c r="AI454" i="8"/>
  <c r="AI455" i="8"/>
  <c r="AI456" i="8"/>
  <c r="AI457" i="8"/>
  <c r="AI458" i="8"/>
  <c r="AI459" i="8"/>
  <c r="AI460" i="8"/>
  <c r="AI461" i="8"/>
  <c r="AI462" i="8"/>
  <c r="AI463" i="8"/>
  <c r="AI464" i="8"/>
  <c r="AI465" i="8"/>
  <c r="AI466" i="8"/>
  <c r="AI467" i="8"/>
  <c r="AI468" i="8"/>
  <c r="AI469" i="8"/>
  <c r="AI470" i="8"/>
  <c r="AI471" i="8"/>
  <c r="AI472" i="8"/>
  <c r="AI473" i="8"/>
  <c r="AI474" i="8"/>
  <c r="AI475" i="8"/>
  <c r="AI476" i="8"/>
  <c r="AI477" i="8"/>
  <c r="AI478" i="8"/>
  <c r="AI479" i="8"/>
  <c r="AI480" i="8"/>
  <c r="AI481" i="8"/>
  <c r="AI482" i="8"/>
  <c r="AI483" i="8"/>
  <c r="AI484" i="8"/>
  <c r="AI485" i="8"/>
  <c r="AI486" i="8"/>
  <c r="AI487" i="8"/>
  <c r="AI488" i="8"/>
  <c r="AI489" i="8"/>
  <c r="AI490" i="8"/>
  <c r="AI491" i="8"/>
  <c r="AI492" i="8"/>
  <c r="AI493" i="8"/>
  <c r="AI494" i="8"/>
  <c r="AI495" i="8"/>
  <c r="AI496" i="8"/>
  <c r="AI497" i="8"/>
  <c r="AI498" i="8"/>
  <c r="AI499" i="8"/>
  <c r="AI500" i="8"/>
  <c r="AI501" i="8"/>
  <c r="AI502" i="8"/>
  <c r="AI503" i="8"/>
  <c r="AI504" i="8"/>
  <c r="AI505" i="8"/>
  <c r="AI506" i="8"/>
  <c r="AI507" i="8"/>
  <c r="AI508" i="8"/>
  <c r="AI509" i="8"/>
  <c r="AI510" i="8"/>
  <c r="AI511" i="8"/>
  <c r="AI512" i="8"/>
  <c r="AI513" i="8"/>
  <c r="AI514" i="8"/>
  <c r="AI515" i="8"/>
  <c r="AI516" i="8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47" i="2"/>
  <c r="J247" i="2"/>
  <c r="I290" i="2"/>
  <c r="J290" i="2"/>
  <c r="I296" i="2"/>
  <c r="J296" i="2"/>
  <c r="I359" i="2"/>
  <c r="J359" i="2"/>
  <c r="I422" i="2"/>
  <c r="J422" i="2"/>
  <c r="I423" i="2"/>
  <c r="J423" i="2"/>
  <c r="K210" i="2" l="1"/>
  <c r="E4" i="24"/>
  <c r="E3" i="24"/>
  <c r="K17" i="2"/>
  <c r="K295" i="2"/>
  <c r="K209" i="2"/>
  <c r="K156" i="2"/>
  <c r="K123" i="2"/>
  <c r="K119" i="2"/>
  <c r="K157" i="2"/>
  <c r="K247" i="2"/>
  <c r="K296" i="2"/>
  <c r="K215" i="2"/>
  <c r="K162" i="2"/>
  <c r="K158" i="2"/>
  <c r="K359" i="2"/>
  <c r="K290" i="2"/>
  <c r="K155" i="2"/>
  <c r="K149" i="2"/>
  <c r="K122" i="2"/>
  <c r="K120" i="2"/>
  <c r="K161" i="2"/>
  <c r="K154" i="2"/>
  <c r="K118" i="2"/>
  <c r="K163" i="2"/>
  <c r="K422" i="2"/>
  <c r="K223" i="2"/>
  <c r="K164" i="2"/>
  <c r="K159" i="2"/>
  <c r="K121" i="2"/>
  <c r="K423" i="2"/>
  <c r="K160" i="2"/>
  <c r="K109" i="2"/>
  <c r="E6" i="24" l="1"/>
  <c r="E5" i="24"/>
  <c r="N3" i="2" l="1"/>
  <c r="W191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J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J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J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J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J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J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J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J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J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J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J13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J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J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J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J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J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J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J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J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J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J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J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J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J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J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J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J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J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J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J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J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J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J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J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J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J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J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J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J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J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J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J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J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J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J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J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J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J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J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J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J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J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J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J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J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J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J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J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J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J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J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J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J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J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J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J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J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J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J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J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J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J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J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J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J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J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J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J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J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J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J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J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J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J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J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J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J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J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J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J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J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J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J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J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J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J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J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J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J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J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J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J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J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J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J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J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J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J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J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J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J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J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J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J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J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J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J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J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J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J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J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J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J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J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J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J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J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J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J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J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J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J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J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J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J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J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J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J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J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J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J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J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J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J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J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J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J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J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J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J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J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J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J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J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J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J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J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J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J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J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J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J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J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J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J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J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J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J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J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J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J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J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J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J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J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J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J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J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J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J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J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J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J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J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J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J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J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X191" i="8"/>
  <c r="Y191" i="8"/>
  <c r="Z191" i="8"/>
  <c r="AA191" i="8"/>
  <c r="AB191" i="8"/>
  <c r="AC191" i="8"/>
  <c r="AD191" i="8"/>
  <c r="AE191" i="8"/>
  <c r="AF191" i="8"/>
  <c r="AG191" i="8"/>
  <c r="AH191" i="8"/>
  <c r="AJ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Y192" i="8"/>
  <c r="Z192" i="8"/>
  <c r="AA192" i="8"/>
  <c r="AB192" i="8"/>
  <c r="AC192" i="8"/>
  <c r="AD192" i="8"/>
  <c r="AE192" i="8"/>
  <c r="AF192" i="8"/>
  <c r="AG192" i="8"/>
  <c r="AH192" i="8"/>
  <c r="AJ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J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J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J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J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J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J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J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J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J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J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J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J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J205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J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J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J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J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J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J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J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J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J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J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J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J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J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J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J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J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J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J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J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J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J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J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J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J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J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J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J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J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J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J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J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J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J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J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J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J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J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J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J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J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J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J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J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J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J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J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J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J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J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J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J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J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J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J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J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J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J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J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J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J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J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J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J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J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J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J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J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J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J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J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J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J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J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J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J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J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J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J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J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J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J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J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J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J291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J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J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J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J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J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J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J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J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J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J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J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J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J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J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J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J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J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J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J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J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J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Y314" i="8"/>
  <c r="Z314" i="8"/>
  <c r="AA314" i="8"/>
  <c r="AB314" i="8"/>
  <c r="AC314" i="8"/>
  <c r="AD314" i="8"/>
  <c r="AE314" i="8"/>
  <c r="AF314" i="8"/>
  <c r="AG314" i="8"/>
  <c r="AH314" i="8"/>
  <c r="AJ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J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J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J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J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J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J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J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J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J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J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J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J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J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J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J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J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J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J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J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J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J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J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J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J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J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J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J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J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J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J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J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J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J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J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J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J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J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J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J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J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J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J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J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J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J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J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J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J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J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J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J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J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J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J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J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J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J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J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J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J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J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J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J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J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J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J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J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J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J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J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J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J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J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J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J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J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J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J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J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J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J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J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J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J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J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J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J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J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J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J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J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J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J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J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J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J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J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J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J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J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J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J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J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J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J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J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J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J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J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J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J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J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J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J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J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J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J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J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J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J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J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J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J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J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J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J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J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J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J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J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J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J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J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J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J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J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J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J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J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J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J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J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J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J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J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J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J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J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J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J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J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J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J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J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J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J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J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J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J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J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J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J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J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J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J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J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J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J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J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J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J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J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J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J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J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J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J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J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J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J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J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J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J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J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J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J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J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J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J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J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J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J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J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J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J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J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J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J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J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J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J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J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J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J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J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J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J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J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J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J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J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J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J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J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J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J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J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J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J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J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J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J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J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J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J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J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J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J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J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J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J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J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J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J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J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J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J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J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J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J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J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J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J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J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J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J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J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J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J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J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J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J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J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J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J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J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J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J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J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J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J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J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J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J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J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J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J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J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J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J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J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J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J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J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J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J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J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J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J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J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J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J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J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J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J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J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J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J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J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J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J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J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J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J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J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J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J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J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J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J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J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J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J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J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J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J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J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J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J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J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J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J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J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J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J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J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J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J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J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J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J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J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J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J638" i="8"/>
  <c r="I368" i="2"/>
  <c r="I369" i="2"/>
  <c r="J368" i="2"/>
  <c r="J369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68" i="2" l="1"/>
  <c r="K116" i="2"/>
  <c r="K369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0" i="2"/>
  <c r="J410" i="2"/>
  <c r="I191" i="2"/>
  <c r="J191" i="2"/>
  <c r="I448" i="2"/>
  <c r="J44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3" i="2"/>
  <c r="I364" i="2"/>
  <c r="I365" i="2"/>
  <c r="I366" i="2"/>
  <c r="I367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19" i="2"/>
  <c r="I420" i="2"/>
  <c r="I421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9" i="2"/>
  <c r="I450" i="2"/>
  <c r="I451" i="2"/>
  <c r="I452" i="2"/>
  <c r="I6" i="2"/>
  <c r="I7" i="2"/>
  <c r="I8" i="2"/>
  <c r="I9" i="2"/>
  <c r="I10" i="2"/>
  <c r="I11" i="2"/>
  <c r="I12" i="2"/>
  <c r="I5" i="2"/>
  <c r="C120" i="24"/>
  <c r="C119" i="24"/>
  <c r="C56" i="24"/>
  <c r="C42" i="24"/>
  <c r="J452" i="2"/>
  <c r="J451" i="2"/>
  <c r="J450" i="2"/>
  <c r="J449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1" i="2"/>
  <c r="J420" i="2"/>
  <c r="J419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4" i="2"/>
  <c r="J403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7" i="2"/>
  <c r="J366" i="2"/>
  <c r="J365" i="2"/>
  <c r="J364" i="2"/>
  <c r="J363" i="2"/>
  <c r="J362" i="2"/>
  <c r="J361" i="2"/>
  <c r="J360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48" i="2"/>
  <c r="K410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6" i="2"/>
  <c r="K442" i="2"/>
  <c r="K140" i="2"/>
  <c r="K181" i="2"/>
  <c r="K198" i="2"/>
  <c r="K375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4" i="2"/>
  <c r="K366" i="2"/>
  <c r="K380" i="2"/>
  <c r="K408" i="2"/>
  <c r="K433" i="2"/>
  <c r="K311" i="2"/>
  <c r="K30" i="2"/>
  <c r="K34" i="2"/>
  <c r="K127" i="2"/>
  <c r="K130" i="2"/>
  <c r="K151" i="2"/>
  <c r="K435" i="2"/>
  <c r="K439" i="2"/>
  <c r="K403" i="2"/>
  <c r="K407" i="2"/>
  <c r="K428" i="2"/>
  <c r="K440" i="2"/>
  <c r="K242" i="2"/>
  <c r="K250" i="2"/>
  <c r="K283" i="2"/>
  <c r="K346" i="2"/>
  <c r="K239" i="2"/>
  <c r="K280" i="2"/>
  <c r="K294" i="2"/>
  <c r="K332" i="2"/>
  <c r="K241" i="2"/>
  <c r="K249" i="2"/>
  <c r="K282" i="2"/>
  <c r="K341" i="2"/>
  <c r="K349" i="2"/>
  <c r="K357" i="2"/>
  <c r="K394" i="2"/>
  <c r="K411" i="2"/>
  <c r="K444" i="2"/>
  <c r="K449" i="2"/>
  <c r="K87" i="2"/>
  <c r="K91" i="2"/>
  <c r="K285" i="2"/>
  <c r="K304" i="2"/>
  <c r="K312" i="2"/>
  <c r="K336" i="2"/>
  <c r="K344" i="2"/>
  <c r="K360" i="2"/>
  <c r="K441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38" i="2"/>
  <c r="K427" i="2"/>
  <c r="K372" i="2"/>
  <c r="K379" i="2"/>
  <c r="K399" i="2"/>
  <c r="K416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7" i="2"/>
  <c r="K395" i="2"/>
  <c r="K450" i="2"/>
  <c r="K114" i="2"/>
  <c r="K124" i="2"/>
  <c r="K131" i="2"/>
  <c r="K392" i="2"/>
  <c r="K396" i="2"/>
  <c r="K318" i="2"/>
  <c r="K400" i="2"/>
  <c r="K412" i="2"/>
  <c r="K68" i="2"/>
  <c r="K69" i="2"/>
  <c r="K125" i="2"/>
  <c r="K201" i="2"/>
  <c r="K345" i="2"/>
  <c r="K361" i="2"/>
  <c r="K420" i="2"/>
  <c r="K432" i="2"/>
  <c r="K443" i="2"/>
  <c r="K447" i="2"/>
  <c r="K46" i="2"/>
  <c r="K152" i="2"/>
  <c r="K165" i="2"/>
  <c r="K244" i="2"/>
  <c r="K256" i="2"/>
  <c r="K327" i="2"/>
  <c r="K358" i="2"/>
  <c r="K417" i="2"/>
  <c r="K231" i="2"/>
  <c r="K384" i="2"/>
  <c r="K388" i="2"/>
  <c r="K406" i="2"/>
  <c r="K409" i="2"/>
  <c r="K445" i="2"/>
  <c r="K80" i="2"/>
  <c r="K185" i="2"/>
  <c r="K194" i="2"/>
  <c r="K212" i="2"/>
  <c r="K313" i="2"/>
  <c r="K324" i="2"/>
  <c r="K335" i="2"/>
  <c r="K342" i="2"/>
  <c r="K353" i="2"/>
  <c r="K370" i="2"/>
  <c r="K381" i="2"/>
  <c r="K429" i="2"/>
  <c r="K31" i="2"/>
  <c r="K35" i="2"/>
  <c r="K135" i="2"/>
  <c r="K170" i="2"/>
  <c r="K415" i="2"/>
  <c r="K418" i="2"/>
  <c r="K28" i="2"/>
  <c r="K32" i="2"/>
  <c r="K74" i="2"/>
  <c r="K93" i="2"/>
  <c r="K100" i="2"/>
  <c r="K167" i="2"/>
  <c r="K175" i="2"/>
  <c r="K190" i="2"/>
  <c r="K213" i="2"/>
  <c r="K217" i="2"/>
  <c r="K233" i="2"/>
  <c r="K260" i="2"/>
  <c r="K268" i="2"/>
  <c r="K291" i="2"/>
  <c r="K303" i="2"/>
  <c r="K328" i="2"/>
  <c r="K378" i="2"/>
  <c r="K404" i="2"/>
  <c r="K436" i="2"/>
  <c r="K451" i="2"/>
  <c r="K15" i="2"/>
  <c r="K347" i="2"/>
  <c r="K398" i="2"/>
  <c r="K401" i="2"/>
  <c r="K20" i="2"/>
  <c r="K19" i="2"/>
  <c r="K25" i="2"/>
  <c r="K44" i="2"/>
  <c r="K48" i="2"/>
  <c r="K63" i="2"/>
  <c r="K67" i="2"/>
  <c r="K115" i="2"/>
  <c r="K200" i="2"/>
  <c r="K218" i="2"/>
  <c r="K222" i="2"/>
  <c r="K230" i="2"/>
  <c r="K237" i="2"/>
  <c r="K245" i="2"/>
  <c r="K253" i="2"/>
  <c r="K269" i="2"/>
  <c r="K278" i="2"/>
  <c r="K308" i="2"/>
  <c r="K329" i="2"/>
  <c r="K333" i="2"/>
  <c r="K383" i="2"/>
  <c r="K431" i="2"/>
  <c r="K434" i="2"/>
  <c r="K37" i="2"/>
  <c r="K60" i="2"/>
  <c r="K64" i="2"/>
  <c r="K238" i="2"/>
  <c r="K246" i="2"/>
  <c r="K254" i="2"/>
  <c r="K275" i="2"/>
  <c r="K279" i="2"/>
  <c r="K316" i="2"/>
  <c r="K319" i="2"/>
  <c r="K330" i="2"/>
  <c r="K367" i="2"/>
  <c r="K413" i="2"/>
  <c r="K197" i="2"/>
  <c r="K257" i="2"/>
  <c r="K270" i="2"/>
  <c r="K271" i="2"/>
  <c r="K265" i="2"/>
  <c r="K354" i="2"/>
  <c r="K273" i="2"/>
  <c r="K266" i="2"/>
  <c r="K264" i="2"/>
  <c r="K258" i="2"/>
  <c r="K259" i="2"/>
  <c r="K425" i="2"/>
  <c r="K424" i="2"/>
  <c r="K419" i="2"/>
  <c r="K365" i="2"/>
  <c r="K207" i="2"/>
  <c r="K173" i="2"/>
  <c r="K103" i="2"/>
  <c r="K52" i="2"/>
  <c r="K437" i="2"/>
  <c r="K376" i="2"/>
  <c r="K364" i="2"/>
  <c r="K362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52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36" i="2"/>
  <c r="K267" i="2"/>
  <c r="K289" i="2"/>
  <c r="K322" i="2"/>
  <c r="K350" i="2"/>
  <c r="K391" i="2"/>
  <c r="K421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2" i="2"/>
  <c r="K235" i="2"/>
  <c r="K240" i="2"/>
  <c r="K243" i="2"/>
  <c r="K248" i="2"/>
  <c r="K251" i="2"/>
  <c r="K261" i="2"/>
  <c r="K263" i="2"/>
  <c r="K277" i="2"/>
  <c r="K281" i="2"/>
  <c r="K284" i="2"/>
  <c r="K337" i="2"/>
  <c r="K339" i="2"/>
  <c r="K352" i="2"/>
  <c r="K356" i="2"/>
  <c r="K371" i="2"/>
  <c r="K373" i="2"/>
  <c r="K386" i="2"/>
  <c r="K390" i="2"/>
  <c r="K393" i="2"/>
  <c r="K98" i="2"/>
  <c r="K113" i="2"/>
  <c r="K129" i="2"/>
  <c r="K134" i="2"/>
  <c r="K153" i="2"/>
  <c r="K168" i="2"/>
  <c r="K180" i="2"/>
  <c r="K196" i="2"/>
  <c r="K216" i="2"/>
  <c r="K219" i="2"/>
  <c r="K255" i="2"/>
  <c r="K272" i="2"/>
  <c r="K276" i="2"/>
  <c r="K299" i="2"/>
  <c r="K307" i="2"/>
  <c r="K315" i="2"/>
  <c r="K323" i="2"/>
  <c r="K331" i="2"/>
  <c r="K348" i="2"/>
  <c r="K351" i="2"/>
  <c r="K363" i="2"/>
  <c r="K382" i="2"/>
  <c r="K385" i="2"/>
  <c r="K397" i="2"/>
  <c r="K405" i="2"/>
  <c r="K414" i="2"/>
  <c r="K430" i="2"/>
  <c r="K438" i="2"/>
  <c r="K446" i="2"/>
  <c r="K452" i="2"/>
  <c r="K340" i="2"/>
  <c r="K343" i="2"/>
  <c r="K355" i="2"/>
  <c r="K374" i="2"/>
  <c r="K377" i="2"/>
  <c r="K389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E85" i="24" s="1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E78" i="24" s="1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E71" i="24" s="1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C76" i="2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C80" i="24"/>
  <c r="D80" i="24" s="1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C73" i="24"/>
  <c r="D73" i="24" s="1"/>
  <c r="AB2" i="11"/>
  <c r="AB2" i="21"/>
  <c r="D24" i="14" s="1"/>
  <c r="AB2" i="10"/>
  <c r="C24" i="14" s="1"/>
  <c r="AB21" i="9"/>
  <c r="AB1" i="9" s="1"/>
  <c r="K23" i="2"/>
  <c r="AH1" i="2"/>
  <c r="J402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2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331" i="8"/>
  <c r="T2" i="11" s="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X192" i="8"/>
  <c r="I195" i="2"/>
  <c r="J195" i="2"/>
  <c r="G16" i="14" l="1"/>
  <c r="C101" i="24"/>
  <c r="D101" i="24" s="1"/>
  <c r="K195" i="2"/>
  <c r="X193" i="9"/>
  <c r="AC3" i="2"/>
  <c r="W314" i="8"/>
  <c r="W2" i="10" s="1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8"/>
  <c r="X314" i="9" s="1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11" i="8"/>
  <c r="S2" i="11" s="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<sst xmlns="http://schemas.openxmlformats.org/spreadsheetml/2006/main" count="3477" uniqueCount="1382">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</sst>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5.1339285714285712E-2</c:v>
                </c:pt>
                <c:pt idx="6">
                  <c:v>3.3482142857142856E-2</c:v>
                </c:pt>
                <c:pt idx="7">
                  <c:v>3.7946428571428568E-2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5.1339285714285712E-2</c:v>
                </c:pt>
                <c:pt idx="6">
                  <c:v>3.3482142857142856E-2</c:v>
                </c:pt>
                <c:pt idx="7">
                  <c:v>3.7946428571428568E-2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10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2.0833333333333332E-2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5.2884615384615384E-2</c:v>
                      </c:pt>
                      <c:pt idx="6">
                        <c:v>4.807692307692308E-2</c:v>
                      </c:pt>
                      <c:pt idx="7">
                        <c:v>5.7692307692307696E-2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2.0833333333333332E-2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5.2884615384615384E-2</c:v>
                </c:pt>
                <c:pt idx="6">
                  <c:v>4.807692307692308E-2</c:v>
                </c:pt>
                <c:pt idx="7">
                  <c:v>5.7692307692307696E-2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11</c:v>
                      </c:pt>
                      <c:pt idx="6">
                        <c:v>10</c:v>
                      </c:pt>
                      <c:pt idx="7">
                        <c:v>12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7"/>
  <sheetViews>
    <sheetView tabSelected="1" zoomScale="60" zoomScaleNormal="60" workbookViewId="0">
      <pane xSplit="11" ySplit="4" topLeftCell="S397" activePane="bottomRight" state="frozen"/>
      <selection pane="topRight" activeCell="M1" sqref="M1"/>
      <selection pane="bottomLeft" activeCell="A5" sqref="A5"/>
      <selection pane="bottomRight" activeCell="S424" sqref="S42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3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448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5.1339285714285712E-2</v>
      </c>
      <c r="R1" s="4">
        <f t="shared" si="0"/>
        <v>3.3482142857142856E-2</v>
      </c>
      <c r="S1" s="4">
        <f t="shared" si="0"/>
        <v>3.7946428571428568E-2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448</v>
      </c>
      <c r="N2" s="75">
        <f t="shared" ref="N2" si="5">CANTIDAD_DE_CAMARAS-N3</f>
        <v>448</v>
      </c>
      <c r="O2" s="75">
        <f t="shared" si="4"/>
        <v>448</v>
      </c>
      <c r="P2" s="75">
        <f t="shared" si="4"/>
        <v>448</v>
      </c>
      <c r="Q2" s="75">
        <f t="shared" si="4"/>
        <v>425</v>
      </c>
      <c r="R2" s="75">
        <f t="shared" si="4"/>
        <v>433</v>
      </c>
      <c r="S2" s="75">
        <f t="shared" si="4"/>
        <v>431</v>
      </c>
      <c r="T2" s="75">
        <f t="shared" si="4"/>
        <v>448</v>
      </c>
      <c r="U2" s="75">
        <f t="shared" si="4"/>
        <v>448</v>
      </c>
      <c r="V2" s="75">
        <f t="shared" si="4"/>
        <v>448</v>
      </c>
      <c r="W2" s="75">
        <f t="shared" si="4"/>
        <v>448</v>
      </c>
      <c r="X2" s="75">
        <f t="shared" si="4"/>
        <v>448</v>
      </c>
      <c r="Y2" s="75">
        <f t="shared" si="4"/>
        <v>448</v>
      </c>
      <c r="Z2" s="75">
        <f t="shared" si="4"/>
        <v>448</v>
      </c>
      <c r="AA2" s="75">
        <f t="shared" si="4"/>
        <v>448</v>
      </c>
      <c r="AB2" s="75">
        <f t="shared" si="4"/>
        <v>448</v>
      </c>
      <c r="AC2" s="75">
        <f t="shared" si="4"/>
        <v>448</v>
      </c>
      <c r="AD2" s="75">
        <f t="shared" si="4"/>
        <v>448</v>
      </c>
      <c r="AE2" s="75">
        <f t="shared" si="4"/>
        <v>448</v>
      </c>
      <c r="AF2" s="75">
        <f t="shared" si="4"/>
        <v>448</v>
      </c>
      <c r="AG2" s="75">
        <f t="shared" si="4"/>
        <v>448</v>
      </c>
      <c r="AH2" s="75">
        <f t="shared" si="4"/>
        <v>448</v>
      </c>
      <c r="AI2" s="75">
        <f t="shared" si="4"/>
        <v>448</v>
      </c>
      <c r="AJ2" s="75">
        <f t="shared" si="4"/>
        <v>448</v>
      </c>
      <c r="AK2" s="75">
        <f t="shared" si="4"/>
        <v>448</v>
      </c>
      <c r="AL2" s="75">
        <f t="shared" si="4"/>
        <v>448</v>
      </c>
      <c r="AM2" s="75">
        <f t="shared" si="4"/>
        <v>448</v>
      </c>
      <c r="AN2" s="75">
        <f t="shared" si="4"/>
        <v>448</v>
      </c>
      <c r="AO2" s="75">
        <f t="shared" si="4"/>
        <v>448</v>
      </c>
      <c r="AP2" s="75">
        <f t="shared" si="4"/>
        <v>448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O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23</v>
      </c>
      <c r="R3" s="12">
        <f t="shared" si="6"/>
        <v>15</v>
      </c>
      <c r="S3" s="12">
        <f t="shared" si="6"/>
        <v>17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ref="AP3" si="7">COUNTIF(AP4:AP466,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1149</v>
      </c>
      <c r="D4" t="s">
        <v>9</v>
      </c>
      <c r="E4" s="33" t="s">
        <v>10</v>
      </c>
      <c r="F4" s="33" t="s">
        <v>11</v>
      </c>
      <c r="G4" s="33" t="s">
        <v>1342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1150</v>
      </c>
      <c r="D5" t="s">
        <v>30</v>
      </c>
      <c r="E5" s="33" t="s">
        <v>19</v>
      </c>
      <c r="F5" s="33" t="s">
        <v>28</v>
      </c>
      <c r="G5" s="33"/>
      <c r="H5" s="33" t="s">
        <v>623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1150</v>
      </c>
      <c r="D6" t="s">
        <v>32</v>
      </c>
      <c r="E6" s="33" t="s">
        <v>19</v>
      </c>
      <c r="F6" s="33" t="s">
        <v>1144</v>
      </c>
      <c r="G6" s="33" t="s">
        <v>1345</v>
      </c>
      <c r="H6" s="33" t="s">
        <v>624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998</v>
      </c>
      <c r="C7" t="s">
        <v>1150</v>
      </c>
      <c r="D7" t="s">
        <v>33</v>
      </c>
      <c r="E7" s="33" t="s">
        <v>19</v>
      </c>
      <c r="F7" s="33" t="s">
        <v>28</v>
      </c>
      <c r="G7" s="33"/>
      <c r="H7" s="33" t="s">
        <v>625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999</v>
      </c>
      <c r="C8" t="s">
        <v>1150</v>
      </c>
      <c r="D8" t="s">
        <v>34</v>
      </c>
      <c r="E8" s="33" t="s">
        <v>19</v>
      </c>
      <c r="F8" s="33" t="s">
        <v>28</v>
      </c>
      <c r="G8" s="33"/>
      <c r="H8" s="33" t="s">
        <v>626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1150</v>
      </c>
      <c r="D9" t="s">
        <v>36</v>
      </c>
      <c r="E9" s="33" t="s">
        <v>19</v>
      </c>
      <c r="F9" s="33" t="s">
        <v>1144</v>
      </c>
      <c r="G9" s="33" t="s">
        <v>1344</v>
      </c>
      <c r="H9" s="33" t="s">
        <v>627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1000</v>
      </c>
      <c r="C10" t="s">
        <v>1150</v>
      </c>
      <c r="D10" t="s">
        <v>27</v>
      </c>
      <c r="E10" s="33" t="s">
        <v>19</v>
      </c>
      <c r="F10" s="33" t="s">
        <v>1144</v>
      </c>
      <c r="G10" s="33" t="s">
        <v>1344</v>
      </c>
      <c r="H10" s="33" t="s">
        <v>628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1150</v>
      </c>
      <c r="D11" t="s">
        <v>38</v>
      </c>
      <c r="E11" s="33" t="s">
        <v>15</v>
      </c>
      <c r="F11" s="33" t="s">
        <v>1144</v>
      </c>
      <c r="G11" s="33" t="s">
        <v>1345</v>
      </c>
      <c r="H11" s="33" t="s">
        <v>630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1001</v>
      </c>
      <c r="C12" t="s">
        <v>1150</v>
      </c>
      <c r="D12" t="s">
        <v>39</v>
      </c>
      <c r="E12" s="33" t="s">
        <v>15</v>
      </c>
      <c r="F12" s="33" t="s">
        <v>28</v>
      </c>
      <c r="G12" s="33"/>
      <c r="H12" s="33" t="s">
        <v>631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1002</v>
      </c>
      <c r="C13" t="s">
        <v>1150</v>
      </c>
      <c r="D13" t="s">
        <v>40</v>
      </c>
      <c r="E13" s="33" t="s">
        <v>15</v>
      </c>
      <c r="F13" s="33" t="s">
        <v>28</v>
      </c>
      <c r="G13" s="33"/>
      <c r="H13" s="33" t="s">
        <v>632</v>
      </c>
      <c r="I13" s="34">
        <f t="shared" si="8"/>
        <v>25</v>
      </c>
      <c r="J13" s="34">
        <f t="shared" si="9"/>
        <v>3</v>
      </c>
      <c r="K13" s="35">
        <f t="shared" si="10"/>
        <v>0.8928571428571429</v>
      </c>
      <c r="L13" s="88"/>
      <c r="M13" s="88"/>
      <c r="N13" s="88"/>
      <c r="O13" s="88"/>
      <c r="P13" s="88"/>
      <c r="Q13" s="88" t="s">
        <v>1381</v>
      </c>
      <c r="R13" s="88" t="s">
        <v>1381</v>
      </c>
      <c r="S13" s="88" t="s">
        <v>1381</v>
      </c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1003</v>
      </c>
      <c r="C14" t="s">
        <v>1150</v>
      </c>
      <c r="D14" t="s">
        <v>1004</v>
      </c>
      <c r="E14" s="33" t="s">
        <v>19</v>
      </c>
      <c r="F14" s="33" t="s">
        <v>20</v>
      </c>
      <c r="G14" s="33"/>
      <c r="H14" s="33" t="s">
        <v>1303</v>
      </c>
      <c r="I14" s="34">
        <f t="shared" si="8"/>
        <v>28</v>
      </c>
      <c r="J14" s="34">
        <f t="shared" si="9"/>
        <v>0</v>
      </c>
      <c r="K14" s="35">
        <f t="shared" si="10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1005</v>
      </c>
      <c r="C15" t="s">
        <v>1151</v>
      </c>
      <c r="D15" t="s">
        <v>42</v>
      </c>
      <c r="E15" s="33" t="s">
        <v>19</v>
      </c>
      <c r="F15" s="33" t="s">
        <v>28</v>
      </c>
      <c r="G15" s="33"/>
      <c r="H15" s="33" t="s">
        <v>633</v>
      </c>
      <c r="I15" s="34">
        <f t="shared" si="8"/>
        <v>28</v>
      </c>
      <c r="J15" s="34">
        <f t="shared" si="9"/>
        <v>0</v>
      </c>
      <c r="K15" s="35">
        <f t="shared" si="10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1006</v>
      </c>
      <c r="C16" t="s">
        <v>1150</v>
      </c>
      <c r="D16" t="s">
        <v>44</v>
      </c>
      <c r="E16" s="33" t="s">
        <v>15</v>
      </c>
      <c r="F16" s="33" t="s">
        <v>28</v>
      </c>
      <c r="G16" s="33"/>
      <c r="H16" s="33" t="s">
        <v>634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1362</v>
      </c>
      <c r="C17" t="s">
        <v>1150</v>
      </c>
      <c r="D17" t="s">
        <v>1363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1283</v>
      </c>
      <c r="B18" s="33" t="s">
        <v>1267</v>
      </c>
      <c r="C18" s="33" t="s">
        <v>1151</v>
      </c>
      <c r="D18" t="s">
        <v>1251</v>
      </c>
      <c r="E18" s="33" t="s">
        <v>73</v>
      </c>
      <c r="F18" s="33" t="s">
        <v>20</v>
      </c>
      <c r="G18" s="33"/>
      <c r="H18" s="33" t="s">
        <v>1254</v>
      </c>
      <c r="I18" s="34">
        <f t="shared" si="8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1283</v>
      </c>
      <c r="B19" s="33" t="s">
        <v>1268</v>
      </c>
      <c r="C19" s="33" t="s">
        <v>1151</v>
      </c>
      <c r="D19" t="s">
        <v>1251</v>
      </c>
      <c r="E19" s="33" t="s">
        <v>73</v>
      </c>
      <c r="F19" s="33" t="s">
        <v>20</v>
      </c>
      <c r="G19" s="33"/>
      <c r="H19" s="33" t="s">
        <v>1255</v>
      </c>
      <c r="I19" s="34">
        <f t="shared" si="8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1283</v>
      </c>
      <c r="B20" s="33" t="s">
        <v>1266</v>
      </c>
      <c r="C20" s="33" t="s">
        <v>1151</v>
      </c>
      <c r="D20" t="s">
        <v>1250</v>
      </c>
      <c r="E20" s="33" t="s">
        <v>73</v>
      </c>
      <c r="F20" s="33" t="s">
        <v>20</v>
      </c>
      <c r="G20" s="33"/>
      <c r="H20" s="33" t="s">
        <v>1253</v>
      </c>
      <c r="I20" s="34">
        <f t="shared" si="8"/>
        <v>27</v>
      </c>
      <c r="J20" s="34">
        <f t="shared" ref="J20:J23" si="14">COUNTIF(L20:AM20,"APAGADO")</f>
        <v>1</v>
      </c>
      <c r="K20" s="35">
        <f t="shared" ref="K20:K23" si="15">(I20)/(J20+I20)</f>
        <v>0.9642857142857143</v>
      </c>
      <c r="L20" s="88"/>
      <c r="M20" s="88"/>
      <c r="N20" s="88"/>
      <c r="O20" s="88"/>
      <c r="P20" s="88"/>
      <c r="Q20" s="88"/>
      <c r="R20" s="88"/>
      <c r="S20" s="88" t="s">
        <v>1381</v>
      </c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1283</v>
      </c>
      <c r="B21" s="33" t="s">
        <v>1265</v>
      </c>
      <c r="C21" s="33" t="s">
        <v>1151</v>
      </c>
      <c r="D21" t="s">
        <v>1250</v>
      </c>
      <c r="E21" s="33" t="s">
        <v>73</v>
      </c>
      <c r="F21" s="33" t="s">
        <v>20</v>
      </c>
      <c r="G21" s="33"/>
      <c r="H21" s="33" t="s">
        <v>1260</v>
      </c>
      <c r="I21" s="34">
        <f t="shared" si="8"/>
        <v>27</v>
      </c>
      <c r="J21" s="34">
        <f t="shared" si="14"/>
        <v>1</v>
      </c>
      <c r="K21" s="35">
        <f t="shared" si="15"/>
        <v>0.9642857142857143</v>
      </c>
      <c r="L21" s="88"/>
      <c r="M21" s="88"/>
      <c r="N21" s="88"/>
      <c r="O21" s="88"/>
      <c r="P21" s="88"/>
      <c r="Q21" s="88"/>
      <c r="R21" s="88"/>
      <c r="S21" s="88" t="s">
        <v>1381</v>
      </c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1283</v>
      </c>
      <c r="B22" s="33" t="s">
        <v>1269</v>
      </c>
      <c r="C22" s="33" t="s">
        <v>1151</v>
      </c>
      <c r="D22" t="s">
        <v>1252</v>
      </c>
      <c r="E22" s="33" t="s">
        <v>73</v>
      </c>
      <c r="F22" s="33" t="s">
        <v>20</v>
      </c>
      <c r="G22" s="33"/>
      <c r="H22" s="33" t="s">
        <v>1256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1283</v>
      </c>
      <c r="B23" s="33" t="s">
        <v>1270</v>
      </c>
      <c r="C23" s="33" t="s">
        <v>1151</v>
      </c>
      <c r="D23" t="s">
        <v>1252</v>
      </c>
      <c r="E23" s="33" t="s">
        <v>73</v>
      </c>
      <c r="F23" s="33" t="s">
        <v>20</v>
      </c>
      <c r="G23" s="33"/>
      <c r="H23" s="33" t="s">
        <v>1257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1150</v>
      </c>
      <c r="D24" t="s">
        <v>72</v>
      </c>
      <c r="E24" s="33" t="s">
        <v>73</v>
      </c>
      <c r="F24" s="33" t="s">
        <v>28</v>
      </c>
      <c r="G24" s="33"/>
      <c r="H24" s="33" t="s">
        <v>635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1150</v>
      </c>
      <c r="D25" t="s">
        <v>75</v>
      </c>
      <c r="E25" s="33" t="s">
        <v>73</v>
      </c>
      <c r="F25" s="33" t="s">
        <v>28</v>
      </c>
      <c r="G25" s="33"/>
      <c r="H25" s="33" t="s">
        <v>629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1150</v>
      </c>
      <c r="D26" t="s">
        <v>77</v>
      </c>
      <c r="E26" s="33" t="s">
        <v>19</v>
      </c>
      <c r="F26" s="33" t="s">
        <v>28</v>
      </c>
      <c r="G26" s="33"/>
      <c r="H26" s="33" t="s">
        <v>636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1150</v>
      </c>
      <c r="D27" t="s">
        <v>79</v>
      </c>
      <c r="E27" s="33" t="s">
        <v>19</v>
      </c>
      <c r="F27" s="33" t="s">
        <v>28</v>
      </c>
      <c r="G27" s="33"/>
      <c r="H27" s="33" t="s">
        <v>637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1007</v>
      </c>
      <c r="C28" t="s">
        <v>1150</v>
      </c>
      <c r="D28" t="s">
        <v>1170</v>
      </c>
      <c r="E28" s="33" t="s">
        <v>15</v>
      </c>
      <c r="F28" s="33" t="s">
        <v>28</v>
      </c>
      <c r="G28" s="33"/>
      <c r="H28" s="33" t="s">
        <v>638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1150</v>
      </c>
      <c r="D29" t="s">
        <v>81</v>
      </c>
      <c r="E29" s="33" t="s">
        <v>73</v>
      </c>
      <c r="F29" s="33" t="s">
        <v>28</v>
      </c>
      <c r="G29" s="33"/>
      <c r="H29" s="33" t="s">
        <v>639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1150</v>
      </c>
      <c r="D30" t="s">
        <v>1166</v>
      </c>
      <c r="E30" s="33" t="s">
        <v>15</v>
      </c>
      <c r="F30" s="33" t="s">
        <v>28</v>
      </c>
      <c r="G30" s="33"/>
      <c r="H30" s="33" t="s">
        <v>640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1150</v>
      </c>
      <c r="D31" t="s">
        <v>1165</v>
      </c>
      <c r="E31" s="33" t="s">
        <v>19</v>
      </c>
      <c r="F31" s="33" t="s">
        <v>28</v>
      </c>
      <c r="G31" s="33"/>
      <c r="H31" s="33" t="s">
        <v>641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1150</v>
      </c>
      <c r="D32" t="s">
        <v>85</v>
      </c>
      <c r="E32" s="33" t="s">
        <v>19</v>
      </c>
      <c r="F32" s="33" t="s">
        <v>28</v>
      </c>
      <c r="G32" s="33"/>
      <c r="H32" s="33" t="s">
        <v>642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1150</v>
      </c>
      <c r="D33" t="s">
        <v>1164</v>
      </c>
      <c r="E33" s="33" t="s">
        <v>19</v>
      </c>
      <c r="F33" s="33" t="s">
        <v>28</v>
      </c>
      <c r="G33" s="33"/>
      <c r="H33" s="33" t="s">
        <v>643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1150</v>
      </c>
      <c r="D34" t="s">
        <v>88</v>
      </c>
      <c r="E34" s="33" t="s">
        <v>19</v>
      </c>
      <c r="F34" s="33" t="s">
        <v>28</v>
      </c>
      <c r="G34" s="33"/>
      <c r="H34" s="33" t="s">
        <v>644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1008</v>
      </c>
      <c r="C35" t="s">
        <v>1150</v>
      </c>
      <c r="D35" t="s">
        <v>89</v>
      </c>
      <c r="E35" s="33" t="s">
        <v>19</v>
      </c>
      <c r="F35" s="33" t="s">
        <v>28</v>
      </c>
      <c r="G35" s="33"/>
      <c r="H35" s="33" t="s">
        <v>645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1009</v>
      </c>
      <c r="C36" t="s">
        <v>1150</v>
      </c>
      <c r="D36" t="s">
        <v>90</v>
      </c>
      <c r="E36" s="33" t="s">
        <v>15</v>
      </c>
      <c r="F36" s="33" t="s">
        <v>28</v>
      </c>
      <c r="G36" s="33"/>
      <c r="H36" s="33" t="s">
        <v>646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1150</v>
      </c>
      <c r="D37" t="s">
        <v>1168</v>
      </c>
      <c r="E37" s="33" t="s">
        <v>19</v>
      </c>
      <c r="F37" s="33" t="s">
        <v>28</v>
      </c>
      <c r="G37" s="33"/>
      <c r="H37" s="33" t="s">
        <v>647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1150</v>
      </c>
      <c r="D38" t="s">
        <v>93</v>
      </c>
      <c r="E38" s="33" t="s">
        <v>19</v>
      </c>
      <c r="F38" s="33" t="s">
        <v>28</v>
      </c>
      <c r="G38" s="33"/>
      <c r="H38" s="33" t="s">
        <v>648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1150</v>
      </c>
      <c r="D39" t="s">
        <v>95</v>
      </c>
      <c r="E39" s="33" t="s">
        <v>73</v>
      </c>
      <c r="F39" s="33" t="s">
        <v>28</v>
      </c>
      <c r="G39" s="33"/>
      <c r="H39" s="33" t="s">
        <v>649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1150</v>
      </c>
      <c r="D40" t="s">
        <v>97</v>
      </c>
      <c r="E40" s="33" t="s">
        <v>19</v>
      </c>
      <c r="F40" s="33" t="s">
        <v>1144</v>
      </c>
      <c r="G40" s="33" t="s">
        <v>1346</v>
      </c>
      <c r="H40" s="33" t="s">
        <v>650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1150</v>
      </c>
      <c r="D41" t="s">
        <v>99</v>
      </c>
      <c r="E41" s="33" t="s">
        <v>73</v>
      </c>
      <c r="F41" s="33" t="s">
        <v>28</v>
      </c>
      <c r="G41" s="33"/>
      <c r="H41" s="33" t="s">
        <v>651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1150</v>
      </c>
      <c r="D42" t="s">
        <v>85</v>
      </c>
      <c r="E42" s="33" t="s">
        <v>73</v>
      </c>
      <c r="F42" s="33" t="s">
        <v>28</v>
      </c>
      <c r="G42" s="33"/>
      <c r="H42" s="33" t="s">
        <v>652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1150</v>
      </c>
      <c r="D43" t="s">
        <v>103</v>
      </c>
      <c r="E43" s="33" t="s">
        <v>19</v>
      </c>
      <c r="F43" s="33" t="s">
        <v>28</v>
      </c>
      <c r="G43" s="33"/>
      <c r="H43" s="33" t="s">
        <v>653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1150</v>
      </c>
      <c r="D44" t="s">
        <v>105</v>
      </c>
      <c r="E44" s="33" t="s">
        <v>73</v>
      </c>
      <c r="F44" s="33" t="s">
        <v>20</v>
      </c>
      <c r="G44" s="33"/>
      <c r="H44" s="33" t="s">
        <v>654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1150</v>
      </c>
      <c r="D45" t="s">
        <v>107</v>
      </c>
      <c r="E45" s="33" t="s">
        <v>19</v>
      </c>
      <c r="F45" s="33" t="s">
        <v>20</v>
      </c>
      <c r="G45" s="33"/>
      <c r="H45" s="33" t="s">
        <v>655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1150</v>
      </c>
      <c r="D46" t="s">
        <v>109</v>
      </c>
      <c r="E46" s="33" t="s">
        <v>19</v>
      </c>
      <c r="F46" s="33" t="s">
        <v>28</v>
      </c>
      <c r="G46" s="33"/>
      <c r="H46" s="33" t="s">
        <v>656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1150</v>
      </c>
      <c r="D47" t="s">
        <v>1169</v>
      </c>
      <c r="E47" s="33" t="s">
        <v>19</v>
      </c>
      <c r="F47" s="33" t="s">
        <v>28</v>
      </c>
      <c r="G47" s="33"/>
      <c r="H47" s="33" t="s">
        <v>657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1150</v>
      </c>
      <c r="D48" t="s">
        <v>112</v>
      </c>
      <c r="E48" s="33" t="s">
        <v>19</v>
      </c>
      <c r="F48" s="33" t="s">
        <v>28</v>
      </c>
      <c r="G48" s="33"/>
      <c r="H48" s="33" t="s">
        <v>658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1150</v>
      </c>
      <c r="D49" t="s">
        <v>1171</v>
      </c>
      <c r="E49" s="33" t="s">
        <v>19</v>
      </c>
      <c r="F49" s="33" t="s">
        <v>28</v>
      </c>
      <c r="G49" s="33"/>
      <c r="H49" s="33" t="s">
        <v>659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1150</v>
      </c>
      <c r="D50" t="s">
        <v>1172</v>
      </c>
      <c r="E50" s="33" t="s">
        <v>19</v>
      </c>
      <c r="F50" s="33" t="s">
        <v>28</v>
      </c>
      <c r="G50" s="33"/>
      <c r="H50" s="33" t="s">
        <v>660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1150</v>
      </c>
      <c r="D51" t="s">
        <v>116</v>
      </c>
      <c r="E51" s="33" t="s">
        <v>19</v>
      </c>
      <c r="F51" s="33" t="s">
        <v>28</v>
      </c>
      <c r="G51" s="33"/>
      <c r="H51" s="33" t="s">
        <v>661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1150</v>
      </c>
      <c r="D52" t="s">
        <v>118</v>
      </c>
      <c r="E52" s="33" t="s">
        <v>19</v>
      </c>
      <c r="F52" s="33" t="s">
        <v>28</v>
      </c>
      <c r="G52" s="33"/>
      <c r="H52" s="33" t="s">
        <v>662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1150</v>
      </c>
      <c r="D53" t="s">
        <v>120</v>
      </c>
      <c r="E53" s="33" t="s">
        <v>19</v>
      </c>
      <c r="F53" s="33" t="s">
        <v>28</v>
      </c>
      <c r="G53" s="33"/>
      <c r="H53" s="33" t="s">
        <v>663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1150</v>
      </c>
      <c r="D54" t="s">
        <v>122</v>
      </c>
      <c r="E54" s="33" t="s">
        <v>19</v>
      </c>
      <c r="F54" s="33" t="s">
        <v>28</v>
      </c>
      <c r="G54" s="33"/>
      <c r="H54" s="33" t="s">
        <v>664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1150</v>
      </c>
      <c r="D55" t="s">
        <v>1173</v>
      </c>
      <c r="E55" s="33" t="s">
        <v>19</v>
      </c>
      <c r="F55" s="33" t="s">
        <v>28</v>
      </c>
      <c r="G55" s="33"/>
      <c r="H55" s="33" t="s">
        <v>665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1150</v>
      </c>
      <c r="D56" t="s">
        <v>125</v>
      </c>
      <c r="E56" s="33" t="s">
        <v>19</v>
      </c>
      <c r="F56" s="33" t="s">
        <v>28</v>
      </c>
      <c r="G56" s="33"/>
      <c r="H56" s="33" t="s">
        <v>666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1150</v>
      </c>
      <c r="D57" t="s">
        <v>1154</v>
      </c>
      <c r="E57" s="33" t="s">
        <v>19</v>
      </c>
      <c r="F57" s="33" t="s">
        <v>28</v>
      </c>
      <c r="G57" s="33"/>
      <c r="H57" s="33" t="s">
        <v>667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1150</v>
      </c>
      <c r="D58" t="s">
        <v>1155</v>
      </c>
      <c r="E58" s="33" t="s">
        <v>19</v>
      </c>
      <c r="F58" s="33" t="s">
        <v>28</v>
      </c>
      <c r="G58" s="33"/>
      <c r="H58" s="33" t="s">
        <v>668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1150</v>
      </c>
      <c r="D59" t="s">
        <v>1156</v>
      </c>
      <c r="E59" s="33" t="s">
        <v>19</v>
      </c>
      <c r="F59" s="33" t="s">
        <v>28</v>
      </c>
      <c r="G59" s="33"/>
      <c r="H59" s="33" t="s">
        <v>669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1010</v>
      </c>
      <c r="C60" t="s">
        <v>1150</v>
      </c>
      <c r="D60" t="s">
        <v>129</v>
      </c>
      <c r="E60" s="33" t="s">
        <v>19</v>
      </c>
      <c r="F60" s="33" t="s">
        <v>28</v>
      </c>
      <c r="G60" s="33"/>
      <c r="H60" s="33" t="s">
        <v>670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1150</v>
      </c>
      <c r="D61" t="s">
        <v>131</v>
      </c>
      <c r="E61" s="33" t="s">
        <v>19</v>
      </c>
      <c r="F61" s="33" t="s">
        <v>28</v>
      </c>
      <c r="G61" s="33"/>
      <c r="H61" s="33" t="s">
        <v>671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1150</v>
      </c>
      <c r="D62" t="s">
        <v>133</v>
      </c>
      <c r="E62" s="33" t="s">
        <v>19</v>
      </c>
      <c r="F62" s="33" t="s">
        <v>28</v>
      </c>
      <c r="G62" s="33"/>
      <c r="H62" s="33" t="s">
        <v>672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1150</v>
      </c>
      <c r="D63" t="s">
        <v>135</v>
      </c>
      <c r="E63" s="33" t="s">
        <v>19</v>
      </c>
      <c r="F63" s="33" t="s">
        <v>28</v>
      </c>
      <c r="G63" s="33"/>
      <c r="H63" s="33" t="s">
        <v>673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1150</v>
      </c>
      <c r="D64" t="s">
        <v>137</v>
      </c>
      <c r="E64" s="33" t="s">
        <v>19</v>
      </c>
      <c r="F64" s="33" t="s">
        <v>28</v>
      </c>
      <c r="G64" s="33"/>
      <c r="H64" s="33" t="s">
        <v>674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1150</v>
      </c>
      <c r="D65" t="s">
        <v>139</v>
      </c>
      <c r="E65" s="33" t="s">
        <v>19</v>
      </c>
      <c r="F65" s="33" t="s">
        <v>28</v>
      </c>
      <c r="G65" s="33"/>
      <c r="H65" s="33" t="s">
        <v>675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1150</v>
      </c>
      <c r="D66" t="s">
        <v>141</v>
      </c>
      <c r="E66" s="33" t="s">
        <v>19</v>
      </c>
      <c r="F66" s="33" t="s">
        <v>28</v>
      </c>
      <c r="G66" s="33"/>
      <c r="H66" s="33" t="s">
        <v>676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1150</v>
      </c>
      <c r="D67" t="s">
        <v>143</v>
      </c>
      <c r="E67" s="33" t="s">
        <v>19</v>
      </c>
      <c r="F67" s="33" t="s">
        <v>28</v>
      </c>
      <c r="G67" s="33"/>
      <c r="H67" s="33" t="s">
        <v>677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1150</v>
      </c>
      <c r="D68" t="s">
        <v>58</v>
      </c>
      <c r="E68" s="33" t="s">
        <v>73</v>
      </c>
      <c r="F68" s="33" t="s">
        <v>28</v>
      </c>
      <c r="G68" s="33"/>
      <c r="H68" s="33" t="s">
        <v>678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1150</v>
      </c>
      <c r="D69" t="s">
        <v>58</v>
      </c>
      <c r="E69" s="33" t="s">
        <v>73</v>
      </c>
      <c r="F69" s="33" t="s">
        <v>28</v>
      </c>
      <c r="G69" s="33"/>
      <c r="H69" s="33" t="s">
        <v>679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1150</v>
      </c>
      <c r="D70" t="s">
        <v>147</v>
      </c>
      <c r="E70" s="33" t="s">
        <v>19</v>
      </c>
      <c r="F70" s="33" t="s">
        <v>28</v>
      </c>
      <c r="G70" s="33"/>
      <c r="H70" s="33" t="s">
        <v>680</v>
      </c>
      <c r="I70" s="34">
        <f t="shared" ref="I70:I136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1150</v>
      </c>
      <c r="D71" t="s">
        <v>149</v>
      </c>
      <c r="E71" s="33" t="s">
        <v>19</v>
      </c>
      <c r="F71" s="33" t="s">
        <v>20</v>
      </c>
      <c r="G71" s="33"/>
      <c r="H71" s="33" t="s">
        <v>681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1150</v>
      </c>
      <c r="D72" t="s">
        <v>151</v>
      </c>
      <c r="E72" s="33" t="s">
        <v>19</v>
      </c>
      <c r="F72" s="33" t="s">
        <v>20</v>
      </c>
      <c r="G72" s="33"/>
      <c r="H72" s="33" t="s">
        <v>682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1011</v>
      </c>
      <c r="C73" t="s">
        <v>1150</v>
      </c>
      <c r="D73" t="s">
        <v>152</v>
      </c>
      <c r="E73" s="33" t="s">
        <v>19</v>
      </c>
      <c r="F73" s="33" t="s">
        <v>20</v>
      </c>
      <c r="G73" s="33"/>
      <c r="H73" s="33" t="s">
        <v>683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1012</v>
      </c>
      <c r="C74" t="s">
        <v>1150</v>
      </c>
      <c r="D74" t="s">
        <v>45</v>
      </c>
      <c r="E74" s="33" t="s">
        <v>46</v>
      </c>
      <c r="F74" s="33" t="s">
        <v>28</v>
      </c>
      <c r="G74" s="33"/>
      <c r="H74" s="33" t="s">
        <v>684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1150</v>
      </c>
      <c r="D75" t="s">
        <v>154</v>
      </c>
      <c r="E75" s="33" t="s">
        <v>15</v>
      </c>
      <c r="F75" s="33" t="s">
        <v>20</v>
      </c>
      <c r="G75" s="33"/>
      <c r="H75" s="33" t="s">
        <v>685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1013</v>
      </c>
      <c r="C76" t="s">
        <v>1150</v>
      </c>
      <c r="D76" t="s">
        <v>47</v>
      </c>
      <c r="E76" s="33" t="s">
        <v>19</v>
      </c>
      <c r="F76" s="33" t="s">
        <v>20</v>
      </c>
      <c r="G76" s="33"/>
      <c r="H76" s="33" t="s">
        <v>686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1150</v>
      </c>
      <c r="D77" t="s">
        <v>49</v>
      </c>
      <c r="E77" s="33" t="s">
        <v>19</v>
      </c>
      <c r="F77" s="33" t="s">
        <v>20</v>
      </c>
      <c r="G77" s="33"/>
      <c r="H77" s="33" t="s">
        <v>687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1150</v>
      </c>
      <c r="D78" t="s">
        <v>51</v>
      </c>
      <c r="E78" s="33" t="s">
        <v>19</v>
      </c>
      <c r="F78" s="33" t="s">
        <v>20</v>
      </c>
      <c r="G78" s="33"/>
      <c r="H78" s="33" t="s">
        <v>688</v>
      </c>
      <c r="I78" s="34">
        <f t="shared" si="16"/>
        <v>28</v>
      </c>
      <c r="J78" s="34">
        <f t="shared" ref="J78:J146" si="17">COUNTIF(L78:AM78,"APAGADO")</f>
        <v>0</v>
      </c>
      <c r="K78" s="35">
        <f t="shared" ref="K78:K146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1150</v>
      </c>
      <c r="D79" t="s">
        <v>54</v>
      </c>
      <c r="E79" s="33" t="s">
        <v>15</v>
      </c>
      <c r="F79" s="33" t="s">
        <v>20</v>
      </c>
      <c r="G79" s="33"/>
      <c r="H79" s="33" t="s">
        <v>689</v>
      </c>
      <c r="I79" s="34">
        <f t="shared" si="16"/>
        <v>27</v>
      </c>
      <c r="J79" s="34">
        <f t="shared" si="17"/>
        <v>1</v>
      </c>
      <c r="K79" s="35">
        <f t="shared" si="18"/>
        <v>0.9642857142857143</v>
      </c>
      <c r="L79" s="88"/>
      <c r="M79" s="88"/>
      <c r="N79" s="88"/>
      <c r="O79" s="88"/>
      <c r="P79" s="88"/>
      <c r="Q79" s="88" t="s">
        <v>1381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1150</v>
      </c>
      <c r="D80" t="s">
        <v>56</v>
      </c>
      <c r="E80" s="33" t="s">
        <v>15</v>
      </c>
      <c r="F80" s="33" t="s">
        <v>20</v>
      </c>
      <c r="G80" s="33"/>
      <c r="H80" s="33" t="s">
        <v>690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1150</v>
      </c>
      <c r="D81" t="s">
        <v>58</v>
      </c>
      <c r="E81" s="33" t="s">
        <v>15</v>
      </c>
      <c r="F81" s="33" t="s">
        <v>28</v>
      </c>
      <c r="G81" s="33"/>
      <c r="H81" s="33" t="s">
        <v>691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1018</v>
      </c>
      <c r="C82" t="s">
        <v>1150</v>
      </c>
      <c r="D82" t="s">
        <v>59</v>
      </c>
      <c r="E82" s="33" t="s">
        <v>15</v>
      </c>
      <c r="F82" s="33" t="s">
        <v>20</v>
      </c>
      <c r="G82" s="33"/>
      <c r="H82" s="33" t="s">
        <v>692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1150</v>
      </c>
      <c r="D83" t="s">
        <v>61</v>
      </c>
      <c r="E83" s="33" t="s">
        <v>15</v>
      </c>
      <c r="F83" s="33" t="s">
        <v>1144</v>
      </c>
      <c r="G83" s="33" t="s">
        <v>45</v>
      </c>
      <c r="H83" s="33" t="s">
        <v>693</v>
      </c>
      <c r="I83" s="34">
        <f t="shared" si="16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1150</v>
      </c>
      <c r="D84" t="s">
        <v>63</v>
      </c>
      <c r="E84" s="33" t="s">
        <v>15</v>
      </c>
      <c r="F84" s="33" t="s">
        <v>20</v>
      </c>
      <c r="G84" s="33"/>
      <c r="H84" s="33" t="s">
        <v>694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1019</v>
      </c>
      <c r="C85" t="s">
        <v>1150</v>
      </c>
      <c r="D85" t="s">
        <v>1174</v>
      </c>
      <c r="E85" s="33" t="s">
        <v>15</v>
      </c>
      <c r="F85" s="33" t="s">
        <v>1144</v>
      </c>
      <c r="G85" s="33" t="s">
        <v>1347</v>
      </c>
      <c r="H85" s="33" t="s">
        <v>695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1020</v>
      </c>
      <c r="C86" t="s">
        <v>1150</v>
      </c>
      <c r="D86" t="s">
        <v>64</v>
      </c>
      <c r="E86" s="33" t="s">
        <v>15</v>
      </c>
      <c r="F86" s="33" t="s">
        <v>28</v>
      </c>
      <c r="G86" s="33"/>
      <c r="H86" s="33" t="s">
        <v>696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1150</v>
      </c>
      <c r="D87" t="s">
        <v>156</v>
      </c>
      <c r="E87" s="33" t="s">
        <v>46</v>
      </c>
      <c r="F87" s="33" t="s">
        <v>28</v>
      </c>
      <c r="G87" s="33"/>
      <c r="H87" s="33" t="s">
        <v>697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1014</v>
      </c>
      <c r="C88" t="s">
        <v>1150</v>
      </c>
      <c r="D88" t="s">
        <v>157</v>
      </c>
      <c r="E88" s="33" t="s">
        <v>46</v>
      </c>
      <c r="F88" s="33" t="s">
        <v>28</v>
      </c>
      <c r="G88" s="33"/>
      <c r="H88" s="33" t="s">
        <v>1147</v>
      </c>
      <c r="I88" s="34">
        <f t="shared" si="16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1381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1150</v>
      </c>
      <c r="D89" t="s">
        <v>157</v>
      </c>
      <c r="E89" s="33" t="s">
        <v>46</v>
      </c>
      <c r="F89" s="33" t="s">
        <v>28</v>
      </c>
      <c r="G89" s="33"/>
      <c r="H89" s="33" t="s">
        <v>698</v>
      </c>
      <c r="I89" s="34">
        <f t="shared" si="16"/>
        <v>27</v>
      </c>
      <c r="J89" s="34">
        <f t="shared" si="17"/>
        <v>1</v>
      </c>
      <c r="K89" s="35">
        <f t="shared" si="18"/>
        <v>0.9642857142857143</v>
      </c>
      <c r="L89" s="88"/>
      <c r="M89" s="88"/>
      <c r="N89" s="88"/>
      <c r="O89" s="88"/>
      <c r="P89" s="88"/>
      <c r="Q89" s="88" t="s">
        <v>1381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1150</v>
      </c>
      <c r="D90" t="s">
        <v>160</v>
      </c>
      <c r="E90" s="33" t="s">
        <v>73</v>
      </c>
      <c r="F90" s="33" t="s">
        <v>28</v>
      </c>
      <c r="G90" s="33"/>
      <c r="H90" s="33" t="s">
        <v>702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1150</v>
      </c>
      <c r="D91" t="s">
        <v>160</v>
      </c>
      <c r="E91" s="33" t="s">
        <v>73</v>
      </c>
      <c r="F91" s="33" t="s">
        <v>28</v>
      </c>
      <c r="G91" s="33"/>
      <c r="H91" s="33" t="s">
        <v>703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1150</v>
      </c>
      <c r="D92" t="s">
        <v>163</v>
      </c>
      <c r="E92" s="33" t="s">
        <v>15</v>
      </c>
      <c r="F92" s="33" t="s">
        <v>28</v>
      </c>
      <c r="G92" s="33"/>
      <c r="H92" s="33" t="s">
        <v>704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1150</v>
      </c>
      <c r="D93" t="s">
        <v>66</v>
      </c>
      <c r="E93" s="33" t="s">
        <v>19</v>
      </c>
      <c r="F93" s="33" t="s">
        <v>28</v>
      </c>
      <c r="G93" s="33"/>
      <c r="H93" s="33" t="s">
        <v>705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1150</v>
      </c>
      <c r="D94" t="s">
        <v>68</v>
      </c>
      <c r="E94" s="33" t="s">
        <v>19</v>
      </c>
      <c r="F94" s="33" t="s">
        <v>28</v>
      </c>
      <c r="G94" s="33"/>
      <c r="H94" s="33" t="s">
        <v>706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1150</v>
      </c>
      <c r="D95" t="s">
        <v>70</v>
      </c>
      <c r="E95" s="33" t="s">
        <v>19</v>
      </c>
      <c r="F95" s="33" t="s">
        <v>28</v>
      </c>
      <c r="G95" s="33"/>
      <c r="H95" s="33" t="s">
        <v>707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1150</v>
      </c>
      <c r="D96" t="s">
        <v>165</v>
      </c>
      <c r="E96" s="33" t="s">
        <v>15</v>
      </c>
      <c r="F96" s="33" t="s">
        <v>28</v>
      </c>
      <c r="G96" s="33"/>
      <c r="H96" s="33" t="s">
        <v>708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1150</v>
      </c>
      <c r="D97" t="s">
        <v>167</v>
      </c>
      <c r="E97" s="33" t="s">
        <v>19</v>
      </c>
      <c r="F97" s="33" t="s">
        <v>28</v>
      </c>
      <c r="G97" s="33"/>
      <c r="H97" s="33" t="s">
        <v>709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1015</v>
      </c>
      <c r="C98" t="s">
        <v>1150</v>
      </c>
      <c r="D98" t="s">
        <v>1016</v>
      </c>
      <c r="E98" s="33" t="s">
        <v>19</v>
      </c>
      <c r="F98" s="33" t="s">
        <v>28</v>
      </c>
      <c r="G98" s="33"/>
      <c r="H98" s="33" t="s">
        <v>1304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1017</v>
      </c>
      <c r="C99" t="s">
        <v>1150</v>
      </c>
      <c r="D99" t="s">
        <v>1167</v>
      </c>
      <c r="E99" s="33" t="s">
        <v>73</v>
      </c>
      <c r="F99" s="33" t="s">
        <v>28</v>
      </c>
      <c r="G99" s="33"/>
      <c r="H99" s="33" t="s">
        <v>1305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1198</v>
      </c>
      <c r="C100" t="s">
        <v>1150</v>
      </c>
      <c r="D100" t="s">
        <v>1197</v>
      </c>
      <c r="E100" s="33" t="s">
        <v>73</v>
      </c>
      <c r="F100" s="33" t="s">
        <v>28</v>
      </c>
      <c r="G100" s="33"/>
      <c r="H100" s="33" t="s">
        <v>1199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1207</v>
      </c>
      <c r="C101" s="33" t="s">
        <v>1150</v>
      </c>
      <c r="D101" t="s">
        <v>122</v>
      </c>
      <c r="E101" s="33" t="s">
        <v>73</v>
      </c>
      <c r="F101" s="33" t="s">
        <v>28</v>
      </c>
      <c r="G101" s="33"/>
      <c r="H101" s="33" t="s">
        <v>1208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1200</v>
      </c>
      <c r="C102" s="33" t="s">
        <v>1150</v>
      </c>
      <c r="D102" t="s">
        <v>1202</v>
      </c>
      <c r="E102" s="33" t="s">
        <v>73</v>
      </c>
      <c r="F102" s="33" t="s">
        <v>28</v>
      </c>
      <c r="G102" s="33"/>
      <c r="H102" s="33" t="s">
        <v>1209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1201</v>
      </c>
      <c r="C103" s="33" t="s">
        <v>1150</v>
      </c>
      <c r="D103" t="s">
        <v>1202</v>
      </c>
      <c r="E103" s="33" t="s">
        <v>73</v>
      </c>
      <c r="F103" s="33" t="s">
        <v>28</v>
      </c>
      <c r="G103" s="33"/>
      <c r="H103" s="33" t="s">
        <v>1210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1271</v>
      </c>
      <c r="C104" s="33" t="s">
        <v>1150</v>
      </c>
      <c r="D104" t="s">
        <v>93</v>
      </c>
      <c r="E104" s="33" t="s">
        <v>73</v>
      </c>
      <c r="F104" s="33" t="s">
        <v>28</v>
      </c>
      <c r="G104" s="33"/>
      <c r="H104" s="33" t="s">
        <v>1272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1287</v>
      </c>
      <c r="C105" s="33" t="s">
        <v>1150</v>
      </c>
      <c r="D105" t="s">
        <v>1288</v>
      </c>
      <c r="E105" s="33" t="s">
        <v>19</v>
      </c>
      <c r="F105" s="33" t="s">
        <v>28</v>
      </c>
      <c r="G105" s="33"/>
      <c r="H105" s="33" t="s">
        <v>1289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1284</v>
      </c>
      <c r="C106" s="33" t="s">
        <v>1150</v>
      </c>
      <c r="D106" t="s">
        <v>1285</v>
      </c>
      <c r="E106" s="33" t="s">
        <v>19</v>
      </c>
      <c r="F106" s="33" t="s">
        <v>20</v>
      </c>
      <c r="G106" s="33"/>
      <c r="H106" s="33" t="s">
        <v>1286</v>
      </c>
      <c r="I106" s="34">
        <f t="shared" si="16"/>
        <v>28</v>
      </c>
      <c r="J106" s="34">
        <f t="shared" ref="J106:J108" si="21">COUNTIF(L106:AM106,"APAGADO")</f>
        <v>0</v>
      </c>
      <c r="K106" s="35">
        <f t="shared" ref="K106:K108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1316</v>
      </c>
      <c r="C107" s="33" t="s">
        <v>1150</v>
      </c>
      <c r="D107" t="s">
        <v>1317</v>
      </c>
      <c r="E107" t="s">
        <v>73</v>
      </c>
      <c r="F107" t="s">
        <v>28</v>
      </c>
      <c r="G107"/>
      <c r="H107" s="33" t="s">
        <v>646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1318</v>
      </c>
      <c r="C108" s="33" t="s">
        <v>1150</v>
      </c>
      <c r="D108" t="s">
        <v>1319</v>
      </c>
      <c r="E108" t="s">
        <v>73</v>
      </c>
      <c r="F108" t="s">
        <v>28</v>
      </c>
      <c r="G108"/>
      <c r="H108" s="33" t="s">
        <v>647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168</v>
      </c>
      <c r="B109" t="s">
        <v>169</v>
      </c>
      <c r="C109" t="s">
        <v>1150</v>
      </c>
      <c r="D109" t="s">
        <v>170</v>
      </c>
      <c r="E109" s="33" t="s">
        <v>19</v>
      </c>
      <c r="F109" s="33" t="s">
        <v>20</v>
      </c>
      <c r="G109" s="33"/>
      <c r="H109" s="33" t="s">
        <v>710</v>
      </c>
      <c r="I109" s="34">
        <f t="shared" si="16"/>
        <v>28</v>
      </c>
      <c r="J109" s="34">
        <f t="shared" si="17"/>
        <v>0</v>
      </c>
      <c r="K109" s="35">
        <f t="shared" si="18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171</v>
      </c>
      <c r="B110" t="s">
        <v>172</v>
      </c>
      <c r="C110" t="s">
        <v>1150</v>
      </c>
      <c r="D110" t="s">
        <v>173</v>
      </c>
      <c r="E110" s="33" t="s">
        <v>19</v>
      </c>
      <c r="F110" s="33" t="s">
        <v>20</v>
      </c>
      <c r="G110" s="33"/>
      <c r="H110" s="33" t="s">
        <v>711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174</v>
      </c>
      <c r="C111" t="s">
        <v>1150</v>
      </c>
      <c r="D111" t="s">
        <v>175</v>
      </c>
      <c r="E111" s="33" t="s">
        <v>15</v>
      </c>
      <c r="F111" s="33" t="s">
        <v>28</v>
      </c>
      <c r="G111" s="33"/>
      <c r="H111" s="33" t="s">
        <v>712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176</v>
      </c>
      <c r="C112" t="s">
        <v>1150</v>
      </c>
      <c r="D112" t="s">
        <v>177</v>
      </c>
      <c r="E112" s="33" t="s">
        <v>15</v>
      </c>
      <c r="F112" s="33" t="s">
        <v>28</v>
      </c>
      <c r="G112" s="33"/>
      <c r="H112" s="33" t="s">
        <v>713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178</v>
      </c>
      <c r="B113" t="s">
        <v>179</v>
      </c>
      <c r="C113" t="s">
        <v>1151</v>
      </c>
      <c r="D113" t="s">
        <v>180</v>
      </c>
      <c r="E113" s="33" t="s">
        <v>19</v>
      </c>
      <c r="F113" s="33" t="s">
        <v>20</v>
      </c>
      <c r="G113" s="33"/>
      <c r="H113" s="33" t="s">
        <v>714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181</v>
      </c>
      <c r="B114" t="s">
        <v>182</v>
      </c>
      <c r="C114" t="s">
        <v>1151</v>
      </c>
      <c r="D114" t="s">
        <v>183</v>
      </c>
      <c r="E114" s="33" t="s">
        <v>19</v>
      </c>
      <c r="F114" s="33" t="s">
        <v>20</v>
      </c>
      <c r="G114" s="33"/>
      <c r="H114" s="33" t="s">
        <v>715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1021</v>
      </c>
      <c r="C115" t="s">
        <v>1151</v>
      </c>
      <c r="D115" t="s">
        <v>184</v>
      </c>
      <c r="E115" s="33" t="s">
        <v>15</v>
      </c>
      <c r="F115" s="33" t="s">
        <v>20</v>
      </c>
      <c r="G115" s="33"/>
      <c r="H115" s="33" t="s">
        <v>716</v>
      </c>
      <c r="I115" s="34">
        <f t="shared" si="16"/>
        <v>28</v>
      </c>
      <c r="J115" s="34">
        <f t="shared" si="17"/>
        <v>0</v>
      </c>
      <c r="K115" s="35">
        <f t="shared" si="18"/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s="87" t="s">
        <v>181</v>
      </c>
      <c r="B116" t="s">
        <v>1320</v>
      </c>
      <c r="C116" t="s">
        <v>1151</v>
      </c>
      <c r="D116" t="s">
        <v>1321</v>
      </c>
      <c r="E116" t="s">
        <v>19</v>
      </c>
      <c r="F116" t="s">
        <v>28</v>
      </c>
      <c r="G116"/>
      <c r="H116" s="33" t="s">
        <v>1331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187</v>
      </c>
      <c r="B117" t="s">
        <v>185</v>
      </c>
      <c r="C117" t="s">
        <v>1150</v>
      </c>
      <c r="D117" t="s">
        <v>186</v>
      </c>
      <c r="E117" s="33" t="s">
        <v>19</v>
      </c>
      <c r="F117" s="33" t="s">
        <v>20</v>
      </c>
      <c r="G117" s="33"/>
      <c r="H117" s="33" t="s">
        <v>717</v>
      </c>
      <c r="I117" s="34">
        <f t="shared" si="16"/>
        <v>28</v>
      </c>
      <c r="J117" s="34">
        <f>COUNTIF(L117:AM117,"APAGADO")</f>
        <v>0</v>
      </c>
      <c r="K117" s="35">
        <f>(I117)/(J117+I117)</f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1022</v>
      </c>
      <c r="C118" t="s">
        <v>1150</v>
      </c>
      <c r="D118" t="s">
        <v>188</v>
      </c>
      <c r="E118" s="33" t="s">
        <v>73</v>
      </c>
      <c r="F118" s="33" t="s">
        <v>1144</v>
      </c>
      <c r="G118" s="33" t="s">
        <v>1343</v>
      </c>
      <c r="H118" s="33" t="s">
        <v>718</v>
      </c>
      <c r="I118" s="34">
        <f t="shared" si="16"/>
        <v>28</v>
      </c>
      <c r="J118" s="34">
        <f t="shared" si="17"/>
        <v>0</v>
      </c>
      <c r="K118" s="35">
        <f t="shared" si="18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1023</v>
      </c>
      <c r="C119" t="s">
        <v>1150</v>
      </c>
      <c r="D119" t="s">
        <v>188</v>
      </c>
      <c r="E119" s="33" t="s">
        <v>73</v>
      </c>
      <c r="F119" s="33" t="s">
        <v>1144</v>
      </c>
      <c r="G119" s="33" t="s">
        <v>1343</v>
      </c>
      <c r="H119" s="33" t="s">
        <v>719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1024</v>
      </c>
      <c r="C120" t="s">
        <v>1150</v>
      </c>
      <c r="D120" t="s">
        <v>1025</v>
      </c>
      <c r="E120" s="33" t="s">
        <v>73</v>
      </c>
      <c r="F120" s="33" t="s">
        <v>1144</v>
      </c>
      <c r="G120" s="33" t="s">
        <v>1343</v>
      </c>
      <c r="H120" s="33" t="s">
        <v>1306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1026</v>
      </c>
      <c r="C121" t="s">
        <v>1150</v>
      </c>
      <c r="D121" t="s">
        <v>1025</v>
      </c>
      <c r="E121" s="33" t="s">
        <v>73</v>
      </c>
      <c r="F121" s="33" t="s">
        <v>1144</v>
      </c>
      <c r="G121" s="33" t="s">
        <v>1343</v>
      </c>
      <c r="H121" s="33" t="s">
        <v>1307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customHeight="1" thickBot="1" x14ac:dyDescent="0.3">
      <c r="A122" t="s">
        <v>187</v>
      </c>
      <c r="B122" t="s">
        <v>1223</v>
      </c>
      <c r="C122" t="s">
        <v>1150</v>
      </c>
      <c r="D122" t="s">
        <v>1218</v>
      </c>
      <c r="E122" s="33" t="s">
        <v>73</v>
      </c>
      <c r="F122" s="33" t="s">
        <v>1144</v>
      </c>
      <c r="G122" s="33" t="s">
        <v>1343</v>
      </c>
      <c r="H122" s="33" t="s">
        <v>1231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thickBot="1" x14ac:dyDescent="0.3">
      <c r="A123" t="s">
        <v>187</v>
      </c>
      <c r="B123" t="s">
        <v>1224</v>
      </c>
      <c r="C123" t="s">
        <v>1150</v>
      </c>
      <c r="D123" t="s">
        <v>1218</v>
      </c>
      <c r="E123" s="33" t="s">
        <v>73</v>
      </c>
      <c r="F123" s="33" t="s">
        <v>1144</v>
      </c>
      <c r="G123" s="33" t="s">
        <v>1343</v>
      </c>
      <c r="H123" s="33" t="s">
        <v>1232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189</v>
      </c>
      <c r="B124" t="s">
        <v>1027</v>
      </c>
      <c r="C124" t="s">
        <v>1151</v>
      </c>
      <c r="D124" t="s">
        <v>190</v>
      </c>
      <c r="E124" s="33" t="s">
        <v>15</v>
      </c>
      <c r="F124" s="33" t="s">
        <v>28</v>
      </c>
      <c r="G124" s="33"/>
      <c r="H124" s="33" t="s">
        <v>720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1028</v>
      </c>
      <c r="C125" t="s">
        <v>1151</v>
      </c>
      <c r="D125" t="s">
        <v>191</v>
      </c>
      <c r="E125" s="33" t="s">
        <v>15</v>
      </c>
      <c r="F125" s="33" t="s">
        <v>28</v>
      </c>
      <c r="G125" s="33"/>
      <c r="H125" s="33" t="s">
        <v>721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1029</v>
      </c>
      <c r="C126" t="s">
        <v>1151</v>
      </c>
      <c r="D126" t="s">
        <v>192</v>
      </c>
      <c r="E126" s="33" t="s">
        <v>19</v>
      </c>
      <c r="F126" s="33" t="s">
        <v>28</v>
      </c>
      <c r="G126" s="33"/>
      <c r="H126" s="33" t="s">
        <v>699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1030</v>
      </c>
      <c r="C127" t="s">
        <v>1151</v>
      </c>
      <c r="D127" t="s">
        <v>193</v>
      </c>
      <c r="E127" s="33" t="s">
        <v>15</v>
      </c>
      <c r="F127" s="33" t="s">
        <v>28</v>
      </c>
      <c r="G127" s="33"/>
      <c r="H127" s="33" t="s">
        <v>722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194</v>
      </c>
      <c r="B128" t="s">
        <v>197</v>
      </c>
      <c r="C128" t="s">
        <v>1151</v>
      </c>
      <c r="D128" t="s">
        <v>198</v>
      </c>
      <c r="E128" s="33" t="s">
        <v>19</v>
      </c>
      <c r="F128" s="33" t="s">
        <v>20</v>
      </c>
      <c r="G128" s="33"/>
      <c r="H128" s="33" t="s">
        <v>723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199</v>
      </c>
      <c r="B129" t="s">
        <v>200</v>
      </c>
      <c r="C129" t="s">
        <v>1151</v>
      </c>
      <c r="D129" t="s">
        <v>201</v>
      </c>
      <c r="E129" s="33" t="s">
        <v>19</v>
      </c>
      <c r="F129" s="33" t="s">
        <v>1144</v>
      </c>
      <c r="G129" s="33" t="s">
        <v>463</v>
      </c>
      <c r="H129" s="33" t="s">
        <v>724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B130" t="s">
        <v>203</v>
      </c>
      <c r="C130" t="s">
        <v>1151</v>
      </c>
      <c r="D130" t="s">
        <v>204</v>
      </c>
      <c r="E130" s="33" t="s">
        <v>15</v>
      </c>
      <c r="F130" s="33" t="s">
        <v>1144</v>
      </c>
      <c r="G130" s="33" t="s">
        <v>463</v>
      </c>
      <c r="H130" s="33" t="s">
        <v>725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194</v>
      </c>
      <c r="B131" t="s">
        <v>205</v>
      </c>
      <c r="C131" t="s">
        <v>1151</v>
      </c>
      <c r="D131" t="s">
        <v>206</v>
      </c>
      <c r="E131" s="33" t="s">
        <v>19</v>
      </c>
      <c r="F131" s="33" t="s">
        <v>28</v>
      </c>
      <c r="G131" s="33"/>
      <c r="H131" s="33" t="s">
        <v>726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207</v>
      </c>
      <c r="C132" t="s">
        <v>1151</v>
      </c>
      <c r="D132" t="s">
        <v>208</v>
      </c>
      <c r="E132" s="33" t="s">
        <v>19</v>
      </c>
      <c r="F132" s="33" t="s">
        <v>28</v>
      </c>
      <c r="G132" s="33"/>
      <c r="H132" s="33" t="s">
        <v>727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209</v>
      </c>
      <c r="C133" t="s">
        <v>1151</v>
      </c>
      <c r="D133" t="s">
        <v>210</v>
      </c>
      <c r="E133" s="33" t="s">
        <v>19</v>
      </c>
      <c r="F133" s="33" t="s">
        <v>20</v>
      </c>
      <c r="G133" s="33"/>
      <c r="H133" s="33" t="s">
        <v>728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1032</v>
      </c>
      <c r="C134" t="s">
        <v>1151</v>
      </c>
      <c r="D134" t="s">
        <v>195</v>
      </c>
      <c r="E134" s="33" t="s">
        <v>15</v>
      </c>
      <c r="F134" s="33" t="s">
        <v>1144</v>
      </c>
      <c r="G134" s="33" t="s">
        <v>463</v>
      </c>
      <c r="H134" s="33" t="s">
        <v>729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196</v>
      </c>
      <c r="C135" t="s">
        <v>1151</v>
      </c>
      <c r="D135" t="s">
        <v>1031</v>
      </c>
      <c r="E135" s="33" t="s">
        <v>46</v>
      </c>
      <c r="F135" s="33" t="s">
        <v>20</v>
      </c>
      <c r="G135" s="33"/>
      <c r="H135" s="33" t="s">
        <v>730</v>
      </c>
      <c r="I135" s="34">
        <f t="shared" si="16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211</v>
      </c>
      <c r="C136" t="s">
        <v>1151</v>
      </c>
      <c r="D136" t="s">
        <v>212</v>
      </c>
      <c r="E136" s="33" t="s">
        <v>73</v>
      </c>
      <c r="F136" s="33" t="s">
        <v>28</v>
      </c>
      <c r="G136" s="33"/>
      <c r="H136" s="33" t="s">
        <v>731</v>
      </c>
      <c r="I136" s="34">
        <f t="shared" si="16"/>
        <v>28</v>
      </c>
      <c r="J136" s="34">
        <f t="shared" si="17"/>
        <v>0</v>
      </c>
      <c r="K136" s="35">
        <f t="shared" si="18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213</v>
      </c>
      <c r="C137" t="s">
        <v>1151</v>
      </c>
      <c r="D137" t="s">
        <v>212</v>
      </c>
      <c r="E137" s="33" t="s">
        <v>73</v>
      </c>
      <c r="F137" s="33" t="s">
        <v>28</v>
      </c>
      <c r="G137" s="33"/>
      <c r="H137" s="33" t="s">
        <v>732</v>
      </c>
      <c r="I137" s="34">
        <f t="shared" ref="I137:I203" si="23">COUNTIF(L137:AM137,"")</f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214</v>
      </c>
      <c r="C138" t="s">
        <v>1151</v>
      </c>
      <c r="D138" t="s">
        <v>215</v>
      </c>
      <c r="E138" s="33" t="s">
        <v>73</v>
      </c>
      <c r="F138" s="33" t="s">
        <v>28</v>
      </c>
      <c r="G138" s="33"/>
      <c r="H138" s="33" t="s">
        <v>700</v>
      </c>
      <c r="I138" s="34">
        <f t="shared" si="23"/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216</v>
      </c>
      <c r="C139" t="s">
        <v>1151</v>
      </c>
      <c r="D139" t="s">
        <v>215</v>
      </c>
      <c r="E139" s="33" t="s">
        <v>73</v>
      </c>
      <c r="F139" s="33" t="s">
        <v>28</v>
      </c>
      <c r="G139" s="33"/>
      <c r="H139" s="33" t="s">
        <v>701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s="33" t="s">
        <v>1259</v>
      </c>
      <c r="C140" s="33" t="s">
        <v>1151</v>
      </c>
      <c r="D140" t="s">
        <v>1242</v>
      </c>
      <c r="E140" s="33" t="s">
        <v>1203</v>
      </c>
      <c r="F140" s="33" t="s">
        <v>28</v>
      </c>
      <c r="G140" s="33"/>
      <c r="H140" s="33" t="s">
        <v>1243</v>
      </c>
      <c r="I140" s="34">
        <f t="shared" si="23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1258</v>
      </c>
      <c r="C141" s="33" t="s">
        <v>1151</v>
      </c>
      <c r="D141" t="s">
        <v>1242</v>
      </c>
      <c r="E141" s="33" t="s">
        <v>1203</v>
      </c>
      <c r="F141" s="33" t="s">
        <v>28</v>
      </c>
      <c r="G141" s="33"/>
      <c r="H141" s="33" t="s">
        <v>1244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1261</v>
      </c>
      <c r="C142" s="33" t="s">
        <v>1151</v>
      </c>
      <c r="D142" t="s">
        <v>1239</v>
      </c>
      <c r="E142" s="33" t="s">
        <v>73</v>
      </c>
      <c r="F142" s="33" t="s">
        <v>28</v>
      </c>
      <c r="G142" s="33"/>
      <c r="H142" s="33" t="s">
        <v>1240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1262</v>
      </c>
      <c r="C143" s="33" t="s">
        <v>1151</v>
      </c>
      <c r="D143" t="s">
        <v>1239</v>
      </c>
      <c r="E143" s="33" t="s">
        <v>73</v>
      </c>
      <c r="F143" s="33" t="s">
        <v>28</v>
      </c>
      <c r="G143" s="33"/>
      <c r="H143" s="33" t="s">
        <v>1241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217</v>
      </c>
      <c r="B144" t="s">
        <v>1033</v>
      </c>
      <c r="C144" t="s">
        <v>1151</v>
      </c>
      <c r="D144" t="s">
        <v>218</v>
      </c>
      <c r="E144" s="33" t="s">
        <v>15</v>
      </c>
      <c r="F144" s="33" t="s">
        <v>28</v>
      </c>
      <c r="G144" s="33"/>
      <c r="H144" s="33" t="s">
        <v>734</v>
      </c>
      <c r="I144" s="34">
        <f t="shared" si="23"/>
        <v>28</v>
      </c>
      <c r="J144" s="34">
        <f t="shared" si="17"/>
        <v>0</v>
      </c>
      <c r="K144" s="35">
        <f t="shared" si="18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1034</v>
      </c>
      <c r="C145" t="s">
        <v>1151</v>
      </c>
      <c r="D145" t="s">
        <v>219</v>
      </c>
      <c r="E145" s="33" t="s">
        <v>15</v>
      </c>
      <c r="F145" s="33" t="s">
        <v>28</v>
      </c>
      <c r="G145" s="33"/>
      <c r="H145" s="33" t="s">
        <v>735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220</v>
      </c>
      <c r="B146" t="s">
        <v>1035</v>
      </c>
      <c r="C146" t="s">
        <v>1151</v>
      </c>
      <c r="D146" t="s">
        <v>221</v>
      </c>
      <c r="E146" s="33"/>
      <c r="F146" s="33" t="s">
        <v>28</v>
      </c>
      <c r="G146" s="33"/>
      <c r="H146" s="33" t="s">
        <v>736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232</v>
      </c>
      <c r="B147" t="s">
        <v>233</v>
      </c>
      <c r="C147" t="s">
        <v>1150</v>
      </c>
      <c r="D147" t="s">
        <v>234</v>
      </c>
      <c r="E147" s="33" t="s">
        <v>15</v>
      </c>
      <c r="F147" s="33" t="s">
        <v>20</v>
      </c>
      <c r="G147" s="33"/>
      <c r="H147" s="33" t="s">
        <v>737</v>
      </c>
      <c r="I147" s="34">
        <f t="shared" si="23"/>
        <v>28</v>
      </c>
      <c r="J147" s="34">
        <f t="shared" ref="J147:J245" si="24">COUNTIF(L147:AM147,"APAGADO")</f>
        <v>0</v>
      </c>
      <c r="K147" s="35">
        <f t="shared" ref="K147:K245" si="25">(I147)/(J147+I147)</f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171</v>
      </c>
      <c r="B148" t="s">
        <v>235</v>
      </c>
      <c r="C148" t="s">
        <v>1150</v>
      </c>
      <c r="D148" t="s">
        <v>236</v>
      </c>
      <c r="E148" s="33" t="s">
        <v>19</v>
      </c>
      <c r="F148" s="33" t="s">
        <v>20</v>
      </c>
      <c r="G148" s="33"/>
      <c r="H148" s="33" t="s">
        <v>738</v>
      </c>
      <c r="I148" s="34">
        <f t="shared" si="23"/>
        <v>28</v>
      </c>
      <c r="J148" s="34">
        <f t="shared" si="24"/>
        <v>0</v>
      </c>
      <c r="K148" s="35">
        <f t="shared" si="25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222</v>
      </c>
      <c r="B149" t="s">
        <v>237</v>
      </c>
      <c r="C149" t="s">
        <v>1150</v>
      </c>
      <c r="D149" t="s">
        <v>238</v>
      </c>
      <c r="E149" s="33" t="s">
        <v>19</v>
      </c>
      <c r="F149" s="33" t="s">
        <v>20</v>
      </c>
      <c r="G149" s="33"/>
      <c r="H149" s="33" t="s">
        <v>739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239</v>
      </c>
      <c r="C150" t="s">
        <v>1150</v>
      </c>
      <c r="D150" t="s">
        <v>240</v>
      </c>
      <c r="E150" s="33" t="s">
        <v>19</v>
      </c>
      <c r="F150" s="33" t="s">
        <v>20</v>
      </c>
      <c r="G150" s="33"/>
      <c r="H150" s="33" t="s">
        <v>740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241</v>
      </c>
      <c r="C151" t="s">
        <v>1150</v>
      </c>
      <c r="D151" t="s">
        <v>242</v>
      </c>
      <c r="E151" s="33" t="s">
        <v>19</v>
      </c>
      <c r="F151" s="33" t="s">
        <v>20</v>
      </c>
      <c r="G151" s="33"/>
      <c r="H151" s="33" t="s">
        <v>741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243</v>
      </c>
      <c r="C152" t="s">
        <v>1150</v>
      </c>
      <c r="D152" t="s">
        <v>244</v>
      </c>
      <c r="E152" s="33" t="s">
        <v>15</v>
      </c>
      <c r="F152" s="33" t="s">
        <v>20</v>
      </c>
      <c r="G152" s="33"/>
      <c r="H152" s="33" t="s">
        <v>742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223</v>
      </c>
      <c r="C153" t="s">
        <v>1150</v>
      </c>
      <c r="D153" t="s">
        <v>224</v>
      </c>
      <c r="E153" s="33" t="s">
        <v>15</v>
      </c>
      <c r="F153" s="33" t="s">
        <v>20</v>
      </c>
      <c r="G153" s="33"/>
      <c r="H153" s="33" t="s">
        <v>743</v>
      </c>
      <c r="I153" s="34">
        <f t="shared" si="23"/>
        <v>28</v>
      </c>
      <c r="J153" s="34">
        <f>COUNTIF(L153:AM153,"APAGADO")</f>
        <v>0</v>
      </c>
      <c r="K153" s="35">
        <f>(I153)/(J153+I153)</f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1040</v>
      </c>
      <c r="C154" t="s">
        <v>1150</v>
      </c>
      <c r="D154" t="s">
        <v>225</v>
      </c>
      <c r="E154" s="33" t="s">
        <v>15</v>
      </c>
      <c r="F154" s="33" t="s">
        <v>20</v>
      </c>
      <c r="G154" s="33"/>
      <c r="H154" s="33" t="s">
        <v>744</v>
      </c>
      <c r="I154" s="34">
        <f t="shared" si="23"/>
        <v>28</v>
      </c>
      <c r="J154" s="34">
        <f t="shared" si="24"/>
        <v>0</v>
      </c>
      <c r="K154" s="35">
        <f t="shared" si="25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1041</v>
      </c>
      <c r="C155" t="s">
        <v>1150</v>
      </c>
      <c r="D155" t="s">
        <v>226</v>
      </c>
      <c r="E155" s="33" t="s">
        <v>15</v>
      </c>
      <c r="F155" s="33" t="s">
        <v>20</v>
      </c>
      <c r="G155" s="33"/>
      <c r="H155" s="33" t="s">
        <v>1302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227</v>
      </c>
      <c r="C156" t="s">
        <v>1150</v>
      </c>
      <c r="D156" t="s">
        <v>228</v>
      </c>
      <c r="E156" s="33" t="s">
        <v>15</v>
      </c>
      <c r="F156" s="33" t="s">
        <v>20</v>
      </c>
      <c r="G156" s="33"/>
      <c r="H156" s="33" t="s">
        <v>745</v>
      </c>
      <c r="I156" s="34">
        <f t="shared" si="23"/>
        <v>28</v>
      </c>
      <c r="J156" s="34">
        <f t="shared" ref="J156:J164" si="26">COUNTIF(L156:AM156,"APAGADO")</f>
        <v>0</v>
      </c>
      <c r="K156" s="35">
        <f t="shared" ref="K156:K164" si="27">(I156)/(J156+I156)</f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245</v>
      </c>
      <c r="C157" t="s">
        <v>1150</v>
      </c>
      <c r="D157" t="s">
        <v>246</v>
      </c>
      <c r="E157" s="33" t="s">
        <v>15</v>
      </c>
      <c r="F157" s="33" t="s">
        <v>28</v>
      </c>
      <c r="G157" s="33"/>
      <c r="H157" s="33" t="s">
        <v>746</v>
      </c>
      <c r="I157" s="34">
        <f t="shared" si="23"/>
        <v>28</v>
      </c>
      <c r="J157" s="34">
        <f t="shared" si="26"/>
        <v>0</v>
      </c>
      <c r="K157" s="35">
        <f t="shared" si="27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229</v>
      </c>
      <c r="C158" t="s">
        <v>1150</v>
      </c>
      <c r="D158" t="s">
        <v>230</v>
      </c>
      <c r="E158" s="33" t="s">
        <v>73</v>
      </c>
      <c r="F158" s="33" t="s">
        <v>1144</v>
      </c>
      <c r="G158" s="33" t="s">
        <v>1343</v>
      </c>
      <c r="H158" s="33" t="s">
        <v>747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231</v>
      </c>
      <c r="C159" t="s">
        <v>1150</v>
      </c>
      <c r="D159" t="s">
        <v>230</v>
      </c>
      <c r="E159" s="33" t="s">
        <v>73</v>
      </c>
      <c r="F159" s="33" t="s">
        <v>1144</v>
      </c>
      <c r="G159" s="33" t="s">
        <v>1343</v>
      </c>
      <c r="H159" s="33" t="s">
        <v>748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1036</v>
      </c>
      <c r="C160" t="s">
        <v>1150</v>
      </c>
      <c r="D160" t="s">
        <v>247</v>
      </c>
      <c r="E160" s="33" t="s">
        <v>73</v>
      </c>
      <c r="F160" s="33" t="s">
        <v>1144</v>
      </c>
      <c r="G160" s="33" t="s">
        <v>1343</v>
      </c>
      <c r="H160" s="33" t="s">
        <v>749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1037</v>
      </c>
      <c r="C161" t="s">
        <v>1150</v>
      </c>
      <c r="D161" t="s">
        <v>247</v>
      </c>
      <c r="E161" s="33" t="s">
        <v>73</v>
      </c>
      <c r="F161" s="33" t="s">
        <v>1144</v>
      </c>
      <c r="G161" s="33" t="s">
        <v>1343</v>
      </c>
      <c r="H161" s="33" t="s">
        <v>750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1038</v>
      </c>
      <c r="C162" t="s">
        <v>1150</v>
      </c>
      <c r="D162" t="s">
        <v>248</v>
      </c>
      <c r="E162" s="33" t="s">
        <v>73</v>
      </c>
      <c r="F162" s="33" t="s">
        <v>1144</v>
      </c>
      <c r="G162" s="33" t="s">
        <v>1343</v>
      </c>
      <c r="H162" s="33" t="s">
        <v>751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1039</v>
      </c>
      <c r="C163" t="s">
        <v>1150</v>
      </c>
      <c r="D163" t="s">
        <v>248</v>
      </c>
      <c r="E163" s="33" t="s">
        <v>73</v>
      </c>
      <c r="F163" s="33" t="s">
        <v>1144</v>
      </c>
      <c r="G163" s="33" t="s">
        <v>1343</v>
      </c>
      <c r="H163" s="33" t="s">
        <v>752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s="91" t="s">
        <v>222</v>
      </c>
      <c r="B164" t="s">
        <v>1323</v>
      </c>
      <c r="C164" t="s">
        <v>1150</v>
      </c>
      <c r="D164" t="s">
        <v>1322</v>
      </c>
      <c r="E164" t="s">
        <v>19</v>
      </c>
      <c r="F164" t="s">
        <v>28</v>
      </c>
      <c r="G164"/>
      <c r="H164" s="33" t="s">
        <v>1332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101</v>
      </c>
      <c r="B165" t="s">
        <v>249</v>
      </c>
      <c r="C165" t="s">
        <v>1150</v>
      </c>
      <c r="D165" t="s">
        <v>250</v>
      </c>
      <c r="E165" s="33" t="s">
        <v>15</v>
      </c>
      <c r="F165" s="33" t="s">
        <v>1144</v>
      </c>
      <c r="G165" s="33" t="s">
        <v>45</v>
      </c>
      <c r="H165" s="33" t="s">
        <v>753</v>
      </c>
      <c r="I165" s="34">
        <f t="shared" si="23"/>
        <v>28</v>
      </c>
      <c r="J165" s="34">
        <f t="shared" si="24"/>
        <v>0</v>
      </c>
      <c r="K165" s="35">
        <f t="shared" si="25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251</v>
      </c>
      <c r="C166" t="s">
        <v>1150</v>
      </c>
      <c r="D166" t="s">
        <v>252</v>
      </c>
      <c r="E166" s="33" t="s">
        <v>15</v>
      </c>
      <c r="F166" s="33" t="s">
        <v>1144</v>
      </c>
      <c r="G166" s="33" t="s">
        <v>45</v>
      </c>
      <c r="H166" s="33" t="s">
        <v>754</v>
      </c>
      <c r="I166" s="34">
        <f t="shared" si="23"/>
        <v>28</v>
      </c>
      <c r="J166" s="34">
        <f t="shared" si="24"/>
        <v>0</v>
      </c>
      <c r="K166" s="35">
        <f t="shared" si="25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253</v>
      </c>
      <c r="C167" t="s">
        <v>1150</v>
      </c>
      <c r="D167" t="s">
        <v>254</v>
      </c>
      <c r="E167" s="33" t="s">
        <v>15</v>
      </c>
      <c r="F167" s="33" t="s">
        <v>1144</v>
      </c>
      <c r="G167" s="33" t="s">
        <v>45</v>
      </c>
      <c r="H167" s="33" t="s">
        <v>755</v>
      </c>
      <c r="I167" s="34">
        <f t="shared" si="23"/>
        <v>28</v>
      </c>
      <c r="J167" s="34">
        <f t="shared" si="24"/>
        <v>0</v>
      </c>
      <c r="K167" s="35">
        <f t="shared" si="25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1273</v>
      </c>
      <c r="C168" t="s">
        <v>1151</v>
      </c>
      <c r="D168" t="s">
        <v>1274</v>
      </c>
      <c r="E168" s="33" t="s">
        <v>73</v>
      </c>
      <c r="F168" s="33" t="s">
        <v>16</v>
      </c>
      <c r="G168" s="33"/>
      <c r="H168" s="33" t="s">
        <v>1365</v>
      </c>
      <c r="I168" s="34">
        <f t="shared" si="23"/>
        <v>26</v>
      </c>
      <c r="J168" s="34">
        <f t="shared" si="24"/>
        <v>2</v>
      </c>
      <c r="K168" s="35">
        <f t="shared" si="25"/>
        <v>0.9285714285714286</v>
      </c>
      <c r="L168" s="88"/>
      <c r="M168" s="88"/>
      <c r="N168" s="88"/>
      <c r="O168" s="88"/>
      <c r="P168" s="88"/>
      <c r="Q168" s="88"/>
      <c r="R168" s="88" t="s">
        <v>1381</v>
      </c>
      <c r="S168" s="88" t="s">
        <v>1381</v>
      </c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1275</v>
      </c>
      <c r="C169" t="s">
        <v>1151</v>
      </c>
      <c r="D169" t="s">
        <v>1276</v>
      </c>
      <c r="E169" s="33" t="s">
        <v>73</v>
      </c>
      <c r="F169" s="33" t="s">
        <v>20</v>
      </c>
      <c r="G169" s="33"/>
      <c r="H169" s="33" t="s">
        <v>1366</v>
      </c>
      <c r="I169" s="34">
        <f t="shared" si="23"/>
        <v>26</v>
      </c>
      <c r="J169" s="34">
        <f t="shared" si="24"/>
        <v>2</v>
      </c>
      <c r="K169" s="35">
        <f t="shared" si="25"/>
        <v>0.9285714285714286</v>
      </c>
      <c r="L169" s="88"/>
      <c r="M169" s="88"/>
      <c r="N169" s="88"/>
      <c r="O169" s="88"/>
      <c r="P169" s="88"/>
      <c r="Q169" s="88"/>
      <c r="R169" s="88" t="s">
        <v>1381</v>
      </c>
      <c r="S169" s="88" t="s">
        <v>1381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171</v>
      </c>
      <c r="B170" t="s">
        <v>1042</v>
      </c>
      <c r="C170" t="s">
        <v>1150</v>
      </c>
      <c r="D170" t="s">
        <v>1175</v>
      </c>
      <c r="E170" s="33" t="s">
        <v>19</v>
      </c>
      <c r="F170" s="33" t="s">
        <v>20</v>
      </c>
      <c r="G170" s="33"/>
      <c r="H170" s="33" t="s">
        <v>756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255</v>
      </c>
      <c r="C171" t="s">
        <v>1150</v>
      </c>
      <c r="D171" t="s">
        <v>256</v>
      </c>
      <c r="E171" s="33" t="s">
        <v>19</v>
      </c>
      <c r="F171" s="33" t="s">
        <v>20</v>
      </c>
      <c r="G171" s="33"/>
      <c r="H171" s="33" t="s">
        <v>757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257</v>
      </c>
      <c r="B172" t="s">
        <v>258</v>
      </c>
      <c r="C172" t="s">
        <v>1150</v>
      </c>
      <c r="D172" t="s">
        <v>259</v>
      </c>
      <c r="E172" s="33" t="s">
        <v>73</v>
      </c>
      <c r="F172" s="33" t="s">
        <v>28</v>
      </c>
      <c r="G172" s="33"/>
      <c r="H172" s="33" t="s">
        <v>758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260</v>
      </c>
      <c r="C173" t="s">
        <v>1150</v>
      </c>
      <c r="D173" t="s">
        <v>259</v>
      </c>
      <c r="E173" s="33" t="s">
        <v>46</v>
      </c>
      <c r="F173" s="33" t="s">
        <v>28</v>
      </c>
      <c r="G173" s="33"/>
      <c r="H173" s="33" t="s">
        <v>733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1043</v>
      </c>
      <c r="C174" t="s">
        <v>1151</v>
      </c>
      <c r="D174" t="s">
        <v>262</v>
      </c>
      <c r="E174" s="33" t="s">
        <v>15</v>
      </c>
      <c r="F174" s="33" t="s">
        <v>28</v>
      </c>
      <c r="G174" s="33"/>
      <c r="H174" s="33" t="s">
        <v>759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1151</v>
      </c>
      <c r="D175" t="s">
        <v>264</v>
      </c>
      <c r="E175" s="33" t="s">
        <v>73</v>
      </c>
      <c r="F175" s="33" t="s">
        <v>28</v>
      </c>
      <c r="G175" s="33"/>
      <c r="H175" s="33" t="s">
        <v>760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1151</v>
      </c>
      <c r="D176" t="s">
        <v>264</v>
      </c>
      <c r="E176" s="33" t="s">
        <v>73</v>
      </c>
      <c r="F176" s="33" t="s">
        <v>28</v>
      </c>
      <c r="G176" s="33"/>
      <c r="H176" s="33" t="s">
        <v>761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270</v>
      </c>
      <c r="B177" t="s">
        <v>1044</v>
      </c>
      <c r="C177" t="s">
        <v>1150</v>
      </c>
      <c r="D177" t="s">
        <v>275</v>
      </c>
      <c r="E177" s="33" t="s">
        <v>73</v>
      </c>
      <c r="F177" s="33" t="s">
        <v>28</v>
      </c>
      <c r="G177" s="33"/>
      <c r="H177" s="33" t="s">
        <v>766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1045</v>
      </c>
      <c r="C178" t="s">
        <v>1150</v>
      </c>
      <c r="D178" t="s">
        <v>1176</v>
      </c>
      <c r="E178" s="33" t="s">
        <v>19</v>
      </c>
      <c r="F178" s="33" t="s">
        <v>28</v>
      </c>
      <c r="G178" s="33"/>
      <c r="H178" s="33" t="s">
        <v>770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1046</v>
      </c>
      <c r="C179" t="s">
        <v>1150</v>
      </c>
      <c r="D179" t="s">
        <v>282</v>
      </c>
      <c r="E179" s="33" t="s">
        <v>19</v>
      </c>
      <c r="F179" s="33" t="s">
        <v>28</v>
      </c>
      <c r="G179" s="33"/>
      <c r="H179" s="33" t="s">
        <v>771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1047</v>
      </c>
      <c r="C180" t="s">
        <v>1150</v>
      </c>
      <c r="D180" t="s">
        <v>285</v>
      </c>
      <c r="E180" s="33" t="s">
        <v>73</v>
      </c>
      <c r="F180" s="33" t="s">
        <v>28</v>
      </c>
      <c r="G180" s="33"/>
      <c r="H180" s="33" t="s">
        <v>773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1048</v>
      </c>
      <c r="C181" t="s">
        <v>1150</v>
      </c>
      <c r="D181" t="s">
        <v>285</v>
      </c>
      <c r="E181" s="33" t="s">
        <v>73</v>
      </c>
      <c r="F181" s="33" t="s">
        <v>28</v>
      </c>
      <c r="G181" s="33"/>
      <c r="H181" s="33" t="s">
        <v>774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1049</v>
      </c>
      <c r="C182" t="s">
        <v>1150</v>
      </c>
      <c r="D182" t="s">
        <v>266</v>
      </c>
      <c r="E182" s="33" t="s">
        <v>46</v>
      </c>
      <c r="F182" s="33" t="s">
        <v>28</v>
      </c>
      <c r="G182" s="33"/>
      <c r="H182" s="33" t="s">
        <v>762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267</v>
      </c>
      <c r="B183" t="s">
        <v>268</v>
      </c>
      <c r="C183" t="s">
        <v>1150</v>
      </c>
      <c r="D183" t="s">
        <v>269</v>
      </c>
      <c r="E183" s="33" t="s">
        <v>19</v>
      </c>
      <c r="F183" s="33" t="s">
        <v>28</v>
      </c>
      <c r="G183" s="33"/>
      <c r="H183" s="33" t="s">
        <v>763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271</v>
      </c>
      <c r="C184" t="s">
        <v>1150</v>
      </c>
      <c r="D184" t="s">
        <v>272</v>
      </c>
      <c r="E184" s="33" t="s">
        <v>73</v>
      </c>
      <c r="F184" s="33" t="s">
        <v>28</v>
      </c>
      <c r="G184" s="33"/>
      <c r="H184" s="33" t="s">
        <v>764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273</v>
      </c>
      <c r="C185" t="s">
        <v>1150</v>
      </c>
      <c r="D185" t="s">
        <v>274</v>
      </c>
      <c r="E185" s="33" t="s">
        <v>46</v>
      </c>
      <c r="F185" s="33" t="s">
        <v>28</v>
      </c>
      <c r="G185" s="33"/>
      <c r="H185" s="33" t="s">
        <v>765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267</v>
      </c>
      <c r="B186" t="s">
        <v>276</v>
      </c>
      <c r="C186" t="s">
        <v>1150</v>
      </c>
      <c r="D186" t="s">
        <v>277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278</v>
      </c>
      <c r="C187" t="s">
        <v>1150</v>
      </c>
      <c r="D187" t="s">
        <v>279</v>
      </c>
      <c r="E187" s="33" t="s">
        <v>19</v>
      </c>
      <c r="F187" s="33" t="s">
        <v>28</v>
      </c>
      <c r="G187" s="33"/>
      <c r="H187" s="33" t="s">
        <v>768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280</v>
      </c>
      <c r="C188" t="s">
        <v>1150</v>
      </c>
      <c r="D188" t="s">
        <v>281</v>
      </c>
      <c r="E188" s="33" t="s">
        <v>19</v>
      </c>
      <c r="F188" s="33" t="s">
        <v>28</v>
      </c>
      <c r="G188" s="33"/>
      <c r="H188" s="33" t="s">
        <v>769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283</v>
      </c>
      <c r="C189" t="s">
        <v>1150</v>
      </c>
      <c r="D189" t="s">
        <v>284</v>
      </c>
      <c r="E189" s="19"/>
      <c r="F189" s="33" t="s">
        <v>28</v>
      </c>
      <c r="G189" s="33"/>
      <c r="H189" s="33" t="s">
        <v>772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286</v>
      </c>
      <c r="C190" t="s">
        <v>1150</v>
      </c>
      <c r="D190" t="s">
        <v>287</v>
      </c>
      <c r="E190" s="33" t="s">
        <v>15</v>
      </c>
      <c r="F190" s="33" t="s">
        <v>28</v>
      </c>
      <c r="G190" s="33"/>
      <c r="H190" s="33" t="s">
        <v>775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s="33" t="s">
        <v>1301</v>
      </c>
      <c r="C191" s="33" t="s">
        <v>1150</v>
      </c>
      <c r="D191" t="s">
        <v>1295</v>
      </c>
      <c r="E191" s="33" t="s">
        <v>15</v>
      </c>
      <c r="F191" s="33" t="s">
        <v>28</v>
      </c>
      <c r="G191" s="33"/>
      <c r="H191" s="33" t="s">
        <v>1296</v>
      </c>
      <c r="I191" s="34">
        <f>COUNTIF(L191:AM191,"")</f>
        <v>28</v>
      </c>
      <c r="J191" s="34">
        <f t="shared" ref="J191" si="28">COUNTIF(L191:AM191,"APAGADO")</f>
        <v>0</v>
      </c>
      <c r="K191" s="35">
        <f t="shared" ref="K191" si="29">(I191)/(J191+I191)</f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290</v>
      </c>
      <c r="B192" t="s">
        <v>1050</v>
      </c>
      <c r="C192" t="s">
        <v>1150</v>
      </c>
      <c r="D192" t="s">
        <v>1177</v>
      </c>
      <c r="E192" s="33" t="s">
        <v>19</v>
      </c>
      <c r="F192" s="33" t="s">
        <v>20</v>
      </c>
      <c r="G192" s="33"/>
      <c r="H192" s="33" t="s">
        <v>776</v>
      </c>
      <c r="I192" s="34">
        <f t="shared" si="23"/>
        <v>28</v>
      </c>
      <c r="J192" s="34">
        <f t="shared" si="24"/>
        <v>0</v>
      </c>
      <c r="K192" s="35">
        <f t="shared" si="25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1151</v>
      </c>
      <c r="D193" t="s">
        <v>289</v>
      </c>
      <c r="E193" s="33" t="s">
        <v>15</v>
      </c>
      <c r="F193" s="33" t="s">
        <v>28</v>
      </c>
      <c r="G193" s="33"/>
      <c r="H193" s="33" t="s">
        <v>1153</v>
      </c>
      <c r="I193" s="34">
        <f t="shared" si="23"/>
        <v>25</v>
      </c>
      <c r="J193" s="34">
        <f t="shared" si="24"/>
        <v>3</v>
      </c>
      <c r="K193" s="35">
        <f t="shared" si="25"/>
        <v>0.8928571428571429</v>
      </c>
      <c r="L193" s="88"/>
      <c r="M193" s="88"/>
      <c r="N193" s="88"/>
      <c r="O193" s="88"/>
      <c r="P193" s="88"/>
      <c r="Q193" s="88" t="s">
        <v>1381</v>
      </c>
      <c r="R193" s="89" t="s">
        <v>1381</v>
      </c>
      <c r="S193" s="88" t="s">
        <v>1381</v>
      </c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1151</v>
      </c>
      <c r="D194" t="s">
        <v>292</v>
      </c>
      <c r="E194" s="33" t="s">
        <v>15</v>
      </c>
      <c r="F194" s="33" t="s">
        <v>28</v>
      </c>
      <c r="G194" s="33"/>
      <c r="H194" s="33" t="s">
        <v>777</v>
      </c>
      <c r="I194" s="34">
        <f t="shared" si="23"/>
        <v>28</v>
      </c>
      <c r="J194" s="34">
        <f t="shared" si="24"/>
        <v>0</v>
      </c>
      <c r="K194" s="35">
        <f t="shared" si="25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1151</v>
      </c>
      <c r="D195" t="s">
        <v>14</v>
      </c>
      <c r="E195" s="33" t="s">
        <v>15</v>
      </c>
      <c r="F195" s="33" t="s">
        <v>28</v>
      </c>
      <c r="G195" s="33"/>
      <c r="H195" s="33" t="s">
        <v>778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/>
      <c r="M195" s="88"/>
      <c r="N195" s="88"/>
      <c r="O195" s="88"/>
      <c r="P195" s="88"/>
      <c r="Q195" s="88" t="s">
        <v>1381</v>
      </c>
      <c r="R195" s="88" t="s">
        <v>1381</v>
      </c>
      <c r="S195" s="88" t="s">
        <v>1381</v>
      </c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380</v>
      </c>
      <c r="B196" t="s">
        <v>1051</v>
      </c>
      <c r="C196" t="s">
        <v>1151</v>
      </c>
      <c r="D196" t="s">
        <v>1052</v>
      </c>
      <c r="E196" s="33" t="s">
        <v>73</v>
      </c>
      <c r="F196" s="33" t="s">
        <v>28</v>
      </c>
      <c r="G196" s="33"/>
      <c r="H196" s="33" t="s">
        <v>1308</v>
      </c>
      <c r="I196" s="34">
        <f t="shared" si="23"/>
        <v>28</v>
      </c>
      <c r="J196" s="34">
        <f t="shared" si="24"/>
        <v>0</v>
      </c>
      <c r="K196" s="35">
        <f t="shared" si="25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1053</v>
      </c>
      <c r="B197" t="s">
        <v>1054</v>
      </c>
      <c r="C197" t="s">
        <v>1151</v>
      </c>
      <c r="D197" t="s">
        <v>1052</v>
      </c>
      <c r="E197" s="33" t="s">
        <v>73</v>
      </c>
      <c r="F197" s="33" t="s">
        <v>28</v>
      </c>
      <c r="G197" s="33"/>
      <c r="H197" s="33" t="s">
        <v>1309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17</v>
      </c>
      <c r="B198" s="38" t="s">
        <v>18</v>
      </c>
      <c r="C198" t="s">
        <v>1151</v>
      </c>
      <c r="D198" t="s">
        <v>1178</v>
      </c>
      <c r="E198" s="33" t="s">
        <v>19</v>
      </c>
      <c r="F198" s="33" t="s">
        <v>20</v>
      </c>
      <c r="G198" s="33"/>
      <c r="H198" s="33" t="s">
        <v>779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21</v>
      </c>
      <c r="C199" t="s">
        <v>1151</v>
      </c>
      <c r="D199" t="s">
        <v>22</v>
      </c>
      <c r="E199" s="33" t="s">
        <v>19</v>
      </c>
      <c r="F199" s="33" t="s">
        <v>20</v>
      </c>
      <c r="G199" s="33"/>
      <c r="H199" s="33" t="s">
        <v>728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23</v>
      </c>
      <c r="C200" t="s">
        <v>1151</v>
      </c>
      <c r="D200" t="s">
        <v>617</v>
      </c>
      <c r="E200" s="33" t="s">
        <v>15</v>
      </c>
      <c r="F200" s="33" t="s">
        <v>1144</v>
      </c>
      <c r="G200" s="33" t="s">
        <v>1348</v>
      </c>
      <c r="H200" s="33" t="s">
        <v>780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24</v>
      </c>
      <c r="C201" t="s">
        <v>1151</v>
      </c>
      <c r="D201" t="s">
        <v>25</v>
      </c>
      <c r="E201" s="33" t="s">
        <v>15</v>
      </c>
      <c r="F201" s="33" t="s">
        <v>20</v>
      </c>
      <c r="G201" s="33"/>
      <c r="H201" s="33" t="s">
        <v>781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s="87"/>
      <c r="B202" t="s">
        <v>1324</v>
      </c>
      <c r="C202" t="s">
        <v>1150</v>
      </c>
      <c r="D202" t="s">
        <v>1325</v>
      </c>
      <c r="E202" t="s">
        <v>19</v>
      </c>
      <c r="F202" t="s">
        <v>28</v>
      </c>
      <c r="G202"/>
      <c r="H202" s="33" t="s">
        <v>1367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293</v>
      </c>
      <c r="B203" t="s">
        <v>1055</v>
      </c>
      <c r="C203" t="s">
        <v>1150</v>
      </c>
      <c r="D203" t="s">
        <v>294</v>
      </c>
      <c r="E203" s="33" t="s">
        <v>73</v>
      </c>
      <c r="F203" s="33" t="s">
        <v>28</v>
      </c>
      <c r="G203" s="33"/>
      <c r="H203" s="33" t="s">
        <v>782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270</v>
      </c>
      <c r="B204" t="s">
        <v>295</v>
      </c>
      <c r="C204" t="s">
        <v>1150</v>
      </c>
      <c r="D204" t="s">
        <v>296</v>
      </c>
      <c r="E204" s="33" t="s">
        <v>73</v>
      </c>
      <c r="F204" s="33" t="s">
        <v>28</v>
      </c>
      <c r="G204" s="33"/>
      <c r="H204" s="33" t="s">
        <v>1148</v>
      </c>
      <c r="I204" s="34">
        <f t="shared" ref="I204:I269" si="30">COUNTIF(L204:AM204,"")</f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297</v>
      </c>
      <c r="B205" t="s">
        <v>1056</v>
      </c>
      <c r="C205" t="s">
        <v>1150</v>
      </c>
      <c r="D205" t="s">
        <v>298</v>
      </c>
      <c r="E205" s="33" t="s">
        <v>19</v>
      </c>
      <c r="F205" s="33" t="s">
        <v>28</v>
      </c>
      <c r="G205" s="33"/>
      <c r="H205" s="33" t="s">
        <v>783</v>
      </c>
      <c r="I205" s="34">
        <f t="shared" si="30"/>
        <v>28</v>
      </c>
      <c r="J205" s="34">
        <f>COUNTIF(L205:AM205,"APAGADO")</f>
        <v>0</v>
      </c>
      <c r="K205" s="35">
        <f>(I205)/(J205+I205)</f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299</v>
      </c>
      <c r="C206" t="s">
        <v>1150</v>
      </c>
      <c r="D206" t="s">
        <v>300</v>
      </c>
      <c r="E206" s="33" t="s">
        <v>19</v>
      </c>
      <c r="F206" s="33" t="s">
        <v>28</v>
      </c>
      <c r="G206" s="33"/>
      <c r="H206" s="33" t="s">
        <v>784</v>
      </c>
      <c r="I206" s="34">
        <f t="shared" si="30"/>
        <v>28</v>
      </c>
      <c r="J206" s="34">
        <f t="shared" si="24"/>
        <v>0</v>
      </c>
      <c r="K206" s="35">
        <f t="shared" si="25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1057</v>
      </c>
      <c r="C207" t="s">
        <v>1150</v>
      </c>
      <c r="D207" t="s">
        <v>301</v>
      </c>
      <c r="E207" s="33" t="s">
        <v>19</v>
      </c>
      <c r="F207" s="33" t="s">
        <v>28</v>
      </c>
      <c r="G207" s="33"/>
      <c r="H207" s="33" t="s">
        <v>785</v>
      </c>
      <c r="I207" s="34">
        <f t="shared" si="30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302</v>
      </c>
      <c r="C208" t="s">
        <v>1150</v>
      </c>
      <c r="D208" t="s">
        <v>303</v>
      </c>
      <c r="E208" s="33" t="s">
        <v>15</v>
      </c>
      <c r="F208" s="33" t="s">
        <v>20</v>
      </c>
      <c r="G208" s="33"/>
      <c r="H208" s="33" t="s">
        <v>786</v>
      </c>
      <c r="I208" s="34">
        <f t="shared" si="30"/>
        <v>28</v>
      </c>
      <c r="J208" s="34">
        <f t="shared" si="24"/>
        <v>0</v>
      </c>
      <c r="K208" s="35">
        <f t="shared" si="25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1339</v>
      </c>
      <c r="C209" t="s">
        <v>1150</v>
      </c>
      <c r="D209" t="s">
        <v>1340</v>
      </c>
      <c r="E209" s="33" t="s">
        <v>19</v>
      </c>
      <c r="F209" s="33" t="s">
        <v>1144</v>
      </c>
      <c r="G209" s="33"/>
      <c r="H209" s="33" t="s">
        <v>1341</v>
      </c>
      <c r="I209" s="34">
        <f t="shared" ref="I209" si="31">COUNTIF(L209:AM209,"")</f>
        <v>28</v>
      </c>
      <c r="J209" s="34">
        <f t="shared" ref="J209" si="32">COUNTIF(L209:AM209,"APAGADO")</f>
        <v>0</v>
      </c>
      <c r="K209" s="35">
        <f t="shared" ref="K209" si="33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1379</v>
      </c>
      <c r="C210" t="s">
        <v>1150</v>
      </c>
      <c r="D210" t="s">
        <v>1380</v>
      </c>
      <c r="E210" s="33" t="s">
        <v>19</v>
      </c>
      <c r="F210" s="33" t="s">
        <v>1144</v>
      </c>
      <c r="G210" s="33"/>
      <c r="H210" s="33"/>
      <c r="I210" s="34">
        <f t="shared" ref="I210" si="34">COUNTIF(L210:AM210,"")</f>
        <v>28</v>
      </c>
      <c r="J210" s="34">
        <f t="shared" ref="J210" si="35">COUNTIF(L210:AM210,"APAGADO")</f>
        <v>0</v>
      </c>
      <c r="K210" s="35">
        <f t="shared" ref="K210" si="36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304</v>
      </c>
      <c r="B211" t="s">
        <v>305</v>
      </c>
      <c r="C211" t="s">
        <v>1150</v>
      </c>
      <c r="D211" t="s">
        <v>306</v>
      </c>
      <c r="E211" s="33" t="s">
        <v>73</v>
      </c>
      <c r="F211" s="33" t="s">
        <v>28</v>
      </c>
      <c r="G211" s="33"/>
      <c r="H211" s="33" t="s">
        <v>787</v>
      </c>
      <c r="I211" s="34">
        <f t="shared" si="30"/>
        <v>28</v>
      </c>
      <c r="J211" s="34">
        <f t="shared" si="24"/>
        <v>0</v>
      </c>
      <c r="K211" s="35">
        <f t="shared" si="25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307</v>
      </c>
      <c r="C212" t="s">
        <v>1150</v>
      </c>
      <c r="D212" t="s">
        <v>308</v>
      </c>
      <c r="E212" s="33" t="s">
        <v>19</v>
      </c>
      <c r="F212" s="33" t="s">
        <v>20</v>
      </c>
      <c r="G212" s="33"/>
      <c r="H212" s="33" t="s">
        <v>788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309</v>
      </c>
      <c r="C213" t="s">
        <v>1150</v>
      </c>
      <c r="D213" t="s">
        <v>310</v>
      </c>
      <c r="E213" s="33" t="s">
        <v>19</v>
      </c>
      <c r="F213" s="33" t="s">
        <v>20</v>
      </c>
      <c r="G213" s="33"/>
      <c r="H213" s="33" t="s">
        <v>789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311</v>
      </c>
      <c r="C214" t="s">
        <v>1150</v>
      </c>
      <c r="D214" t="s">
        <v>312</v>
      </c>
      <c r="E214" s="33" t="s">
        <v>19</v>
      </c>
      <c r="F214" s="33" t="s">
        <v>20</v>
      </c>
      <c r="G214" s="33"/>
      <c r="H214" s="33" t="s">
        <v>790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313</v>
      </c>
      <c r="B215" t="s">
        <v>1058</v>
      </c>
      <c r="C215" t="s">
        <v>1150</v>
      </c>
      <c r="D215" t="s">
        <v>316</v>
      </c>
      <c r="E215" s="33" t="s">
        <v>19</v>
      </c>
      <c r="F215" s="33" t="s">
        <v>28</v>
      </c>
      <c r="G215" s="33"/>
      <c r="H215" s="33" t="s">
        <v>791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317</v>
      </c>
      <c r="C216" t="s">
        <v>1150</v>
      </c>
      <c r="D216" t="s">
        <v>318</v>
      </c>
      <c r="E216" s="33" t="s">
        <v>19</v>
      </c>
      <c r="F216" s="33" t="s">
        <v>20</v>
      </c>
      <c r="G216" s="33"/>
      <c r="H216" s="33" t="s">
        <v>792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319</v>
      </c>
      <c r="C217" t="s">
        <v>1150</v>
      </c>
      <c r="D217" t="s">
        <v>320</v>
      </c>
      <c r="E217" s="33" t="s">
        <v>19</v>
      </c>
      <c r="F217" s="33" t="s">
        <v>1144</v>
      </c>
      <c r="G217" s="33" t="s">
        <v>1349</v>
      </c>
      <c r="H217" s="33" t="s">
        <v>793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321</v>
      </c>
      <c r="C218" t="s">
        <v>1150</v>
      </c>
      <c r="D218" t="s">
        <v>322</v>
      </c>
      <c r="E218" s="33" t="s">
        <v>19</v>
      </c>
      <c r="F218" s="33" t="s">
        <v>20</v>
      </c>
      <c r="G218" s="33"/>
      <c r="H218" s="33" t="s">
        <v>794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323</v>
      </c>
      <c r="B219" t="s">
        <v>324</v>
      </c>
      <c r="C219" t="s">
        <v>1150</v>
      </c>
      <c r="D219" t="s">
        <v>325</v>
      </c>
      <c r="E219" s="33" t="s">
        <v>19</v>
      </c>
      <c r="F219" s="33" t="s">
        <v>20</v>
      </c>
      <c r="G219" s="33"/>
      <c r="H219" s="99" t="s">
        <v>1299</v>
      </c>
      <c r="I219" s="34">
        <f t="shared" si="30"/>
        <v>26</v>
      </c>
      <c r="J219" s="34">
        <f t="shared" si="24"/>
        <v>2</v>
      </c>
      <c r="K219" s="35">
        <f t="shared" si="25"/>
        <v>0.9285714285714286</v>
      </c>
      <c r="L219" s="88"/>
      <c r="M219" s="88"/>
      <c r="N219" s="88"/>
      <c r="O219" s="88"/>
      <c r="P219" s="88"/>
      <c r="Q219" s="88" t="s">
        <v>1381</v>
      </c>
      <c r="R219" s="88"/>
      <c r="S219" s="88" t="s">
        <v>1381</v>
      </c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52</v>
      </c>
      <c r="B220" t="s">
        <v>326</v>
      </c>
      <c r="C220" t="s">
        <v>1150</v>
      </c>
      <c r="D220" t="s">
        <v>327</v>
      </c>
      <c r="E220" s="33" t="s">
        <v>19</v>
      </c>
      <c r="F220" s="33" t="s">
        <v>28</v>
      </c>
      <c r="G220" s="33"/>
      <c r="H220" s="33" t="s">
        <v>795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328</v>
      </c>
      <c r="C221" t="s">
        <v>1150</v>
      </c>
      <c r="D221" t="s">
        <v>329</v>
      </c>
      <c r="E221" s="33" t="s">
        <v>19</v>
      </c>
      <c r="F221" s="33" t="s">
        <v>28</v>
      </c>
      <c r="G221" s="33"/>
      <c r="H221" s="33" t="s">
        <v>796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314</v>
      </c>
      <c r="C222" t="s">
        <v>1150</v>
      </c>
      <c r="D222" t="s">
        <v>315</v>
      </c>
      <c r="E222" s="33" t="s">
        <v>15</v>
      </c>
      <c r="F222" s="33" t="s">
        <v>20</v>
      </c>
      <c r="G222" s="33"/>
      <c r="H222" s="33" t="s">
        <v>797</v>
      </c>
      <c r="I222" s="34">
        <f t="shared" si="30"/>
        <v>28</v>
      </c>
      <c r="J222" s="34">
        <f>COUNTIF(L222:AM222,"APAGADO")</f>
        <v>0</v>
      </c>
      <c r="K222" s="35">
        <f>(I222)/(J222+I222)</f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1150</v>
      </c>
      <c r="D223" t="s">
        <v>331</v>
      </c>
      <c r="E223" s="33" t="s">
        <v>15</v>
      </c>
      <c r="F223" s="33" t="s">
        <v>28</v>
      </c>
      <c r="G223" s="33"/>
      <c r="H223" s="33" t="s">
        <v>798</v>
      </c>
      <c r="I223" s="34">
        <f t="shared" si="30"/>
        <v>25</v>
      </c>
      <c r="J223" s="34">
        <f t="shared" si="24"/>
        <v>3</v>
      </c>
      <c r="K223" s="35">
        <f t="shared" si="25"/>
        <v>0.8928571428571429</v>
      </c>
      <c r="L223" s="88"/>
      <c r="M223" s="88"/>
      <c r="N223" s="88"/>
      <c r="O223" s="88"/>
      <c r="P223" s="88"/>
      <c r="Q223" s="88" t="s">
        <v>1381</v>
      </c>
      <c r="R223" s="88" t="s">
        <v>1381</v>
      </c>
      <c r="S223" s="88" t="s">
        <v>1381</v>
      </c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334</v>
      </c>
      <c r="B224" t="s">
        <v>332</v>
      </c>
      <c r="C224" t="s">
        <v>1151</v>
      </c>
      <c r="D224" t="s">
        <v>333</v>
      </c>
      <c r="E224" s="33" t="s">
        <v>15</v>
      </c>
      <c r="F224" s="33" t="s">
        <v>28</v>
      </c>
      <c r="G224" s="33"/>
      <c r="H224" s="33" t="s">
        <v>799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335</v>
      </c>
      <c r="C225" t="s">
        <v>1151</v>
      </c>
      <c r="D225" t="s">
        <v>336</v>
      </c>
      <c r="E225" s="33" t="s">
        <v>73</v>
      </c>
      <c r="F225" s="33" t="s">
        <v>28</v>
      </c>
      <c r="G225" s="33"/>
      <c r="H225" s="33" t="s">
        <v>800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337</v>
      </c>
      <c r="C226" t="s">
        <v>1151</v>
      </c>
      <c r="D226" t="s">
        <v>336</v>
      </c>
      <c r="E226" s="33" t="s">
        <v>73</v>
      </c>
      <c r="F226" s="33" t="s">
        <v>28</v>
      </c>
      <c r="G226" s="33"/>
      <c r="H226" s="33" t="s">
        <v>801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338</v>
      </c>
      <c r="C227" t="s">
        <v>1151</v>
      </c>
      <c r="D227" t="s">
        <v>339</v>
      </c>
      <c r="E227" s="33" t="s">
        <v>73</v>
      </c>
      <c r="F227" s="33" t="s">
        <v>28</v>
      </c>
      <c r="G227" s="33"/>
      <c r="H227" s="33" t="s">
        <v>802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340</v>
      </c>
      <c r="C228" t="s">
        <v>1151</v>
      </c>
      <c r="D228" t="s">
        <v>339</v>
      </c>
      <c r="E228" s="33" t="s">
        <v>73</v>
      </c>
      <c r="F228" s="33" t="s">
        <v>28</v>
      </c>
      <c r="G228" s="33"/>
      <c r="H228" s="33" t="s">
        <v>803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1151</v>
      </c>
      <c r="D229" t="s">
        <v>343</v>
      </c>
      <c r="E229" s="33" t="s">
        <v>15</v>
      </c>
      <c r="F229" s="33" t="s">
        <v>28</v>
      </c>
      <c r="G229" s="33"/>
      <c r="H229" s="33" t="s">
        <v>806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1151</v>
      </c>
      <c r="D230" t="s">
        <v>343</v>
      </c>
      <c r="E230" s="33" t="s">
        <v>73</v>
      </c>
      <c r="F230" s="33" t="s">
        <v>28</v>
      </c>
      <c r="G230" s="33"/>
      <c r="H230" s="33" t="s">
        <v>807</v>
      </c>
      <c r="I230" s="34">
        <f t="shared" si="30"/>
        <v>28</v>
      </c>
      <c r="J230" s="34">
        <f t="shared" si="24"/>
        <v>0</v>
      </c>
      <c r="K230" s="35">
        <f t="shared" si="25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189</v>
      </c>
      <c r="B231" t="s">
        <v>345</v>
      </c>
      <c r="C231" t="s">
        <v>1151</v>
      </c>
      <c r="D231" t="s">
        <v>346</v>
      </c>
      <c r="E231" s="33" t="s">
        <v>15</v>
      </c>
      <c r="F231" s="33" t="s">
        <v>28</v>
      </c>
      <c r="G231" s="33"/>
      <c r="H231" s="33" t="s">
        <v>808</v>
      </c>
      <c r="I231" s="34">
        <f t="shared" si="30"/>
        <v>28</v>
      </c>
      <c r="J231" s="34">
        <f t="shared" si="24"/>
        <v>0</v>
      </c>
      <c r="K231" s="35">
        <f t="shared" si="25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189</v>
      </c>
      <c r="B232" t="s">
        <v>347</v>
      </c>
      <c r="C232" t="s">
        <v>1151</v>
      </c>
      <c r="D232" t="s">
        <v>346</v>
      </c>
      <c r="E232" s="33" t="s">
        <v>73</v>
      </c>
      <c r="F232" s="33" t="s">
        <v>28</v>
      </c>
      <c r="G232" s="33"/>
      <c r="H232" s="33" t="s">
        <v>809</v>
      </c>
      <c r="I232" s="34">
        <f t="shared" si="30"/>
        <v>28</v>
      </c>
      <c r="J232" s="34">
        <f t="shared" si="24"/>
        <v>0</v>
      </c>
      <c r="K232" s="35">
        <f t="shared" si="25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217</v>
      </c>
      <c r="B233" t="s">
        <v>348</v>
      </c>
      <c r="C233" t="s">
        <v>1151</v>
      </c>
      <c r="D233" t="s">
        <v>349</v>
      </c>
      <c r="E233" s="33" t="s">
        <v>15</v>
      </c>
      <c r="F233" s="33" t="s">
        <v>28</v>
      </c>
      <c r="G233" s="33"/>
      <c r="H233" s="33" t="s">
        <v>810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217</v>
      </c>
      <c r="B234" t="s">
        <v>350</v>
      </c>
      <c r="C234" t="s">
        <v>1151</v>
      </c>
      <c r="D234" t="s">
        <v>349</v>
      </c>
      <c r="E234" s="33" t="s">
        <v>73</v>
      </c>
      <c r="F234" s="33" t="s">
        <v>28</v>
      </c>
      <c r="G234" s="33"/>
      <c r="H234" s="33" t="s">
        <v>811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232</v>
      </c>
      <c r="B235" t="s">
        <v>1059</v>
      </c>
      <c r="C235" t="s">
        <v>1151</v>
      </c>
      <c r="D235" t="s">
        <v>351</v>
      </c>
      <c r="E235" s="33" t="s">
        <v>19</v>
      </c>
      <c r="F235" s="33" t="s">
        <v>28</v>
      </c>
      <c r="G235" s="33"/>
      <c r="H235" s="33" t="s">
        <v>821</v>
      </c>
      <c r="I235" s="34">
        <f t="shared" si="30"/>
        <v>28</v>
      </c>
      <c r="J235" s="34">
        <f t="shared" si="24"/>
        <v>0</v>
      </c>
      <c r="K235" s="35">
        <f t="shared" si="25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232</v>
      </c>
      <c r="B236" t="s">
        <v>352</v>
      </c>
      <c r="C236" t="s">
        <v>1151</v>
      </c>
      <c r="D236" t="s">
        <v>351</v>
      </c>
      <c r="E236" s="33" t="s">
        <v>73</v>
      </c>
      <c r="F236" s="33" t="s">
        <v>28</v>
      </c>
      <c r="G236" s="33"/>
      <c r="H236" s="33" t="s">
        <v>812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290</v>
      </c>
      <c r="B237" t="s">
        <v>353</v>
      </c>
      <c r="C237" t="s">
        <v>1150</v>
      </c>
      <c r="D237" t="s">
        <v>354</v>
      </c>
      <c r="E237" s="33" t="s">
        <v>73</v>
      </c>
      <c r="F237" s="33" t="s">
        <v>28</v>
      </c>
      <c r="G237" s="33"/>
      <c r="H237" s="33" t="s">
        <v>813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355</v>
      </c>
      <c r="B238" t="s">
        <v>356</v>
      </c>
      <c r="C238" t="s">
        <v>1151</v>
      </c>
      <c r="D238" t="s">
        <v>357</v>
      </c>
      <c r="E238" s="33" t="s">
        <v>15</v>
      </c>
      <c r="F238" s="33" t="s">
        <v>28</v>
      </c>
      <c r="G238" s="33"/>
      <c r="H238" s="33" t="s">
        <v>815</v>
      </c>
      <c r="I238" s="34">
        <f t="shared" si="30"/>
        <v>28</v>
      </c>
      <c r="J238" s="34">
        <f t="shared" si="24"/>
        <v>0</v>
      </c>
      <c r="K238" s="35">
        <f t="shared" si="25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355</v>
      </c>
      <c r="B239" t="s">
        <v>358</v>
      </c>
      <c r="C239" t="s">
        <v>1151</v>
      </c>
      <c r="D239" t="s">
        <v>357</v>
      </c>
      <c r="E239" s="33" t="s">
        <v>73</v>
      </c>
      <c r="F239" s="33" t="s">
        <v>28</v>
      </c>
      <c r="G239" s="33"/>
      <c r="H239" s="33" t="s">
        <v>816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359</v>
      </c>
      <c r="B240" t="s">
        <v>1060</v>
      </c>
      <c r="C240" t="s">
        <v>1151</v>
      </c>
      <c r="D240" t="s">
        <v>360</v>
      </c>
      <c r="E240" s="33" t="s">
        <v>15</v>
      </c>
      <c r="F240" s="33" t="s">
        <v>28</v>
      </c>
      <c r="G240" s="33"/>
      <c r="H240" s="33" t="s">
        <v>822</v>
      </c>
      <c r="I240" s="34">
        <f t="shared" si="30"/>
        <v>25</v>
      </c>
      <c r="J240" s="34">
        <f t="shared" si="24"/>
        <v>3</v>
      </c>
      <c r="K240" s="35">
        <f t="shared" si="25"/>
        <v>0.8928571428571429</v>
      </c>
      <c r="L240" s="88"/>
      <c r="M240" s="88"/>
      <c r="N240" s="88"/>
      <c r="O240" s="88"/>
      <c r="P240" s="88"/>
      <c r="Q240" s="88" t="s">
        <v>1381</v>
      </c>
      <c r="R240" s="88" t="s">
        <v>1381</v>
      </c>
      <c r="S240" s="88" t="s">
        <v>1381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199</v>
      </c>
      <c r="B241" t="s">
        <v>361</v>
      </c>
      <c r="C241" t="s">
        <v>1151</v>
      </c>
      <c r="D241" t="s">
        <v>362</v>
      </c>
      <c r="E241" s="33" t="s">
        <v>15</v>
      </c>
      <c r="F241" s="33" t="s">
        <v>28</v>
      </c>
      <c r="G241" s="33"/>
      <c r="H241" s="33" t="s">
        <v>817</v>
      </c>
      <c r="I241" s="34">
        <f t="shared" si="30"/>
        <v>27</v>
      </c>
      <c r="J241" s="34">
        <f t="shared" si="24"/>
        <v>1</v>
      </c>
      <c r="K241" s="35">
        <f t="shared" si="25"/>
        <v>0.9642857142857143</v>
      </c>
      <c r="L241" s="88"/>
      <c r="M241" s="88"/>
      <c r="N241" s="88"/>
      <c r="O241" s="88"/>
      <c r="P241" s="88"/>
      <c r="Q241" s="88" t="s">
        <v>1381</v>
      </c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199</v>
      </c>
      <c r="B242" t="s">
        <v>363</v>
      </c>
      <c r="C242" t="s">
        <v>1151</v>
      </c>
      <c r="D242" t="s">
        <v>362</v>
      </c>
      <c r="E242" s="33" t="s">
        <v>73</v>
      </c>
      <c r="F242" s="33" t="s">
        <v>28</v>
      </c>
      <c r="G242" s="33"/>
      <c r="H242" s="33" t="s">
        <v>818</v>
      </c>
      <c r="I242" s="34">
        <f t="shared" si="30"/>
        <v>27</v>
      </c>
      <c r="J242" s="34">
        <f t="shared" si="24"/>
        <v>1</v>
      </c>
      <c r="K242" s="35">
        <f t="shared" si="25"/>
        <v>0.9642857142857143</v>
      </c>
      <c r="L242" s="88"/>
      <c r="M242" s="88"/>
      <c r="N242" s="88"/>
      <c r="O242" s="88"/>
      <c r="P242" s="88"/>
      <c r="Q242" s="88" t="s">
        <v>1381</v>
      </c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364</v>
      </c>
      <c r="B243" t="s">
        <v>1298</v>
      </c>
      <c r="C243" t="s">
        <v>1151</v>
      </c>
      <c r="D243" t="s">
        <v>1300</v>
      </c>
      <c r="E243" s="33" t="s">
        <v>15</v>
      </c>
      <c r="F243" s="33" t="s">
        <v>28</v>
      </c>
      <c r="G243" s="33"/>
      <c r="H243" s="33" t="s">
        <v>823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364</v>
      </c>
      <c r="B244" t="s">
        <v>365</v>
      </c>
      <c r="C244" t="s">
        <v>1151</v>
      </c>
      <c r="D244" t="s">
        <v>1300</v>
      </c>
      <c r="E244" s="33" t="s">
        <v>73</v>
      </c>
      <c r="F244" s="33" t="s">
        <v>28</v>
      </c>
      <c r="G244" s="33"/>
      <c r="H244" s="33" t="s">
        <v>824</v>
      </c>
      <c r="I244" s="34">
        <f t="shared" si="30"/>
        <v>28</v>
      </c>
      <c r="J244" s="34">
        <f t="shared" si="24"/>
        <v>0</v>
      </c>
      <c r="K244" s="35">
        <f t="shared" si="25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355</v>
      </c>
      <c r="B245" t="s">
        <v>366</v>
      </c>
      <c r="C245" t="s">
        <v>1151</v>
      </c>
      <c r="D245" t="s">
        <v>367</v>
      </c>
      <c r="E245" s="33" t="s">
        <v>15</v>
      </c>
      <c r="F245" s="33" t="s">
        <v>28</v>
      </c>
      <c r="G245" s="33"/>
      <c r="H245" s="33" t="s">
        <v>820</v>
      </c>
      <c r="I245" s="34">
        <f t="shared" si="30"/>
        <v>28</v>
      </c>
      <c r="J245" s="34">
        <f t="shared" si="24"/>
        <v>0</v>
      </c>
      <c r="K245" s="35">
        <f t="shared" si="25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355</v>
      </c>
      <c r="B246" t="s">
        <v>368</v>
      </c>
      <c r="C246" t="s">
        <v>1151</v>
      </c>
      <c r="D246" t="s">
        <v>367</v>
      </c>
      <c r="E246" s="33" t="s">
        <v>73</v>
      </c>
      <c r="F246" s="33" t="s">
        <v>28</v>
      </c>
      <c r="G246" s="33"/>
      <c r="H246" s="33" t="s">
        <v>819</v>
      </c>
      <c r="I246" s="34">
        <f t="shared" si="30"/>
        <v>28</v>
      </c>
      <c r="J246" s="34">
        <f t="shared" ref="J246:J314" si="37">COUNTIF(L246:AM246,"APAGADO")</f>
        <v>0</v>
      </c>
      <c r="K246" s="35">
        <f t="shared" ref="K246:K314" si="38"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187</v>
      </c>
      <c r="B247" t="s">
        <v>1061</v>
      </c>
      <c r="C247" t="s">
        <v>1150</v>
      </c>
      <c r="D247" t="s">
        <v>1062</v>
      </c>
      <c r="E247" s="33" t="s">
        <v>73</v>
      </c>
      <c r="F247" s="33" t="s">
        <v>28</v>
      </c>
      <c r="G247" s="33"/>
      <c r="H247" s="33" t="s">
        <v>1368</v>
      </c>
      <c r="I247" s="34">
        <f t="shared" si="30"/>
        <v>26</v>
      </c>
      <c r="J247" s="34">
        <f t="shared" si="37"/>
        <v>2</v>
      </c>
      <c r="K247" s="35">
        <f t="shared" si="38"/>
        <v>0.9285714285714286</v>
      </c>
      <c r="L247" s="88"/>
      <c r="M247" s="88"/>
      <c r="N247" s="88"/>
      <c r="O247" s="88"/>
      <c r="P247" s="88"/>
      <c r="Q247" s="88" t="s">
        <v>1381</v>
      </c>
      <c r="R247" s="88" t="s">
        <v>1381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189</v>
      </c>
      <c r="B248" t="s">
        <v>1063</v>
      </c>
      <c r="C248" t="s">
        <v>1151</v>
      </c>
      <c r="D248" t="s">
        <v>1064</v>
      </c>
      <c r="E248" s="33" t="s">
        <v>73</v>
      </c>
      <c r="F248" s="33" t="s">
        <v>28</v>
      </c>
      <c r="G248" s="33"/>
      <c r="H248" s="33" t="s">
        <v>1369</v>
      </c>
      <c r="I248" s="34">
        <f t="shared" si="30"/>
        <v>28</v>
      </c>
      <c r="J248" s="34">
        <f t="shared" si="37"/>
        <v>0</v>
      </c>
      <c r="K248" s="35">
        <f t="shared" si="38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217</v>
      </c>
      <c r="B249" t="s">
        <v>1065</v>
      </c>
      <c r="C249" t="s">
        <v>1151</v>
      </c>
      <c r="D249" t="s">
        <v>1066</v>
      </c>
      <c r="E249" s="33" t="s">
        <v>19</v>
      </c>
      <c r="F249" s="33" t="s">
        <v>28</v>
      </c>
      <c r="G249" s="33"/>
      <c r="H249" s="33" t="s">
        <v>1370</v>
      </c>
      <c r="I249" s="34">
        <f t="shared" si="30"/>
        <v>28</v>
      </c>
      <c r="J249" s="34">
        <f t="shared" si="37"/>
        <v>0</v>
      </c>
      <c r="K249" s="35">
        <f t="shared" si="38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290</v>
      </c>
      <c r="B250" t="s">
        <v>369</v>
      </c>
      <c r="C250" t="s">
        <v>1151</v>
      </c>
      <c r="D250" t="s">
        <v>354</v>
      </c>
      <c r="E250" s="33" t="s">
        <v>15</v>
      </c>
      <c r="F250" s="33" t="s">
        <v>28</v>
      </c>
      <c r="G250" s="33"/>
      <c r="H250" s="33" t="s">
        <v>814</v>
      </c>
      <c r="I250" s="34">
        <f t="shared" si="30"/>
        <v>28</v>
      </c>
      <c r="J250" s="34">
        <f t="shared" si="37"/>
        <v>0</v>
      </c>
      <c r="K250" s="35">
        <f t="shared" si="38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290</v>
      </c>
      <c r="B251" t="s">
        <v>1067</v>
      </c>
      <c r="C251" t="s">
        <v>1151</v>
      </c>
      <c r="D251" t="s">
        <v>1068</v>
      </c>
      <c r="E251" s="33" t="s">
        <v>73</v>
      </c>
      <c r="F251" s="33" t="s">
        <v>28</v>
      </c>
      <c r="G251" s="33"/>
      <c r="H251" s="33" t="s">
        <v>1371</v>
      </c>
      <c r="I251" s="34">
        <f t="shared" si="30"/>
        <v>28</v>
      </c>
      <c r="J251" s="34">
        <f t="shared" si="37"/>
        <v>0</v>
      </c>
      <c r="K251" s="35">
        <f t="shared" si="38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355</v>
      </c>
      <c r="B252" t="s">
        <v>1069</v>
      </c>
      <c r="C252" t="s">
        <v>1151</v>
      </c>
      <c r="D252" t="s">
        <v>357</v>
      </c>
      <c r="E252" s="33" t="s">
        <v>19</v>
      </c>
      <c r="F252" s="33" t="s">
        <v>28</v>
      </c>
      <c r="G252" s="33"/>
      <c r="H252" s="33" t="s">
        <v>1372</v>
      </c>
      <c r="I252" s="34">
        <f t="shared" si="30"/>
        <v>28</v>
      </c>
      <c r="J252" s="34">
        <f t="shared" si="37"/>
        <v>0</v>
      </c>
      <c r="K252" s="35">
        <f t="shared" si="38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199</v>
      </c>
      <c r="B253" t="s">
        <v>1070</v>
      </c>
      <c r="C253" t="s">
        <v>1151</v>
      </c>
      <c r="D253" t="s">
        <v>1071</v>
      </c>
      <c r="E253" s="33" t="s">
        <v>73</v>
      </c>
      <c r="F253" s="33" t="s">
        <v>28</v>
      </c>
      <c r="G253" s="33"/>
      <c r="H253" s="33" t="s">
        <v>1373</v>
      </c>
      <c r="I253" s="34">
        <f t="shared" si="30"/>
        <v>26</v>
      </c>
      <c r="J253" s="34">
        <f t="shared" si="37"/>
        <v>2</v>
      </c>
      <c r="K253" s="35">
        <f t="shared" si="38"/>
        <v>0.9285714285714286</v>
      </c>
      <c r="L253" s="88"/>
      <c r="M253" s="88"/>
      <c r="N253" s="88"/>
      <c r="O253" s="88"/>
      <c r="P253" s="88"/>
      <c r="Q253" s="88"/>
      <c r="R253" s="88" t="s">
        <v>1381</v>
      </c>
      <c r="S253" s="88" t="s">
        <v>1381</v>
      </c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364</v>
      </c>
      <c r="B254" t="s">
        <v>1072</v>
      </c>
      <c r="C254" t="s">
        <v>1151</v>
      </c>
      <c r="D254" t="s">
        <v>1073</v>
      </c>
      <c r="E254" s="33" t="s">
        <v>19</v>
      </c>
      <c r="F254" s="33" t="s">
        <v>28</v>
      </c>
      <c r="G254" s="33"/>
      <c r="H254" s="33" t="s">
        <v>1374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355</v>
      </c>
      <c r="B255" t="s">
        <v>1074</v>
      </c>
      <c r="C255" t="s">
        <v>1151</v>
      </c>
      <c r="D255" t="s">
        <v>1075</v>
      </c>
      <c r="E255" s="33" t="s">
        <v>73</v>
      </c>
      <c r="F255" s="33" t="s">
        <v>28</v>
      </c>
      <c r="G255" s="33"/>
      <c r="H255" s="33" t="s">
        <v>1375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1076</v>
      </c>
      <c r="C256" t="s">
        <v>1151</v>
      </c>
      <c r="D256" t="s">
        <v>1077</v>
      </c>
      <c r="E256" s="33" t="s">
        <v>73</v>
      </c>
      <c r="F256" s="33" t="s">
        <v>28</v>
      </c>
      <c r="G256" s="33"/>
      <c r="H256" s="33" t="s">
        <v>821</v>
      </c>
      <c r="I256" s="34">
        <f t="shared" si="30"/>
        <v>27</v>
      </c>
      <c r="J256" s="34">
        <f t="shared" si="37"/>
        <v>1</v>
      </c>
      <c r="K256" s="35">
        <f t="shared" si="38"/>
        <v>0.9642857142857143</v>
      </c>
      <c r="L256" s="88"/>
      <c r="M256" s="88"/>
      <c r="N256" s="88"/>
      <c r="O256" s="88"/>
      <c r="P256" s="88"/>
      <c r="Q256" s="88" t="s">
        <v>1381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370</v>
      </c>
      <c r="B257" t="s">
        <v>371</v>
      </c>
      <c r="C257" t="s">
        <v>1151</v>
      </c>
      <c r="D257" t="s">
        <v>372</v>
      </c>
      <c r="E257" s="33" t="s">
        <v>15</v>
      </c>
      <c r="F257" s="33" t="s">
        <v>28</v>
      </c>
      <c r="G257" s="33"/>
      <c r="H257" s="33" t="s">
        <v>825</v>
      </c>
      <c r="I257" s="34">
        <f t="shared" si="30"/>
        <v>28</v>
      </c>
      <c r="J257" s="34">
        <f t="shared" si="37"/>
        <v>0</v>
      </c>
      <c r="K257" s="35">
        <f t="shared" si="38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370</v>
      </c>
      <c r="B258" t="s">
        <v>1078</v>
      </c>
      <c r="C258" t="s">
        <v>1151</v>
      </c>
      <c r="D258" t="s">
        <v>373</v>
      </c>
      <c r="E258" s="33" t="s">
        <v>15</v>
      </c>
      <c r="F258" s="33" t="s">
        <v>28</v>
      </c>
      <c r="G258" s="33"/>
      <c r="H258" s="33" t="s">
        <v>826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370</v>
      </c>
      <c r="B259" t="s">
        <v>374</v>
      </c>
      <c r="C259" t="s">
        <v>1151</v>
      </c>
      <c r="D259" t="s">
        <v>375</v>
      </c>
      <c r="E259" s="33" t="s">
        <v>73</v>
      </c>
      <c r="F259" s="33" t="s">
        <v>28</v>
      </c>
      <c r="G259" s="33"/>
      <c r="H259" s="33" t="s">
        <v>827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370</v>
      </c>
      <c r="B260" t="s">
        <v>376</v>
      </c>
      <c r="C260" t="s">
        <v>1151</v>
      </c>
      <c r="D260" t="s">
        <v>375</v>
      </c>
      <c r="E260" s="33" t="s">
        <v>73</v>
      </c>
      <c r="F260" s="33" t="s">
        <v>28</v>
      </c>
      <c r="G260" s="33"/>
      <c r="H260" s="33" t="s">
        <v>828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370</v>
      </c>
      <c r="B261" t="s">
        <v>377</v>
      </c>
      <c r="C261" t="s">
        <v>1151</v>
      </c>
      <c r="D261" t="s">
        <v>378</v>
      </c>
      <c r="E261" s="33" t="s">
        <v>73</v>
      </c>
      <c r="F261" s="33" t="s">
        <v>28</v>
      </c>
      <c r="G261" s="33"/>
      <c r="H261" s="33" t="s">
        <v>829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370</v>
      </c>
      <c r="B262" t="s">
        <v>379</v>
      </c>
      <c r="C262" t="s">
        <v>1151</v>
      </c>
      <c r="D262" t="s">
        <v>378</v>
      </c>
      <c r="E262" s="33" t="s">
        <v>46</v>
      </c>
      <c r="F262" s="33" t="s">
        <v>28</v>
      </c>
      <c r="G262" s="33"/>
      <c r="H262" s="33" t="s">
        <v>830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380</v>
      </c>
      <c r="B263" t="s">
        <v>1088</v>
      </c>
      <c r="C263" t="s">
        <v>1151</v>
      </c>
      <c r="D263" t="s">
        <v>381</v>
      </c>
      <c r="E263" s="33" t="s">
        <v>15</v>
      </c>
      <c r="F263" s="33" t="s">
        <v>28</v>
      </c>
      <c r="G263" s="33"/>
      <c r="H263" s="33" t="s">
        <v>831</v>
      </c>
      <c r="I263" s="34">
        <f t="shared" si="30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380</v>
      </c>
      <c r="B264" t="s">
        <v>1089</v>
      </c>
      <c r="C264" t="s">
        <v>1151</v>
      </c>
      <c r="D264" t="s">
        <v>382</v>
      </c>
      <c r="E264" s="33" t="s">
        <v>15</v>
      </c>
      <c r="F264" s="33" t="s">
        <v>28</v>
      </c>
      <c r="G264" s="33"/>
      <c r="H264" s="33" t="s">
        <v>834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380</v>
      </c>
      <c r="B265" t="s">
        <v>383</v>
      </c>
      <c r="C265" t="s">
        <v>1151</v>
      </c>
      <c r="D265" t="s">
        <v>384</v>
      </c>
      <c r="E265" s="33" t="s">
        <v>73</v>
      </c>
      <c r="F265" s="33" t="s">
        <v>28</v>
      </c>
      <c r="G265" s="33"/>
      <c r="H265" s="33" t="s">
        <v>832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380</v>
      </c>
      <c r="B266" t="s">
        <v>385</v>
      </c>
      <c r="C266" t="s">
        <v>1151</v>
      </c>
      <c r="D266" t="s">
        <v>384</v>
      </c>
      <c r="E266" s="33" t="s">
        <v>73</v>
      </c>
      <c r="F266" s="33" t="s">
        <v>28</v>
      </c>
      <c r="G266" s="33"/>
      <c r="H266" s="33" t="s">
        <v>833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380</v>
      </c>
      <c r="B267" t="s">
        <v>1079</v>
      </c>
      <c r="C267" t="s">
        <v>1151</v>
      </c>
      <c r="D267" t="s">
        <v>386</v>
      </c>
      <c r="E267" s="33" t="s">
        <v>15</v>
      </c>
      <c r="F267" s="33" t="s">
        <v>28</v>
      </c>
      <c r="G267" s="33"/>
      <c r="H267" s="33" t="s">
        <v>835</v>
      </c>
      <c r="I267" s="34">
        <f t="shared" si="30"/>
        <v>25</v>
      </c>
      <c r="J267" s="34">
        <f t="shared" si="37"/>
        <v>3</v>
      </c>
      <c r="K267" s="35">
        <f t="shared" si="38"/>
        <v>0.8928571428571429</v>
      </c>
      <c r="L267" s="88"/>
      <c r="M267" s="88"/>
      <c r="N267" s="88"/>
      <c r="O267" s="88"/>
      <c r="P267" s="88"/>
      <c r="Q267" s="88" t="s">
        <v>1381</v>
      </c>
      <c r="R267" s="88" t="s">
        <v>1381</v>
      </c>
      <c r="S267" s="88" t="s">
        <v>1381</v>
      </c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380</v>
      </c>
      <c r="B268" t="s">
        <v>1080</v>
      </c>
      <c r="C268" t="s">
        <v>1151</v>
      </c>
      <c r="D268" t="s">
        <v>1081</v>
      </c>
      <c r="E268" s="33" t="s">
        <v>19</v>
      </c>
      <c r="F268" s="33" t="s">
        <v>28</v>
      </c>
      <c r="G268" s="33"/>
      <c r="H268" s="33" t="s">
        <v>989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380</v>
      </c>
      <c r="B269" t="s">
        <v>1082</v>
      </c>
      <c r="C269" t="s">
        <v>1151</v>
      </c>
      <c r="D269" t="s">
        <v>1083</v>
      </c>
      <c r="E269" s="33" t="s">
        <v>19</v>
      </c>
      <c r="F269" s="33" t="s">
        <v>28</v>
      </c>
      <c r="G269" s="33"/>
      <c r="H269" s="33" t="s">
        <v>990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380</v>
      </c>
      <c r="B270" t="s">
        <v>1084</v>
      </c>
      <c r="C270" t="s">
        <v>1151</v>
      </c>
      <c r="D270" t="s">
        <v>1085</v>
      </c>
      <c r="E270" s="33" t="s">
        <v>19</v>
      </c>
      <c r="F270" s="33" t="s">
        <v>28</v>
      </c>
      <c r="G270" s="33"/>
      <c r="H270" s="33" t="s">
        <v>991</v>
      </c>
      <c r="I270" s="34">
        <f t="shared" ref="I270:I336" si="39">COUNTIF(L270:AM270,"")</f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380</v>
      </c>
      <c r="B271" t="s">
        <v>1086</v>
      </c>
      <c r="C271" t="s">
        <v>1151</v>
      </c>
      <c r="D271" t="s">
        <v>1087</v>
      </c>
      <c r="E271" s="33" t="s">
        <v>19</v>
      </c>
      <c r="F271" s="33" t="s">
        <v>28</v>
      </c>
      <c r="G271" s="33"/>
      <c r="H271" s="33" t="s">
        <v>992</v>
      </c>
      <c r="I271" s="34">
        <f t="shared" si="39"/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380</v>
      </c>
      <c r="B272" t="s">
        <v>1263</v>
      </c>
      <c r="C272" t="s">
        <v>1151</v>
      </c>
      <c r="D272" t="s">
        <v>1246</v>
      </c>
      <c r="E272" s="33" t="s">
        <v>19</v>
      </c>
      <c r="F272" s="33" t="s">
        <v>28</v>
      </c>
      <c r="G272" s="33"/>
      <c r="H272" s="33" t="s">
        <v>1248</v>
      </c>
      <c r="I272" s="34">
        <f t="shared" si="39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380</v>
      </c>
      <c r="B273" t="s">
        <v>1264</v>
      </c>
      <c r="C273" t="s">
        <v>1151</v>
      </c>
      <c r="D273" t="s">
        <v>1246</v>
      </c>
      <c r="E273" s="33" t="s">
        <v>19</v>
      </c>
      <c r="F273" s="33" t="s">
        <v>28</v>
      </c>
      <c r="G273" s="33"/>
      <c r="H273" s="33" t="s">
        <v>1249</v>
      </c>
      <c r="I273" s="34">
        <f t="shared" si="39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380</v>
      </c>
      <c r="B274" t="s">
        <v>1282</v>
      </c>
      <c r="C274" t="s">
        <v>1151</v>
      </c>
      <c r="D274" t="s">
        <v>1245</v>
      </c>
      <c r="E274" s="33" t="s">
        <v>73</v>
      </c>
      <c r="F274" s="33" t="s">
        <v>28</v>
      </c>
      <c r="G274" s="33"/>
      <c r="H274" s="33" t="s">
        <v>1247</v>
      </c>
      <c r="I274" s="34">
        <f t="shared" si="39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980</v>
      </c>
      <c r="B275" t="s">
        <v>1090</v>
      </c>
      <c r="C275" t="s">
        <v>1151</v>
      </c>
      <c r="D275" t="s">
        <v>1091</v>
      </c>
      <c r="E275" s="33" t="s">
        <v>1145</v>
      </c>
      <c r="F275" s="33" t="s">
        <v>28</v>
      </c>
      <c r="G275" s="33"/>
      <c r="H275" s="33" t="s">
        <v>982</v>
      </c>
      <c r="I275" s="34">
        <f t="shared" si="39"/>
        <v>28</v>
      </c>
      <c r="J275" s="34">
        <f t="shared" si="37"/>
        <v>0</v>
      </c>
      <c r="K275" s="35">
        <f t="shared" si="38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980</v>
      </c>
      <c r="B276" t="s">
        <v>979</v>
      </c>
      <c r="C276" t="s">
        <v>1151</v>
      </c>
      <c r="D276" t="s">
        <v>1091</v>
      </c>
      <c r="E276" s="33" t="s">
        <v>1146</v>
      </c>
      <c r="F276" s="33" t="s">
        <v>28</v>
      </c>
      <c r="G276" s="33"/>
      <c r="H276" s="33" t="s">
        <v>981</v>
      </c>
      <c r="I276" s="34">
        <f t="shared" si="39"/>
        <v>28</v>
      </c>
      <c r="J276" s="34">
        <f t="shared" si="37"/>
        <v>0</v>
      </c>
      <c r="K276" s="35">
        <f t="shared" si="38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267</v>
      </c>
      <c r="B277" t="s">
        <v>387</v>
      </c>
      <c r="C277" t="s">
        <v>1150</v>
      </c>
      <c r="D277" t="s">
        <v>388</v>
      </c>
      <c r="E277" s="33" t="s">
        <v>19</v>
      </c>
      <c r="F277" s="33" t="s">
        <v>28</v>
      </c>
      <c r="G277" s="33"/>
      <c r="H277" s="33" t="s">
        <v>836</v>
      </c>
      <c r="I277" s="34">
        <f t="shared" si="39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267</v>
      </c>
      <c r="B278" t="s">
        <v>1092</v>
      </c>
      <c r="C278" t="s">
        <v>1150</v>
      </c>
      <c r="D278" t="s">
        <v>341</v>
      </c>
      <c r="E278" s="33" t="s">
        <v>73</v>
      </c>
      <c r="F278" s="33" t="s">
        <v>28</v>
      </c>
      <c r="G278" s="33"/>
      <c r="H278" s="33" t="s">
        <v>804</v>
      </c>
      <c r="I278" s="34">
        <f t="shared" si="39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1093</v>
      </c>
      <c r="C279" t="s">
        <v>1150</v>
      </c>
      <c r="D279" t="s">
        <v>341</v>
      </c>
      <c r="E279" s="33" t="s">
        <v>73</v>
      </c>
      <c r="F279" s="33" t="s">
        <v>28</v>
      </c>
      <c r="G279" s="33"/>
      <c r="H279" s="33" t="s">
        <v>805</v>
      </c>
      <c r="I279" s="34">
        <f t="shared" si="39"/>
        <v>28</v>
      </c>
      <c r="J279" s="34">
        <f t="shared" si="37"/>
        <v>0</v>
      </c>
      <c r="K279" s="35">
        <f t="shared" si="38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1094</v>
      </c>
      <c r="C280" t="s">
        <v>1150</v>
      </c>
      <c r="D280" t="s">
        <v>1095</v>
      </c>
      <c r="E280" s="33" t="s">
        <v>19</v>
      </c>
      <c r="F280" s="33" t="s">
        <v>28</v>
      </c>
      <c r="G280" s="33"/>
      <c r="H280" s="33" t="s">
        <v>1311</v>
      </c>
      <c r="I280" s="34">
        <f t="shared" si="39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1096</v>
      </c>
      <c r="C281" t="s">
        <v>1150</v>
      </c>
      <c r="D281" t="s">
        <v>1097</v>
      </c>
      <c r="E281" s="33" t="s">
        <v>19</v>
      </c>
      <c r="F281" s="33" t="s">
        <v>28</v>
      </c>
      <c r="G281" s="33"/>
      <c r="H281" s="33" t="s">
        <v>1310</v>
      </c>
      <c r="I281" s="34">
        <f t="shared" si="39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1219</v>
      </c>
      <c r="C282" t="s">
        <v>1150</v>
      </c>
      <c r="D282" t="s">
        <v>1216</v>
      </c>
      <c r="E282" s="33" t="s">
        <v>73</v>
      </c>
      <c r="F282" s="33" t="s">
        <v>28</v>
      </c>
      <c r="G282" s="33"/>
      <c r="H282" s="33" t="s">
        <v>1225</v>
      </c>
      <c r="I282" s="34">
        <f t="shared" si="39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1220</v>
      </c>
      <c r="C283" t="s">
        <v>1150</v>
      </c>
      <c r="D283" t="s">
        <v>1216</v>
      </c>
      <c r="E283" s="33" t="s">
        <v>73</v>
      </c>
      <c r="F283" s="33" t="s">
        <v>28</v>
      </c>
      <c r="G283" s="33"/>
      <c r="H283" s="33" t="s">
        <v>1226</v>
      </c>
      <c r="I283" s="34">
        <f t="shared" si="39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1221</v>
      </c>
      <c r="C284" t="s">
        <v>1150</v>
      </c>
      <c r="D284" t="s">
        <v>1217</v>
      </c>
      <c r="E284" s="33" t="s">
        <v>73</v>
      </c>
      <c r="F284" s="33" t="s">
        <v>28</v>
      </c>
      <c r="G284" s="33"/>
      <c r="H284" s="33" t="s">
        <v>1227</v>
      </c>
      <c r="I284" s="34">
        <f t="shared" si="39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1222</v>
      </c>
      <c r="C285" t="s">
        <v>1150</v>
      </c>
      <c r="D285" t="s">
        <v>1217</v>
      </c>
      <c r="E285" s="33" t="s">
        <v>73</v>
      </c>
      <c r="F285" s="33" t="s">
        <v>28</v>
      </c>
      <c r="G285" s="33"/>
      <c r="H285" s="33" t="s">
        <v>1228</v>
      </c>
      <c r="I285" s="34">
        <f t="shared" si="39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s="87"/>
      <c r="B286" t="s">
        <v>1326</v>
      </c>
      <c r="C286" t="s">
        <v>1150</v>
      </c>
      <c r="D286" t="s">
        <v>1327</v>
      </c>
      <c r="E286" t="s">
        <v>19</v>
      </c>
      <c r="F286" t="s">
        <v>28</v>
      </c>
      <c r="G286"/>
      <c r="H286" s="33" t="s">
        <v>1333</v>
      </c>
      <c r="I286" s="34">
        <f t="shared" si="39"/>
        <v>28</v>
      </c>
      <c r="J286" s="34">
        <f t="shared" ref="J286:J287" si="40">COUNTIF(L286:AM286,"APAGADO")</f>
        <v>0</v>
      </c>
      <c r="K286" s="35">
        <f t="shared" ref="K286:K287" si="41"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s="87"/>
      <c r="B287" t="s">
        <v>1328</v>
      </c>
      <c r="C287" t="s">
        <v>1150</v>
      </c>
      <c r="D287" t="s">
        <v>1329</v>
      </c>
      <c r="E287" t="s">
        <v>19</v>
      </c>
      <c r="F287" t="s">
        <v>28</v>
      </c>
      <c r="G287"/>
      <c r="H287" s="33" t="s">
        <v>1334</v>
      </c>
      <c r="I287" s="34">
        <f t="shared" si="39"/>
        <v>28</v>
      </c>
      <c r="J287" s="34">
        <f t="shared" si="40"/>
        <v>0</v>
      </c>
      <c r="K287" s="35">
        <f t="shared" si="41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389</v>
      </c>
      <c r="B288" t="s">
        <v>390</v>
      </c>
      <c r="C288" t="s">
        <v>1150</v>
      </c>
      <c r="D288" t="s">
        <v>391</v>
      </c>
      <c r="E288" s="33" t="s">
        <v>19</v>
      </c>
      <c r="F288" s="33" t="s">
        <v>28</v>
      </c>
      <c r="G288" s="33"/>
      <c r="H288" s="33" t="s">
        <v>837</v>
      </c>
      <c r="I288" s="34">
        <f t="shared" si="39"/>
        <v>28</v>
      </c>
      <c r="J288" s="34">
        <f t="shared" si="37"/>
        <v>0</v>
      </c>
      <c r="K288" s="35">
        <f t="shared" si="38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389</v>
      </c>
      <c r="B289" t="s">
        <v>392</v>
      </c>
      <c r="C289" t="s">
        <v>1150</v>
      </c>
      <c r="D289" t="s">
        <v>393</v>
      </c>
      <c r="E289" s="33" t="s">
        <v>19</v>
      </c>
      <c r="F289" s="33" t="s">
        <v>28</v>
      </c>
      <c r="G289" s="33"/>
      <c r="H289" s="33" t="s">
        <v>838</v>
      </c>
      <c r="I289" s="34">
        <f t="shared" si="39"/>
        <v>28</v>
      </c>
      <c r="J289" s="34">
        <f t="shared" si="37"/>
        <v>0</v>
      </c>
      <c r="K289" s="35">
        <f t="shared" si="3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394</v>
      </c>
      <c r="B290" t="s">
        <v>395</v>
      </c>
      <c r="C290" t="s">
        <v>1150</v>
      </c>
      <c r="D290" t="s">
        <v>396</v>
      </c>
      <c r="E290" s="33" t="s">
        <v>19</v>
      </c>
      <c r="F290" s="33" t="s">
        <v>20</v>
      </c>
      <c r="G290" s="33"/>
      <c r="H290" s="33" t="s">
        <v>839</v>
      </c>
      <c r="I290" s="34">
        <f t="shared" si="39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297</v>
      </c>
      <c r="B291" t="s">
        <v>397</v>
      </c>
      <c r="C291" t="s">
        <v>1150</v>
      </c>
      <c r="D291" t="s">
        <v>398</v>
      </c>
      <c r="E291" s="33" t="s">
        <v>19</v>
      </c>
      <c r="F291" s="33" t="s">
        <v>28</v>
      </c>
      <c r="G291" s="33"/>
      <c r="H291" s="33" t="s">
        <v>842</v>
      </c>
      <c r="I291" s="34">
        <f t="shared" si="39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297</v>
      </c>
      <c r="B292" t="s">
        <v>1098</v>
      </c>
      <c r="C292" t="s">
        <v>1150</v>
      </c>
      <c r="D292" t="s">
        <v>399</v>
      </c>
      <c r="E292" s="33" t="s">
        <v>19</v>
      </c>
      <c r="F292" s="33" t="s">
        <v>28</v>
      </c>
      <c r="G292" s="33"/>
      <c r="H292" s="33" t="s">
        <v>843</v>
      </c>
      <c r="I292" s="34">
        <f t="shared" si="39"/>
        <v>28</v>
      </c>
      <c r="J292" s="34">
        <f>COUNTIF(L292:AM292,"APAGADO")</f>
        <v>0</v>
      </c>
      <c r="K292" s="35">
        <f>(I292)/(J292+I292)</f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400</v>
      </c>
      <c r="C293" t="s">
        <v>1150</v>
      </c>
      <c r="D293" t="s">
        <v>401</v>
      </c>
      <c r="E293" s="33" t="s">
        <v>73</v>
      </c>
      <c r="F293" s="33" t="s">
        <v>28</v>
      </c>
      <c r="G293" s="33"/>
      <c r="H293" s="33" t="s">
        <v>840</v>
      </c>
      <c r="I293" s="34">
        <f t="shared" si="39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402</v>
      </c>
      <c r="C294" t="s">
        <v>1150</v>
      </c>
      <c r="D294" t="s">
        <v>401</v>
      </c>
      <c r="E294" s="33" t="s">
        <v>73</v>
      </c>
      <c r="F294" s="33" t="s">
        <v>28</v>
      </c>
      <c r="G294" s="33"/>
      <c r="H294" s="33" t="s">
        <v>841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1358</v>
      </c>
      <c r="C295" t="s">
        <v>1150</v>
      </c>
      <c r="D295" t="s">
        <v>1359</v>
      </c>
      <c r="E295" s="33" t="s">
        <v>15</v>
      </c>
      <c r="F295" s="33" t="s">
        <v>1144</v>
      </c>
      <c r="G295" s="33" t="s">
        <v>1361</v>
      </c>
      <c r="H295" s="33" t="s">
        <v>1360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407</v>
      </c>
      <c r="B296" t="s">
        <v>412</v>
      </c>
      <c r="C296" t="s">
        <v>1150</v>
      </c>
      <c r="D296" t="s">
        <v>413</v>
      </c>
      <c r="E296" s="33" t="s">
        <v>15</v>
      </c>
      <c r="F296" s="33" t="s">
        <v>20</v>
      </c>
      <c r="G296" s="33"/>
      <c r="H296" s="33" t="s">
        <v>844</v>
      </c>
      <c r="I296" s="34">
        <f t="shared" si="39"/>
        <v>28</v>
      </c>
      <c r="J296" s="34">
        <f t="shared" si="37"/>
        <v>0</v>
      </c>
      <c r="K296" s="35">
        <f t="shared" si="38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389</v>
      </c>
      <c r="B297" t="s">
        <v>403</v>
      </c>
      <c r="C297" t="s">
        <v>1150</v>
      </c>
      <c r="D297" t="s">
        <v>404</v>
      </c>
      <c r="E297" s="33" t="s">
        <v>19</v>
      </c>
      <c r="F297" s="33" t="s">
        <v>20</v>
      </c>
      <c r="G297" s="33"/>
      <c r="H297" s="33" t="s">
        <v>845</v>
      </c>
      <c r="I297" s="34">
        <f t="shared" si="39"/>
        <v>25</v>
      </c>
      <c r="J297" s="34">
        <f>COUNTIF(L297:AM297,"APAGADO")</f>
        <v>3</v>
      </c>
      <c r="K297" s="35">
        <f>(I297)/(J297+I297)</f>
        <v>0.8928571428571429</v>
      </c>
      <c r="L297" s="88"/>
      <c r="M297" s="88"/>
      <c r="N297" s="88"/>
      <c r="O297" s="88"/>
      <c r="P297" s="88"/>
      <c r="Q297" s="88" t="s">
        <v>1381</v>
      </c>
      <c r="R297" s="88" t="s">
        <v>1381</v>
      </c>
      <c r="S297" s="88" t="s">
        <v>1381</v>
      </c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389</v>
      </c>
      <c r="B298" t="s">
        <v>405</v>
      </c>
      <c r="C298" t="s">
        <v>1150</v>
      </c>
      <c r="D298" t="s">
        <v>406</v>
      </c>
      <c r="E298" s="33" t="s">
        <v>15</v>
      </c>
      <c r="F298" s="33" t="s">
        <v>20</v>
      </c>
      <c r="G298" s="33"/>
      <c r="H298" s="33" t="s">
        <v>846</v>
      </c>
      <c r="I298" s="34">
        <f t="shared" si="39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407</v>
      </c>
      <c r="B299" t="s">
        <v>408</v>
      </c>
      <c r="C299" t="s">
        <v>1150</v>
      </c>
      <c r="D299" t="s">
        <v>409</v>
      </c>
      <c r="E299" s="33" t="s">
        <v>19</v>
      </c>
      <c r="F299" s="33" t="s">
        <v>28</v>
      </c>
      <c r="G299" s="33"/>
      <c r="H299" s="33" t="s">
        <v>847</v>
      </c>
      <c r="I299" s="34">
        <f t="shared" si="39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407</v>
      </c>
      <c r="B300" t="s">
        <v>410</v>
      </c>
      <c r="C300" t="s">
        <v>1150</v>
      </c>
      <c r="D300" t="s">
        <v>409</v>
      </c>
      <c r="E300" s="33" t="s">
        <v>73</v>
      </c>
      <c r="F300" s="33" t="s">
        <v>28</v>
      </c>
      <c r="G300" s="33"/>
      <c r="H300" s="33" t="s">
        <v>848</v>
      </c>
      <c r="I300" s="34">
        <f t="shared" si="39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407</v>
      </c>
      <c r="B301" t="s">
        <v>411</v>
      </c>
      <c r="C301" t="s">
        <v>1150</v>
      </c>
      <c r="D301" t="s">
        <v>409</v>
      </c>
      <c r="E301" s="33" t="s">
        <v>73</v>
      </c>
      <c r="F301" s="33" t="s">
        <v>28</v>
      </c>
      <c r="G301" s="33"/>
      <c r="H301" s="33" t="s">
        <v>849</v>
      </c>
      <c r="I301" s="34">
        <f t="shared" si="39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414</v>
      </c>
      <c r="B302" t="s">
        <v>415</v>
      </c>
      <c r="C302" t="s">
        <v>1150</v>
      </c>
      <c r="D302" t="s">
        <v>416</v>
      </c>
      <c r="E302" s="33" t="s">
        <v>73</v>
      </c>
      <c r="F302" s="33" t="s">
        <v>28</v>
      </c>
      <c r="G302" s="33"/>
      <c r="H302" s="33" t="s">
        <v>850</v>
      </c>
      <c r="I302" s="34">
        <f t="shared" si="39"/>
        <v>28</v>
      </c>
      <c r="J302" s="34">
        <f t="shared" si="37"/>
        <v>0</v>
      </c>
      <c r="K302" s="35">
        <f t="shared" si="38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414</v>
      </c>
      <c r="B303" t="s">
        <v>417</v>
      </c>
      <c r="C303" t="s">
        <v>1150</v>
      </c>
      <c r="D303" t="s">
        <v>416</v>
      </c>
      <c r="E303" s="33" t="s">
        <v>73</v>
      </c>
      <c r="F303" s="33" t="s">
        <v>28</v>
      </c>
      <c r="G303" s="33"/>
      <c r="H303" s="33" t="s">
        <v>851</v>
      </c>
      <c r="I303" s="34">
        <f t="shared" si="39"/>
        <v>28</v>
      </c>
      <c r="J303" s="34">
        <f t="shared" si="37"/>
        <v>0</v>
      </c>
      <c r="K303" s="35">
        <f t="shared" si="38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407</v>
      </c>
      <c r="B304" t="s">
        <v>418</v>
      </c>
      <c r="C304" t="s">
        <v>1150</v>
      </c>
      <c r="D304" t="s">
        <v>419</v>
      </c>
      <c r="E304" s="33" t="s">
        <v>73</v>
      </c>
      <c r="F304" s="33" t="s">
        <v>28</v>
      </c>
      <c r="G304" s="33"/>
      <c r="H304" s="33" t="s">
        <v>852</v>
      </c>
      <c r="I304" s="34">
        <f t="shared" si="39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407</v>
      </c>
      <c r="B305" t="s">
        <v>420</v>
      </c>
      <c r="C305" t="s">
        <v>1150</v>
      </c>
      <c r="D305" t="s">
        <v>419</v>
      </c>
      <c r="E305" s="33" t="s">
        <v>73</v>
      </c>
      <c r="F305" s="33" t="s">
        <v>28</v>
      </c>
      <c r="G305" s="33"/>
      <c r="H305" s="33" t="s">
        <v>853</v>
      </c>
      <c r="I305" s="34">
        <f t="shared" si="39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407</v>
      </c>
      <c r="B306" t="s">
        <v>421</v>
      </c>
      <c r="C306" t="s">
        <v>1150</v>
      </c>
      <c r="D306" t="s">
        <v>422</v>
      </c>
      <c r="E306" s="33" t="s">
        <v>73</v>
      </c>
      <c r="F306" s="33" t="s">
        <v>28</v>
      </c>
      <c r="G306" s="33"/>
      <c r="H306" s="33" t="s">
        <v>854</v>
      </c>
      <c r="I306" s="34">
        <f t="shared" si="39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407</v>
      </c>
      <c r="B307" t="s">
        <v>423</v>
      </c>
      <c r="C307" t="s">
        <v>1150</v>
      </c>
      <c r="D307" t="s">
        <v>422</v>
      </c>
      <c r="E307" s="33" t="s">
        <v>73</v>
      </c>
      <c r="F307" s="33" t="s">
        <v>28</v>
      </c>
      <c r="G307" s="33"/>
      <c r="H307" s="33" t="s">
        <v>855</v>
      </c>
      <c r="I307" s="34">
        <f t="shared" si="39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414</v>
      </c>
      <c r="B308" t="s">
        <v>985</v>
      </c>
      <c r="C308" t="s">
        <v>1150</v>
      </c>
      <c r="D308" t="s">
        <v>986</v>
      </c>
      <c r="E308" s="33" t="s">
        <v>19</v>
      </c>
      <c r="F308" s="33" t="s">
        <v>28</v>
      </c>
      <c r="G308" s="33"/>
      <c r="H308" s="33" t="s">
        <v>993</v>
      </c>
      <c r="I308" s="34">
        <f t="shared" si="39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407</v>
      </c>
      <c r="B309" t="s">
        <v>987</v>
      </c>
      <c r="C309" t="s">
        <v>1150</v>
      </c>
      <c r="D309" t="s">
        <v>988</v>
      </c>
      <c r="E309" s="33" t="s">
        <v>19</v>
      </c>
      <c r="F309" s="33" t="s">
        <v>28</v>
      </c>
      <c r="G309" s="33"/>
      <c r="H309" s="33" t="s">
        <v>994</v>
      </c>
      <c r="I309" s="34">
        <f t="shared" si="39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407</v>
      </c>
      <c r="B310" t="s">
        <v>1099</v>
      </c>
      <c r="C310" t="s">
        <v>1150</v>
      </c>
      <c r="D310" t="s">
        <v>1100</v>
      </c>
      <c r="E310" s="33" t="s">
        <v>19</v>
      </c>
      <c r="F310" s="33" t="s">
        <v>28</v>
      </c>
      <c r="G310" s="33"/>
      <c r="H310" s="33" t="s">
        <v>1312</v>
      </c>
      <c r="I310" s="34">
        <f t="shared" si="39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199</v>
      </c>
      <c r="B311" t="s">
        <v>424</v>
      </c>
      <c r="C311" t="s">
        <v>1151</v>
      </c>
      <c r="D311" t="s">
        <v>425</v>
      </c>
      <c r="E311" s="33" t="s">
        <v>15</v>
      </c>
      <c r="F311" s="33" t="s">
        <v>20</v>
      </c>
      <c r="G311" s="33"/>
      <c r="H311" s="33" t="s">
        <v>858</v>
      </c>
      <c r="I311" s="34">
        <f t="shared" si="39"/>
        <v>26</v>
      </c>
      <c r="J311" s="34">
        <f t="shared" si="37"/>
        <v>2</v>
      </c>
      <c r="K311" s="35">
        <f t="shared" si="38"/>
        <v>0.9285714285714286</v>
      </c>
      <c r="L311" s="88"/>
      <c r="M311" s="88"/>
      <c r="N311" s="88"/>
      <c r="O311" s="88"/>
      <c r="P311" s="88"/>
      <c r="Q311" s="88"/>
      <c r="R311" s="88" t="s">
        <v>1381</v>
      </c>
      <c r="S311" s="88" t="s">
        <v>1381</v>
      </c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199</v>
      </c>
      <c r="B312" t="s">
        <v>426</v>
      </c>
      <c r="C312" t="s">
        <v>1151</v>
      </c>
      <c r="D312" t="s">
        <v>427</v>
      </c>
      <c r="E312" s="33" t="s">
        <v>15</v>
      </c>
      <c r="F312" s="33" t="s">
        <v>20</v>
      </c>
      <c r="G312" s="33"/>
      <c r="H312" s="33" t="s">
        <v>860</v>
      </c>
      <c r="I312" s="34">
        <f t="shared" si="39"/>
        <v>28</v>
      </c>
      <c r="J312" s="34">
        <f t="shared" si="37"/>
        <v>0</v>
      </c>
      <c r="K312" s="35">
        <f t="shared" si="38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1101</v>
      </c>
      <c r="C313" t="s">
        <v>1151</v>
      </c>
      <c r="D313" t="s">
        <v>1102</v>
      </c>
      <c r="E313" s="33" t="s">
        <v>73</v>
      </c>
      <c r="F313" s="33" t="s">
        <v>20</v>
      </c>
      <c r="G313" s="33"/>
      <c r="H313" s="33" t="s">
        <v>1376</v>
      </c>
      <c r="I313" s="34">
        <f t="shared" si="39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1103</v>
      </c>
      <c r="C314" t="s">
        <v>1151</v>
      </c>
      <c r="D314" t="s">
        <v>1102</v>
      </c>
      <c r="E314" s="33" t="s">
        <v>73</v>
      </c>
      <c r="F314" s="33" t="s">
        <v>20</v>
      </c>
      <c r="G314" s="33"/>
      <c r="H314" s="33" t="s">
        <v>1313</v>
      </c>
      <c r="I314" s="34">
        <f t="shared" si="39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428</v>
      </c>
      <c r="C315" t="s">
        <v>1151</v>
      </c>
      <c r="D315" t="s">
        <v>429</v>
      </c>
      <c r="E315" s="33" t="s">
        <v>19</v>
      </c>
      <c r="F315" s="33" t="s">
        <v>20</v>
      </c>
      <c r="G315" s="33"/>
      <c r="H315" s="33" t="s">
        <v>856</v>
      </c>
      <c r="I315" s="34">
        <f t="shared" si="39"/>
        <v>28</v>
      </c>
      <c r="J315" s="34">
        <f t="shared" ref="J315:J390" si="42">COUNTIF(L315:AM315,"APAGADO")</f>
        <v>0</v>
      </c>
      <c r="K315" s="35">
        <f t="shared" ref="K315:K390" si="43">(I315)/(J315+I315)</f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430</v>
      </c>
      <c r="C316" t="s">
        <v>1151</v>
      </c>
      <c r="D316" t="s">
        <v>431</v>
      </c>
      <c r="E316" s="33" t="s">
        <v>19</v>
      </c>
      <c r="F316" s="33" t="s">
        <v>20</v>
      </c>
      <c r="G316" s="33"/>
      <c r="H316" s="33" t="s">
        <v>857</v>
      </c>
      <c r="I316" s="34">
        <f t="shared" si="39"/>
        <v>28</v>
      </c>
      <c r="J316" s="34">
        <f t="shared" si="42"/>
        <v>0</v>
      </c>
      <c r="K316" s="35">
        <f t="shared" si="43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432</v>
      </c>
      <c r="C317" t="s">
        <v>1151</v>
      </c>
      <c r="D317" t="s">
        <v>433</v>
      </c>
      <c r="E317" s="33" t="s">
        <v>73</v>
      </c>
      <c r="F317" s="33" t="s">
        <v>28</v>
      </c>
      <c r="G317" s="33"/>
      <c r="H317" s="33" t="s">
        <v>861</v>
      </c>
      <c r="I317" s="34">
        <f t="shared" si="39"/>
        <v>27</v>
      </c>
      <c r="J317" s="34">
        <f t="shared" si="42"/>
        <v>1</v>
      </c>
      <c r="K317" s="35">
        <f t="shared" si="43"/>
        <v>0.9642857142857143</v>
      </c>
      <c r="L317" s="88"/>
      <c r="M317" s="88"/>
      <c r="N317" s="88"/>
      <c r="O317" s="88"/>
      <c r="P317" s="88"/>
      <c r="Q317" s="88" t="s">
        <v>1381</v>
      </c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434</v>
      </c>
      <c r="C318" t="s">
        <v>1151</v>
      </c>
      <c r="D318" t="s">
        <v>433</v>
      </c>
      <c r="E318" s="33" t="s">
        <v>73</v>
      </c>
      <c r="F318" s="33" t="s">
        <v>28</v>
      </c>
      <c r="G318" s="33"/>
      <c r="H318" s="33" t="s">
        <v>862</v>
      </c>
      <c r="I318" s="34">
        <f t="shared" si="39"/>
        <v>27</v>
      </c>
      <c r="J318" s="34">
        <f t="shared" si="42"/>
        <v>1</v>
      </c>
      <c r="K318" s="35">
        <f t="shared" si="43"/>
        <v>0.9642857142857143</v>
      </c>
      <c r="L318" s="88"/>
      <c r="M318" s="88"/>
      <c r="N318" s="88"/>
      <c r="O318" s="88"/>
      <c r="P318" s="88"/>
      <c r="Q318" s="88" t="s">
        <v>1381</v>
      </c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435</v>
      </c>
      <c r="C319" t="s">
        <v>1151</v>
      </c>
      <c r="D319" t="s">
        <v>436</v>
      </c>
      <c r="E319" s="33" t="s">
        <v>73</v>
      </c>
      <c r="F319" s="33" t="s">
        <v>28</v>
      </c>
      <c r="G319" s="33"/>
      <c r="H319" s="33" t="s">
        <v>863</v>
      </c>
      <c r="I319" s="34">
        <f t="shared" si="39"/>
        <v>27</v>
      </c>
      <c r="J319" s="34">
        <f t="shared" si="42"/>
        <v>1</v>
      </c>
      <c r="K319" s="35">
        <f t="shared" si="43"/>
        <v>0.9642857142857143</v>
      </c>
      <c r="L319" s="88"/>
      <c r="M319" s="88"/>
      <c r="N319" s="88"/>
      <c r="O319" s="88"/>
      <c r="P319" s="88"/>
      <c r="Q319" s="88" t="s">
        <v>1381</v>
      </c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437</v>
      </c>
      <c r="C320" t="s">
        <v>1151</v>
      </c>
      <c r="D320" t="s">
        <v>436</v>
      </c>
      <c r="E320" s="33" t="s">
        <v>73</v>
      </c>
      <c r="F320" s="33" t="s">
        <v>28</v>
      </c>
      <c r="G320" s="33"/>
      <c r="H320" s="33" t="s">
        <v>864</v>
      </c>
      <c r="I320" s="34">
        <f t="shared" si="39"/>
        <v>27</v>
      </c>
      <c r="J320" s="34">
        <f t="shared" si="42"/>
        <v>1</v>
      </c>
      <c r="K320" s="35">
        <f t="shared" si="43"/>
        <v>0.9642857142857143</v>
      </c>
      <c r="L320" s="88"/>
      <c r="M320" s="88"/>
      <c r="N320" s="88"/>
      <c r="O320" s="88"/>
      <c r="P320" s="88"/>
      <c r="Q320" s="88" t="s">
        <v>1381</v>
      </c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438</v>
      </c>
      <c r="B321" t="s">
        <v>439</v>
      </c>
      <c r="C321" t="s">
        <v>1151</v>
      </c>
      <c r="D321" t="s">
        <v>440</v>
      </c>
      <c r="E321" s="33" t="s">
        <v>19</v>
      </c>
      <c r="F321" s="33" t="s">
        <v>20</v>
      </c>
      <c r="G321" s="33"/>
      <c r="H321" s="33" t="s">
        <v>865</v>
      </c>
      <c r="I321" s="34">
        <f t="shared" si="39"/>
        <v>28</v>
      </c>
      <c r="J321" s="34">
        <f t="shared" si="42"/>
        <v>0</v>
      </c>
      <c r="K321" s="35">
        <f t="shared" si="43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443</v>
      </c>
      <c r="B322" t="s">
        <v>450</v>
      </c>
      <c r="C322" t="s">
        <v>1151</v>
      </c>
      <c r="D322" t="s">
        <v>451</v>
      </c>
      <c r="E322" s="33" t="s">
        <v>15</v>
      </c>
      <c r="F322" s="33" t="s">
        <v>20</v>
      </c>
      <c r="G322" s="33"/>
      <c r="H322" s="33" t="s">
        <v>866</v>
      </c>
      <c r="I322" s="34">
        <f t="shared" si="39"/>
        <v>28</v>
      </c>
      <c r="J322" s="34">
        <f t="shared" si="42"/>
        <v>0</v>
      </c>
      <c r="K322" s="35">
        <f t="shared" si="43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443</v>
      </c>
      <c r="B323" t="s">
        <v>452</v>
      </c>
      <c r="C323" t="s">
        <v>1151</v>
      </c>
      <c r="D323" t="s">
        <v>453</v>
      </c>
      <c r="E323" s="33" t="s">
        <v>19</v>
      </c>
      <c r="F323" s="33" t="s">
        <v>20</v>
      </c>
      <c r="G323" s="33"/>
      <c r="H323" s="33" t="s">
        <v>867</v>
      </c>
      <c r="I323" s="34">
        <f t="shared" si="39"/>
        <v>28</v>
      </c>
      <c r="J323" s="34">
        <f t="shared" si="42"/>
        <v>0</v>
      </c>
      <c r="K323" s="35">
        <f t="shared" si="43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443</v>
      </c>
      <c r="B324" t="s">
        <v>441</v>
      </c>
      <c r="C324" t="s">
        <v>1151</v>
      </c>
      <c r="D324" t="s">
        <v>442</v>
      </c>
      <c r="E324" s="33" t="s">
        <v>19</v>
      </c>
      <c r="F324" s="33" t="s">
        <v>20</v>
      </c>
      <c r="G324" s="33"/>
      <c r="H324" s="33" t="s">
        <v>868</v>
      </c>
      <c r="I324" s="34">
        <f t="shared" si="39"/>
        <v>28</v>
      </c>
      <c r="J324" s="34">
        <f t="shared" si="42"/>
        <v>0</v>
      </c>
      <c r="K324" s="35">
        <f t="shared" si="43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443</v>
      </c>
      <c r="B325" t="s">
        <v>444</v>
      </c>
      <c r="C325" t="s">
        <v>1151</v>
      </c>
      <c r="D325" t="s">
        <v>445</v>
      </c>
      <c r="E325" s="33" t="s">
        <v>46</v>
      </c>
      <c r="F325" s="33" t="s">
        <v>20</v>
      </c>
      <c r="G325" s="33"/>
      <c r="H325" s="33" t="s">
        <v>869</v>
      </c>
      <c r="I325" s="34">
        <f t="shared" si="39"/>
        <v>28</v>
      </c>
      <c r="J325" s="34">
        <f t="shared" si="42"/>
        <v>0</v>
      </c>
      <c r="K325" s="35">
        <f t="shared" si="43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443</v>
      </c>
      <c r="B326" t="s">
        <v>454</v>
      </c>
      <c r="C326" t="s">
        <v>1151</v>
      </c>
      <c r="D326" t="s">
        <v>455</v>
      </c>
      <c r="E326" s="33" t="s">
        <v>15</v>
      </c>
      <c r="F326" s="33" t="s">
        <v>1144</v>
      </c>
      <c r="G326" s="33" t="s">
        <v>1350</v>
      </c>
      <c r="H326" s="33" t="s">
        <v>870</v>
      </c>
      <c r="I326" s="34">
        <f t="shared" si="39"/>
        <v>28</v>
      </c>
      <c r="J326" s="34">
        <f t="shared" si="42"/>
        <v>0</v>
      </c>
      <c r="K326" s="35">
        <f t="shared" si="43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443</v>
      </c>
      <c r="B327" t="s">
        <v>446</v>
      </c>
      <c r="C327" t="s">
        <v>1151</v>
      </c>
      <c r="D327" t="s">
        <v>447</v>
      </c>
      <c r="E327" s="33" t="s">
        <v>15</v>
      </c>
      <c r="F327" s="33" t="s">
        <v>28</v>
      </c>
      <c r="G327" s="33"/>
      <c r="H327" s="33" t="s">
        <v>871</v>
      </c>
      <c r="I327" s="34">
        <f t="shared" si="39"/>
        <v>28</v>
      </c>
      <c r="J327" s="34">
        <f t="shared" si="42"/>
        <v>0</v>
      </c>
      <c r="K327" s="35">
        <f t="shared" si="43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443</v>
      </c>
      <c r="B328" t="s">
        <v>448</v>
      </c>
      <c r="C328" t="s">
        <v>1151</v>
      </c>
      <c r="D328" t="s">
        <v>449</v>
      </c>
      <c r="E328" s="33" t="s">
        <v>15</v>
      </c>
      <c r="F328" s="33" t="s">
        <v>28</v>
      </c>
      <c r="G328" s="33"/>
      <c r="H328" s="33" t="s">
        <v>872</v>
      </c>
      <c r="I328" s="34">
        <f t="shared" si="39"/>
        <v>28</v>
      </c>
      <c r="J328" s="34">
        <f t="shared" si="42"/>
        <v>0</v>
      </c>
      <c r="K328" s="35">
        <f t="shared" si="43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1213</v>
      </c>
      <c r="B329" t="s">
        <v>1214</v>
      </c>
      <c r="C329" t="s">
        <v>1151</v>
      </c>
      <c r="D329" t="s">
        <v>1215</v>
      </c>
      <c r="E329" s="33" t="s">
        <v>1203</v>
      </c>
      <c r="F329" s="33" t="s">
        <v>28</v>
      </c>
      <c r="G329" s="33"/>
      <c r="H329" s="33" t="s">
        <v>1229</v>
      </c>
      <c r="I329" s="34">
        <f t="shared" si="39"/>
        <v>28</v>
      </c>
      <c r="J329" s="34">
        <f t="shared" si="42"/>
        <v>0</v>
      </c>
      <c r="K329" s="35">
        <f t="shared" si="43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1213</v>
      </c>
      <c r="B330" t="s">
        <v>1233</v>
      </c>
      <c r="C330" t="s">
        <v>1151</v>
      </c>
      <c r="D330" t="s">
        <v>1215</v>
      </c>
      <c r="E330" s="33" t="s">
        <v>1203</v>
      </c>
      <c r="F330" s="33" t="s">
        <v>1364</v>
      </c>
      <c r="G330" s="33"/>
      <c r="H330" s="33" t="s">
        <v>1230</v>
      </c>
      <c r="I330" s="34">
        <f t="shared" si="39"/>
        <v>28</v>
      </c>
      <c r="J330" s="34">
        <f t="shared" si="42"/>
        <v>0</v>
      </c>
      <c r="K330" s="35">
        <f t="shared" si="43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customHeight="1" thickBot="1" x14ac:dyDescent="0.3">
      <c r="A331" t="s">
        <v>168</v>
      </c>
      <c r="B331" t="s">
        <v>456</v>
      </c>
      <c r="C331" t="s">
        <v>1150</v>
      </c>
      <c r="D331" t="s">
        <v>457</v>
      </c>
      <c r="E331" s="33" t="s">
        <v>73</v>
      </c>
      <c r="F331" s="33" t="s">
        <v>28</v>
      </c>
      <c r="G331" s="33"/>
      <c r="H331" s="33" t="s">
        <v>873</v>
      </c>
      <c r="I331" s="34">
        <f t="shared" si="39"/>
        <v>28</v>
      </c>
      <c r="J331" s="34">
        <f t="shared" si="42"/>
        <v>0</v>
      </c>
      <c r="K331" s="35">
        <f t="shared" si="43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168</v>
      </c>
      <c r="B332" t="s">
        <v>458</v>
      </c>
      <c r="C332" t="s">
        <v>1150</v>
      </c>
      <c r="D332" t="s">
        <v>457</v>
      </c>
      <c r="E332" s="33" t="s">
        <v>73</v>
      </c>
      <c r="F332" s="33" t="s">
        <v>28</v>
      </c>
      <c r="G332" s="33"/>
      <c r="H332" s="33" t="s">
        <v>874</v>
      </c>
      <c r="I332" s="34">
        <f t="shared" si="39"/>
        <v>28</v>
      </c>
      <c r="J332" s="34">
        <f t="shared" si="42"/>
        <v>0</v>
      </c>
      <c r="K332" s="35">
        <f t="shared" si="43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168</v>
      </c>
      <c r="B333" t="s">
        <v>1104</v>
      </c>
      <c r="C333" t="s">
        <v>1150</v>
      </c>
      <c r="D333" t="s">
        <v>459</v>
      </c>
      <c r="E333" s="33" t="s">
        <v>73</v>
      </c>
      <c r="F333" s="33" t="s">
        <v>28</v>
      </c>
      <c r="G333" s="33"/>
      <c r="H333" s="33" t="s">
        <v>875</v>
      </c>
      <c r="I333" s="34">
        <f t="shared" si="39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1105</v>
      </c>
      <c r="C334" t="s">
        <v>1150</v>
      </c>
      <c r="D334" t="s">
        <v>459</v>
      </c>
      <c r="E334" s="33" t="s">
        <v>73</v>
      </c>
      <c r="F334" s="33" t="s">
        <v>28</v>
      </c>
      <c r="G334" s="33"/>
      <c r="H334" s="33" t="s">
        <v>876</v>
      </c>
      <c r="I334" s="34">
        <f t="shared" si="39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460</v>
      </c>
      <c r="B335" t="s">
        <v>1106</v>
      </c>
      <c r="C335" t="s">
        <v>1151</v>
      </c>
      <c r="D335" t="s">
        <v>474</v>
      </c>
      <c r="E335" s="33" t="s">
        <v>19</v>
      </c>
      <c r="F335" s="33" t="s">
        <v>20</v>
      </c>
      <c r="G335" s="33"/>
      <c r="H335" s="33" t="s">
        <v>882</v>
      </c>
      <c r="I335" s="34">
        <f t="shared" si="39"/>
        <v>28</v>
      </c>
      <c r="J335" s="34">
        <f t="shared" si="42"/>
        <v>0</v>
      </c>
      <c r="K335" s="35">
        <f t="shared" si="43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460</v>
      </c>
      <c r="B336" t="s">
        <v>464</v>
      </c>
      <c r="C336" t="s">
        <v>1151</v>
      </c>
      <c r="D336" t="s">
        <v>465</v>
      </c>
      <c r="E336" s="33" t="s">
        <v>19</v>
      </c>
      <c r="F336" s="33" t="s">
        <v>28</v>
      </c>
      <c r="G336" s="33"/>
      <c r="H336" s="33" t="s">
        <v>886</v>
      </c>
      <c r="I336" s="34">
        <f t="shared" si="39"/>
        <v>28</v>
      </c>
      <c r="J336" s="34">
        <f t="shared" si="42"/>
        <v>0</v>
      </c>
      <c r="K336" s="35">
        <f t="shared" si="43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460</v>
      </c>
      <c r="B337" t="s">
        <v>1107</v>
      </c>
      <c r="C337" t="s">
        <v>1151</v>
      </c>
      <c r="D337" t="s">
        <v>475</v>
      </c>
      <c r="E337" s="33" t="s">
        <v>15</v>
      </c>
      <c r="F337" s="33" t="s">
        <v>20</v>
      </c>
      <c r="G337" s="33"/>
      <c r="H337" s="33" t="s">
        <v>877</v>
      </c>
      <c r="I337" s="34">
        <f t="shared" ref="I337:I402" si="44">COUNTIF(L337:AM337,"")</f>
        <v>28</v>
      </c>
      <c r="J337" s="34">
        <f t="shared" si="42"/>
        <v>0</v>
      </c>
      <c r="K337" s="35">
        <f t="shared" si="43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355</v>
      </c>
      <c r="B338" t="s">
        <v>1108</v>
      </c>
      <c r="C338" t="s">
        <v>1151</v>
      </c>
      <c r="D338" t="s">
        <v>478</v>
      </c>
      <c r="E338" s="33" t="s">
        <v>73</v>
      </c>
      <c r="F338" s="33" t="s">
        <v>20</v>
      </c>
      <c r="G338" s="33"/>
      <c r="H338" s="33" t="s">
        <v>888</v>
      </c>
      <c r="I338" s="34">
        <f t="shared" si="44"/>
        <v>26</v>
      </c>
      <c r="J338" s="34">
        <f t="shared" si="42"/>
        <v>2</v>
      </c>
      <c r="K338" s="35">
        <f t="shared" si="43"/>
        <v>0.9285714285714286</v>
      </c>
      <c r="L338" s="88"/>
      <c r="M338" s="88"/>
      <c r="N338" s="88"/>
      <c r="O338" s="88"/>
      <c r="P338" s="88"/>
      <c r="Q338" s="88"/>
      <c r="R338" s="88" t="s">
        <v>1381</v>
      </c>
      <c r="S338" s="88" t="s">
        <v>1381</v>
      </c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355</v>
      </c>
      <c r="B339" t="s">
        <v>1109</v>
      </c>
      <c r="C339" t="s">
        <v>1151</v>
      </c>
      <c r="D339" t="s">
        <v>478</v>
      </c>
      <c r="E339" s="33" t="s">
        <v>73</v>
      </c>
      <c r="F339" s="33" t="s">
        <v>20</v>
      </c>
      <c r="G339" s="33"/>
      <c r="H339" s="33" t="s">
        <v>889</v>
      </c>
      <c r="I339" s="34">
        <f t="shared" si="44"/>
        <v>26</v>
      </c>
      <c r="J339" s="34">
        <f t="shared" si="42"/>
        <v>2</v>
      </c>
      <c r="K339" s="35">
        <f t="shared" si="43"/>
        <v>0.9285714285714286</v>
      </c>
      <c r="L339" s="88"/>
      <c r="M339" s="88"/>
      <c r="N339" s="88"/>
      <c r="O339" s="88"/>
      <c r="P339" s="88"/>
      <c r="Q339" s="88"/>
      <c r="R339" s="88" t="s">
        <v>1381</v>
      </c>
      <c r="S339" s="88" t="s">
        <v>1381</v>
      </c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460</v>
      </c>
      <c r="B340" t="s">
        <v>1110</v>
      </c>
      <c r="C340" t="s">
        <v>1151</v>
      </c>
      <c r="D340" t="s">
        <v>481</v>
      </c>
      <c r="E340" s="33" t="s">
        <v>73</v>
      </c>
      <c r="F340" s="33" t="s">
        <v>28</v>
      </c>
      <c r="G340" s="33"/>
      <c r="H340" s="33" t="s">
        <v>893</v>
      </c>
      <c r="I340" s="34">
        <f t="shared" si="44"/>
        <v>28</v>
      </c>
      <c r="J340" s="34">
        <f t="shared" si="42"/>
        <v>0</v>
      </c>
      <c r="K340" s="35">
        <f t="shared" si="43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460</v>
      </c>
      <c r="B341" t="s">
        <v>1111</v>
      </c>
      <c r="C341" t="s">
        <v>1151</v>
      </c>
      <c r="D341" t="s">
        <v>481</v>
      </c>
      <c r="E341" s="33" t="s">
        <v>73</v>
      </c>
      <c r="F341" s="33" t="s">
        <v>28</v>
      </c>
      <c r="G341" s="33"/>
      <c r="H341" s="33" t="s">
        <v>894</v>
      </c>
      <c r="I341" s="34">
        <f t="shared" si="44"/>
        <v>28</v>
      </c>
      <c r="J341" s="34">
        <f t="shared" si="42"/>
        <v>0</v>
      </c>
      <c r="K341" s="35">
        <f t="shared" si="43"/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460</v>
      </c>
      <c r="B342" t="s">
        <v>469</v>
      </c>
      <c r="C342" t="s">
        <v>1151</v>
      </c>
      <c r="D342" t="s">
        <v>1112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2"/>
        <v>0</v>
      </c>
      <c r="K342" s="35">
        <f t="shared" si="43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355</v>
      </c>
      <c r="B343" t="s">
        <v>470</v>
      </c>
      <c r="C343" t="s">
        <v>1151</v>
      </c>
      <c r="D343" t="s">
        <v>471</v>
      </c>
      <c r="E343" s="33" t="s">
        <v>19</v>
      </c>
      <c r="F343" s="33" t="s">
        <v>20</v>
      </c>
      <c r="G343" s="33"/>
      <c r="H343" s="33" t="s">
        <v>880</v>
      </c>
      <c r="I343" s="34">
        <f t="shared" si="44"/>
        <v>28</v>
      </c>
      <c r="J343" s="34">
        <f t="shared" si="42"/>
        <v>0</v>
      </c>
      <c r="K343" s="35">
        <f t="shared" si="43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460</v>
      </c>
      <c r="B344" t="s">
        <v>472</v>
      </c>
      <c r="C344" t="s">
        <v>1151</v>
      </c>
      <c r="D344" t="s">
        <v>473</v>
      </c>
      <c r="E344" s="33" t="s">
        <v>19</v>
      </c>
      <c r="F344" s="33" t="s">
        <v>20</v>
      </c>
      <c r="G344" s="33"/>
      <c r="H344" s="33" t="s">
        <v>881</v>
      </c>
      <c r="I344" s="34">
        <f t="shared" si="44"/>
        <v>28</v>
      </c>
      <c r="J344" s="34">
        <f t="shared" si="42"/>
        <v>0</v>
      </c>
      <c r="K344" s="35">
        <f t="shared" si="43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460</v>
      </c>
      <c r="B345" t="s">
        <v>1113</v>
      </c>
      <c r="C345" t="s">
        <v>1151</v>
      </c>
      <c r="D345" t="s">
        <v>461</v>
      </c>
      <c r="E345" s="33" t="s">
        <v>15</v>
      </c>
      <c r="F345" s="33" t="s">
        <v>20</v>
      </c>
      <c r="G345" s="33"/>
      <c r="H345" s="33" t="s">
        <v>883</v>
      </c>
      <c r="I345" s="34">
        <f t="shared" si="44"/>
        <v>28</v>
      </c>
      <c r="J345" s="34">
        <f t="shared" si="42"/>
        <v>0</v>
      </c>
      <c r="K345" s="35">
        <f t="shared" si="43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460</v>
      </c>
      <c r="B346" t="s">
        <v>1114</v>
      </c>
      <c r="C346" t="s">
        <v>1151</v>
      </c>
      <c r="D346" t="s">
        <v>462</v>
      </c>
      <c r="E346" s="33" t="s">
        <v>19</v>
      </c>
      <c r="F346" s="33" t="s">
        <v>28</v>
      </c>
      <c r="G346" s="33"/>
      <c r="H346" s="33" t="s">
        <v>884</v>
      </c>
      <c r="I346" s="34">
        <f t="shared" si="44"/>
        <v>28</v>
      </c>
      <c r="J346" s="34">
        <f t="shared" si="42"/>
        <v>0</v>
      </c>
      <c r="K346" s="35">
        <f t="shared" si="43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460</v>
      </c>
      <c r="B347" t="s">
        <v>1115</v>
      </c>
      <c r="C347" t="s">
        <v>1151</v>
      </c>
      <c r="D347" t="s">
        <v>463</v>
      </c>
      <c r="E347" s="33" t="s">
        <v>19</v>
      </c>
      <c r="F347" s="33" t="s">
        <v>28</v>
      </c>
      <c r="G347" s="33"/>
      <c r="H347" s="33" t="s">
        <v>885</v>
      </c>
      <c r="I347" s="34">
        <f t="shared" si="44"/>
        <v>28</v>
      </c>
      <c r="J347" s="34">
        <f t="shared" si="42"/>
        <v>0</v>
      </c>
      <c r="K347" s="35">
        <f t="shared" si="43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460</v>
      </c>
      <c r="B348" t="s">
        <v>1116</v>
      </c>
      <c r="C348" t="s">
        <v>1151</v>
      </c>
      <c r="D348" t="s">
        <v>466</v>
      </c>
      <c r="E348" s="33" t="s">
        <v>15</v>
      </c>
      <c r="F348" s="33" t="s">
        <v>20</v>
      </c>
      <c r="G348" s="33"/>
      <c r="H348" s="33" t="s">
        <v>859</v>
      </c>
      <c r="I348" s="34">
        <f t="shared" si="44"/>
        <v>28</v>
      </c>
      <c r="J348" s="34">
        <f t="shared" si="42"/>
        <v>0</v>
      </c>
      <c r="K348" s="35">
        <f t="shared" si="43"/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460</v>
      </c>
      <c r="B349" t="s">
        <v>1117</v>
      </c>
      <c r="C349" t="s">
        <v>1151</v>
      </c>
      <c r="D349" t="s">
        <v>467</v>
      </c>
      <c r="E349" s="33" t="s">
        <v>15</v>
      </c>
      <c r="F349" s="33" t="s">
        <v>20</v>
      </c>
      <c r="G349" s="33"/>
      <c r="H349" s="33" t="s">
        <v>887</v>
      </c>
      <c r="I349" s="34">
        <f t="shared" si="44"/>
        <v>28</v>
      </c>
      <c r="J349" s="34">
        <f t="shared" si="42"/>
        <v>0</v>
      </c>
      <c r="K349" s="35">
        <f t="shared" si="43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460</v>
      </c>
      <c r="B350" t="s">
        <v>476</v>
      </c>
      <c r="C350" t="s">
        <v>1151</v>
      </c>
      <c r="D350" t="s">
        <v>477</v>
      </c>
      <c r="E350" s="33" t="s">
        <v>15</v>
      </c>
      <c r="F350" s="33" t="s">
        <v>20</v>
      </c>
      <c r="G350" s="33"/>
      <c r="H350" s="33" t="s">
        <v>878</v>
      </c>
      <c r="I350" s="34">
        <f t="shared" si="44"/>
        <v>28</v>
      </c>
      <c r="J350" s="34">
        <f t="shared" si="42"/>
        <v>0</v>
      </c>
      <c r="K350" s="35">
        <f t="shared" si="43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460</v>
      </c>
      <c r="B351" t="s">
        <v>479</v>
      </c>
      <c r="C351" t="s">
        <v>1151</v>
      </c>
      <c r="D351" t="s">
        <v>480</v>
      </c>
      <c r="E351" s="33" t="s">
        <v>15</v>
      </c>
      <c r="F351" s="33" t="s">
        <v>28</v>
      </c>
      <c r="G351" s="33"/>
      <c r="H351" s="33" t="s">
        <v>890</v>
      </c>
      <c r="I351" s="34">
        <f t="shared" si="44"/>
        <v>28</v>
      </c>
      <c r="J351" s="34">
        <f t="shared" si="42"/>
        <v>0</v>
      </c>
      <c r="K351" s="35">
        <f t="shared" si="43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460</v>
      </c>
      <c r="B352" t="s">
        <v>1118</v>
      </c>
      <c r="C352" t="s">
        <v>1151</v>
      </c>
      <c r="D352" t="s">
        <v>468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4"/>
        <v>28</v>
      </c>
      <c r="J352" s="34">
        <f t="shared" si="42"/>
        <v>0</v>
      </c>
      <c r="K352" s="35">
        <f t="shared" si="43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460</v>
      </c>
      <c r="B353" t="s">
        <v>1119</v>
      </c>
      <c r="C353" t="s">
        <v>1151</v>
      </c>
      <c r="D353" t="s">
        <v>468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4"/>
        <v>28</v>
      </c>
      <c r="J353" s="34">
        <f t="shared" si="42"/>
        <v>0</v>
      </c>
      <c r="K353" s="35">
        <f t="shared" si="43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364</v>
      </c>
      <c r="B354" t="s">
        <v>482</v>
      </c>
      <c r="C354" t="s">
        <v>1151</v>
      </c>
      <c r="D354" t="s">
        <v>483</v>
      </c>
      <c r="E354" s="33" t="s">
        <v>73</v>
      </c>
      <c r="F354" s="33" t="s">
        <v>28</v>
      </c>
      <c r="G354" s="33"/>
      <c r="H354" s="33" t="s">
        <v>895</v>
      </c>
      <c r="I354" s="34">
        <f t="shared" si="44"/>
        <v>28</v>
      </c>
      <c r="J354" s="34">
        <f t="shared" si="42"/>
        <v>0</v>
      </c>
      <c r="K354" s="35">
        <f t="shared" si="43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364</v>
      </c>
      <c r="B355" t="s">
        <v>484</v>
      </c>
      <c r="C355" t="s">
        <v>1151</v>
      </c>
      <c r="D355" t="s">
        <v>483</v>
      </c>
      <c r="E355" s="33" t="s">
        <v>73</v>
      </c>
      <c r="F355" s="33" t="s">
        <v>28</v>
      </c>
      <c r="G355" s="33"/>
      <c r="H355" s="33" t="s">
        <v>896</v>
      </c>
      <c r="I355" s="34">
        <f t="shared" si="44"/>
        <v>28</v>
      </c>
      <c r="J355" s="34">
        <f t="shared" si="42"/>
        <v>0</v>
      </c>
      <c r="K355" s="35">
        <f t="shared" si="43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364</v>
      </c>
      <c r="B356" s="33" t="s">
        <v>1194</v>
      </c>
      <c r="C356" s="33" t="s">
        <v>1151</v>
      </c>
      <c r="D356" t="s">
        <v>1193</v>
      </c>
      <c r="E356" s="33" t="s">
        <v>15</v>
      </c>
      <c r="F356" s="33" t="s">
        <v>28</v>
      </c>
      <c r="G356" s="33"/>
      <c r="H356" s="33" t="s">
        <v>1195</v>
      </c>
      <c r="I356" s="34">
        <f t="shared" si="44"/>
        <v>28</v>
      </c>
      <c r="J356" s="34">
        <f t="shared" si="42"/>
        <v>0</v>
      </c>
      <c r="K356" s="35">
        <f t="shared" si="43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267</v>
      </c>
      <c r="B357" t="s">
        <v>1120</v>
      </c>
      <c r="C357" t="s">
        <v>1150</v>
      </c>
      <c r="D357" t="s">
        <v>503</v>
      </c>
      <c r="E357" s="33" t="s">
        <v>19</v>
      </c>
      <c r="F357" s="33" t="s">
        <v>1144</v>
      </c>
      <c r="G357" s="33" t="s">
        <v>1351</v>
      </c>
      <c r="H357" s="33" t="s">
        <v>905</v>
      </c>
      <c r="I357" s="34">
        <f t="shared" si="44"/>
        <v>28</v>
      </c>
      <c r="J357" s="34">
        <f t="shared" si="42"/>
        <v>0</v>
      </c>
      <c r="K357" s="35">
        <f t="shared" si="43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485</v>
      </c>
      <c r="B358" t="s">
        <v>486</v>
      </c>
      <c r="C358" t="s">
        <v>1150</v>
      </c>
      <c r="D358" t="s">
        <v>487</v>
      </c>
      <c r="E358" s="33" t="s">
        <v>19</v>
      </c>
      <c r="F358" s="33" t="s">
        <v>1144</v>
      </c>
      <c r="G358" s="33" t="s">
        <v>1351</v>
      </c>
      <c r="H358" s="33" t="s">
        <v>897</v>
      </c>
      <c r="I358" s="34">
        <f t="shared" si="44"/>
        <v>28</v>
      </c>
      <c r="J358" s="34">
        <f t="shared" si="42"/>
        <v>0</v>
      </c>
      <c r="K358" s="35">
        <f t="shared" si="43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485</v>
      </c>
      <c r="B359" t="s">
        <v>488</v>
      </c>
      <c r="C359" t="s">
        <v>1150</v>
      </c>
      <c r="D359" t="s">
        <v>489</v>
      </c>
      <c r="E359" s="33" t="s">
        <v>19</v>
      </c>
      <c r="F359" s="33" t="s">
        <v>28</v>
      </c>
      <c r="G359" s="33"/>
      <c r="H359" s="33" t="s">
        <v>898</v>
      </c>
      <c r="I359" s="34">
        <f t="shared" si="44"/>
        <v>28</v>
      </c>
      <c r="J359" s="34">
        <f t="shared" si="42"/>
        <v>0</v>
      </c>
      <c r="K359" s="35">
        <f t="shared" si="43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490</v>
      </c>
      <c r="B360" t="s">
        <v>491</v>
      </c>
      <c r="C360" t="s">
        <v>1150</v>
      </c>
      <c r="D360" t="s">
        <v>492</v>
      </c>
      <c r="E360" s="33" t="s">
        <v>19</v>
      </c>
      <c r="F360" s="33" t="s">
        <v>28</v>
      </c>
      <c r="G360" s="33"/>
      <c r="H360" s="33" t="s">
        <v>899</v>
      </c>
      <c r="I360" s="34">
        <f t="shared" si="44"/>
        <v>28</v>
      </c>
      <c r="J360" s="34">
        <f t="shared" si="42"/>
        <v>0</v>
      </c>
      <c r="K360" s="35">
        <f t="shared" si="43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485</v>
      </c>
      <c r="B361" t="s">
        <v>493</v>
      </c>
      <c r="C361" t="s">
        <v>1150</v>
      </c>
      <c r="D361" t="s">
        <v>494</v>
      </c>
      <c r="E361" s="33" t="s">
        <v>15</v>
      </c>
      <c r="F361" s="33" t="s">
        <v>28</v>
      </c>
      <c r="G361" s="33"/>
      <c r="H361" s="33" t="s">
        <v>900</v>
      </c>
      <c r="I361" s="34">
        <f t="shared" si="44"/>
        <v>28</v>
      </c>
      <c r="J361" s="34">
        <f t="shared" si="42"/>
        <v>0</v>
      </c>
      <c r="K361" s="35">
        <f t="shared" si="43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485</v>
      </c>
      <c r="B362" t="s">
        <v>495</v>
      </c>
      <c r="C362" t="s">
        <v>1150</v>
      </c>
      <c r="D362" t="s">
        <v>496</v>
      </c>
      <c r="E362" s="33" t="s">
        <v>19</v>
      </c>
      <c r="F362" s="33" t="s">
        <v>28</v>
      </c>
      <c r="G362" s="33"/>
      <c r="H362" s="33" t="s">
        <v>901</v>
      </c>
      <c r="I362" s="34">
        <f t="shared" si="44"/>
        <v>28</v>
      </c>
      <c r="J362" s="34">
        <f t="shared" si="42"/>
        <v>0</v>
      </c>
      <c r="K362" s="35">
        <f t="shared" si="43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485</v>
      </c>
      <c r="B363" t="s">
        <v>497</v>
      </c>
      <c r="C363" t="s">
        <v>1150</v>
      </c>
      <c r="D363" t="s">
        <v>498</v>
      </c>
      <c r="E363" s="33" t="s">
        <v>15</v>
      </c>
      <c r="F363" s="33" t="s">
        <v>28</v>
      </c>
      <c r="G363" s="33"/>
      <c r="H363" s="33" t="s">
        <v>902</v>
      </c>
      <c r="I363" s="34">
        <f t="shared" si="44"/>
        <v>28</v>
      </c>
      <c r="J363" s="34">
        <f t="shared" si="42"/>
        <v>0</v>
      </c>
      <c r="K363" s="35">
        <f t="shared" si="43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485</v>
      </c>
      <c r="B364" t="s">
        <v>499</v>
      </c>
      <c r="C364" t="s">
        <v>1150</v>
      </c>
      <c r="D364" t="s">
        <v>500</v>
      </c>
      <c r="E364" s="33" t="s">
        <v>19</v>
      </c>
      <c r="F364" s="33" t="s">
        <v>28</v>
      </c>
      <c r="G364" s="33"/>
      <c r="H364" s="33" t="s">
        <v>903</v>
      </c>
      <c r="I364" s="34">
        <f t="shared" si="44"/>
        <v>28</v>
      </c>
      <c r="J364" s="34">
        <f t="shared" si="42"/>
        <v>0</v>
      </c>
      <c r="K364" s="35">
        <f t="shared" si="43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485</v>
      </c>
      <c r="B365" t="s">
        <v>501</v>
      </c>
      <c r="C365" t="s">
        <v>1150</v>
      </c>
      <c r="D365" t="s">
        <v>502</v>
      </c>
      <c r="E365" s="33" t="s">
        <v>19</v>
      </c>
      <c r="F365" s="33" t="s">
        <v>1144</v>
      </c>
      <c r="G365" s="33" t="s">
        <v>1352</v>
      </c>
      <c r="H365" s="33" t="s">
        <v>904</v>
      </c>
      <c r="I365" s="34">
        <f t="shared" si="44"/>
        <v>28</v>
      </c>
      <c r="J365" s="34">
        <f t="shared" si="42"/>
        <v>0</v>
      </c>
      <c r="K365" s="35">
        <f t="shared" si="43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485</v>
      </c>
      <c r="B366" t="s">
        <v>1277</v>
      </c>
      <c r="C366" t="s">
        <v>1150</v>
      </c>
      <c r="D366" t="s">
        <v>1278</v>
      </c>
      <c r="E366" s="33" t="s">
        <v>1203</v>
      </c>
      <c r="F366" s="33" t="s">
        <v>28</v>
      </c>
      <c r="G366" s="33"/>
      <c r="H366" s="33" t="s">
        <v>1279</v>
      </c>
      <c r="I366" s="34">
        <f t="shared" si="44"/>
        <v>28</v>
      </c>
      <c r="J366" s="34">
        <f t="shared" si="42"/>
        <v>0</v>
      </c>
      <c r="K366" s="35">
        <f t="shared" si="43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485</v>
      </c>
      <c r="B367" t="s">
        <v>1280</v>
      </c>
      <c r="C367" t="s">
        <v>1150</v>
      </c>
      <c r="D367" t="s">
        <v>1278</v>
      </c>
      <c r="E367" s="33" t="s">
        <v>1203</v>
      </c>
      <c r="F367" s="33" t="s">
        <v>28</v>
      </c>
      <c r="G367" s="33"/>
      <c r="H367" s="33" t="s">
        <v>1281</v>
      </c>
      <c r="I367" s="34">
        <f t="shared" si="44"/>
        <v>28</v>
      </c>
      <c r="J367" s="34">
        <f t="shared" si="42"/>
        <v>0</v>
      </c>
      <c r="K367" s="35">
        <f t="shared" si="43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485</v>
      </c>
      <c r="B368" t="s">
        <v>1314</v>
      </c>
      <c r="C368" t="s">
        <v>1150</v>
      </c>
      <c r="D368" t="s">
        <v>1330</v>
      </c>
      <c r="E368" t="s">
        <v>73</v>
      </c>
      <c r="F368" t="s">
        <v>28</v>
      </c>
      <c r="G368"/>
      <c r="H368" s="33" t="s">
        <v>1377</v>
      </c>
      <c r="I368" s="34">
        <f t="shared" si="44"/>
        <v>28</v>
      </c>
      <c r="J368" s="34">
        <f t="shared" si="42"/>
        <v>0</v>
      </c>
      <c r="K368" s="35">
        <f t="shared" si="43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485</v>
      </c>
      <c r="B369" t="s">
        <v>1315</v>
      </c>
      <c r="C369" t="s">
        <v>1150</v>
      </c>
      <c r="D369" t="s">
        <v>1330</v>
      </c>
      <c r="E369" t="s">
        <v>73</v>
      </c>
      <c r="F369" t="s">
        <v>28</v>
      </c>
      <c r="G369"/>
      <c r="H369" s="33" t="s">
        <v>1378</v>
      </c>
      <c r="I369" s="34">
        <f t="shared" si="44"/>
        <v>28</v>
      </c>
      <c r="J369" s="34">
        <f t="shared" si="42"/>
        <v>0</v>
      </c>
      <c r="K369" s="35">
        <f t="shared" si="43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232</v>
      </c>
      <c r="B370" t="s">
        <v>504</v>
      </c>
      <c r="C370" t="s">
        <v>1151</v>
      </c>
      <c r="D370" t="s">
        <v>505</v>
      </c>
      <c r="E370" s="33" t="s">
        <v>19</v>
      </c>
      <c r="F370" s="33" t="s">
        <v>20</v>
      </c>
      <c r="G370" s="33"/>
      <c r="H370" s="33" t="s">
        <v>906</v>
      </c>
      <c r="I370" s="34">
        <f t="shared" si="44"/>
        <v>28</v>
      </c>
      <c r="J370" s="34">
        <f t="shared" si="42"/>
        <v>0</v>
      </c>
      <c r="K370" s="35">
        <f t="shared" si="43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232</v>
      </c>
      <c r="B371" t="s">
        <v>506</v>
      </c>
      <c r="C371" t="s">
        <v>1151</v>
      </c>
      <c r="D371" t="s">
        <v>507</v>
      </c>
      <c r="E371" s="33" t="s">
        <v>15</v>
      </c>
      <c r="F371" s="33" t="s">
        <v>20</v>
      </c>
      <c r="G371" s="33"/>
      <c r="H371" s="33" t="s">
        <v>907</v>
      </c>
      <c r="I371" s="34">
        <f t="shared" si="44"/>
        <v>28</v>
      </c>
      <c r="J371" s="34">
        <f t="shared" si="42"/>
        <v>0</v>
      </c>
      <c r="K371" s="35">
        <f t="shared" si="43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232</v>
      </c>
      <c r="B372" t="s">
        <v>508</v>
      </c>
      <c r="C372" t="s">
        <v>1151</v>
      </c>
      <c r="D372" t="s">
        <v>509</v>
      </c>
      <c r="E372" s="33" t="s">
        <v>73</v>
      </c>
      <c r="F372" s="33" t="s">
        <v>20</v>
      </c>
      <c r="G372" s="33"/>
      <c r="H372" s="33" t="s">
        <v>908</v>
      </c>
      <c r="I372" s="34">
        <f t="shared" si="44"/>
        <v>28</v>
      </c>
      <c r="J372" s="34">
        <f t="shared" si="42"/>
        <v>0</v>
      </c>
      <c r="K372" s="35">
        <f t="shared" si="43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232</v>
      </c>
      <c r="B373" t="s">
        <v>510</v>
      </c>
      <c r="C373" t="s">
        <v>1151</v>
      </c>
      <c r="D373" t="s">
        <v>509</v>
      </c>
      <c r="E373" s="33" t="s">
        <v>73</v>
      </c>
      <c r="F373" s="33" t="s">
        <v>20</v>
      </c>
      <c r="G373" s="33"/>
      <c r="H373" s="33" t="s">
        <v>909</v>
      </c>
      <c r="I373" s="34">
        <f t="shared" si="44"/>
        <v>28</v>
      </c>
      <c r="J373" s="34">
        <f t="shared" si="42"/>
        <v>0</v>
      </c>
      <c r="K373" s="35">
        <f t="shared" si="43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511</v>
      </c>
      <c r="C374" t="s">
        <v>1151</v>
      </c>
      <c r="D374" t="s">
        <v>512</v>
      </c>
      <c r="E374" s="33" t="s">
        <v>73</v>
      </c>
      <c r="F374" s="33" t="s">
        <v>20</v>
      </c>
      <c r="G374" s="33"/>
      <c r="H374" s="33" t="s">
        <v>910</v>
      </c>
      <c r="I374" s="34">
        <f t="shared" si="44"/>
        <v>28</v>
      </c>
      <c r="J374" s="34">
        <f t="shared" si="42"/>
        <v>0</v>
      </c>
      <c r="K374" s="35">
        <f t="shared" si="43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513</v>
      </c>
      <c r="C375" t="s">
        <v>1151</v>
      </c>
      <c r="D375" t="s">
        <v>512</v>
      </c>
      <c r="E375" s="33" t="s">
        <v>73</v>
      </c>
      <c r="F375" s="33" t="s">
        <v>20</v>
      </c>
      <c r="G375" s="33"/>
      <c r="H375" s="33" t="s">
        <v>911</v>
      </c>
      <c r="I375" s="34">
        <f t="shared" si="44"/>
        <v>28</v>
      </c>
      <c r="J375" s="34">
        <f t="shared" si="42"/>
        <v>0</v>
      </c>
      <c r="K375" s="35">
        <f t="shared" si="43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514</v>
      </c>
      <c r="C376" t="s">
        <v>1151</v>
      </c>
      <c r="D376" t="s">
        <v>515</v>
      </c>
      <c r="E376" s="33" t="s">
        <v>15</v>
      </c>
      <c r="F376" s="33" t="s">
        <v>28</v>
      </c>
      <c r="G376" s="33"/>
      <c r="H376" s="33" t="s">
        <v>912</v>
      </c>
      <c r="I376" s="34">
        <f t="shared" si="44"/>
        <v>28</v>
      </c>
      <c r="J376" s="34">
        <f t="shared" si="42"/>
        <v>0</v>
      </c>
      <c r="K376" s="35">
        <f t="shared" si="43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1121</v>
      </c>
      <c r="C377" t="s">
        <v>1151</v>
      </c>
      <c r="D377" t="s">
        <v>516</v>
      </c>
      <c r="E377" s="33" t="s">
        <v>73</v>
      </c>
      <c r="F377" s="33" t="s">
        <v>28</v>
      </c>
      <c r="G377" s="33"/>
      <c r="H377" s="33" t="s">
        <v>913</v>
      </c>
      <c r="I377" s="34">
        <f t="shared" si="44"/>
        <v>28</v>
      </c>
      <c r="J377" s="34">
        <f>COUNTIF(L377:AM377,"APAGADO")</f>
        <v>0</v>
      </c>
      <c r="K377" s="35">
        <f>(I377)/(J377+I377)</f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1122</v>
      </c>
      <c r="C378" t="s">
        <v>1151</v>
      </c>
      <c r="D378" t="s">
        <v>516</v>
      </c>
      <c r="E378" s="33" t="s">
        <v>73</v>
      </c>
      <c r="F378" s="33" t="s">
        <v>28</v>
      </c>
      <c r="G378" s="33"/>
      <c r="H378" s="33" t="s">
        <v>914</v>
      </c>
      <c r="I378" s="34">
        <f t="shared" si="44"/>
        <v>28</v>
      </c>
      <c r="J378" s="34">
        <f>COUNTIF(L378:AM378,"APAGADO")</f>
        <v>0</v>
      </c>
      <c r="K378" s="35">
        <f>(I378)/(J378+I378)</f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517</v>
      </c>
      <c r="C379" t="s">
        <v>1151</v>
      </c>
      <c r="D379" t="s">
        <v>518</v>
      </c>
      <c r="E379" s="33" t="s">
        <v>73</v>
      </c>
      <c r="F379" s="33" t="s">
        <v>28</v>
      </c>
      <c r="G379" s="33"/>
      <c r="H379" s="33" t="s">
        <v>915</v>
      </c>
      <c r="I379" s="34">
        <f t="shared" si="44"/>
        <v>28</v>
      </c>
      <c r="J379" s="34">
        <f t="shared" si="42"/>
        <v>0</v>
      </c>
      <c r="K379" s="35">
        <f t="shared" si="43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519</v>
      </c>
      <c r="C380" t="s">
        <v>1151</v>
      </c>
      <c r="D380" t="s">
        <v>518</v>
      </c>
      <c r="E380" s="33" t="s">
        <v>73</v>
      </c>
      <c r="F380" s="33" t="s">
        <v>28</v>
      </c>
      <c r="G380" s="33"/>
      <c r="H380" s="33" t="s">
        <v>916</v>
      </c>
      <c r="I380" s="34">
        <f t="shared" si="44"/>
        <v>28</v>
      </c>
      <c r="J380" s="34">
        <f t="shared" si="42"/>
        <v>0</v>
      </c>
      <c r="K380" s="35">
        <f t="shared" si="43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s="33" t="s">
        <v>1184</v>
      </c>
      <c r="C381" s="33" t="s">
        <v>1151</v>
      </c>
      <c r="D381" t="s">
        <v>1185</v>
      </c>
      <c r="E381" s="33" t="s">
        <v>19</v>
      </c>
      <c r="F381" s="33" t="s">
        <v>28</v>
      </c>
      <c r="G381" s="33"/>
      <c r="H381" s="33" t="s">
        <v>1186</v>
      </c>
      <c r="I381" s="34">
        <f t="shared" si="44"/>
        <v>27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 t="s">
        <v>1338</v>
      </c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s="33" t="s">
        <v>1189</v>
      </c>
      <c r="C382" s="33" t="s">
        <v>1151</v>
      </c>
      <c r="D382" t="s">
        <v>1187</v>
      </c>
      <c r="E382" s="33" t="s">
        <v>19</v>
      </c>
      <c r="F382" s="33" t="s">
        <v>28</v>
      </c>
      <c r="G382" s="33"/>
      <c r="H382" s="33" t="s">
        <v>1188</v>
      </c>
      <c r="I382" s="34">
        <f t="shared" si="44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s="33" t="s">
        <v>1190</v>
      </c>
      <c r="C383" s="33" t="s">
        <v>1151</v>
      </c>
      <c r="D383" t="s">
        <v>1191</v>
      </c>
      <c r="E383" s="33" t="s">
        <v>19</v>
      </c>
      <c r="F383" s="33" t="s">
        <v>28</v>
      </c>
      <c r="G383" s="33"/>
      <c r="H383" s="33" t="s">
        <v>1192</v>
      </c>
      <c r="I383" s="34">
        <f t="shared" si="44"/>
        <v>28</v>
      </c>
      <c r="J383" s="34">
        <f t="shared" ref="J383" si="45">COUNTIF(L383:AM383,"APAGADO")</f>
        <v>0</v>
      </c>
      <c r="K383" s="35">
        <f t="shared" ref="K383" si="46"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525</v>
      </c>
      <c r="B384" t="s">
        <v>533</v>
      </c>
      <c r="C384" t="s">
        <v>1151</v>
      </c>
      <c r="D384" t="s">
        <v>1127</v>
      </c>
      <c r="E384" s="33" t="s">
        <v>19</v>
      </c>
      <c r="F384" s="33" t="s">
        <v>28</v>
      </c>
      <c r="G384" s="33"/>
      <c r="H384" s="33" t="s">
        <v>917</v>
      </c>
      <c r="I384" s="34">
        <f t="shared" si="44"/>
        <v>28</v>
      </c>
      <c r="J384" s="34">
        <f t="shared" si="42"/>
        <v>0</v>
      </c>
      <c r="K384" s="35">
        <f t="shared" si="43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521</v>
      </c>
      <c r="B385" t="s">
        <v>534</v>
      </c>
      <c r="C385" t="s">
        <v>1151</v>
      </c>
      <c r="D385" t="s">
        <v>1180</v>
      </c>
      <c r="E385" s="33" t="s">
        <v>19</v>
      </c>
      <c r="F385" s="33" t="s">
        <v>28</v>
      </c>
      <c r="G385" s="33"/>
      <c r="H385" s="33" t="s">
        <v>918</v>
      </c>
      <c r="I385" s="34">
        <f t="shared" si="44"/>
        <v>28</v>
      </c>
      <c r="J385" s="34">
        <f t="shared" si="42"/>
        <v>0</v>
      </c>
      <c r="K385" s="35">
        <f t="shared" si="43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521</v>
      </c>
      <c r="B386" t="s">
        <v>535</v>
      </c>
      <c r="C386" t="s">
        <v>1151</v>
      </c>
      <c r="D386" t="s">
        <v>536</v>
      </c>
      <c r="E386" s="33" t="s">
        <v>19</v>
      </c>
      <c r="F386" s="33" t="s">
        <v>28</v>
      </c>
      <c r="G386" s="33"/>
      <c r="H386" s="33" t="s">
        <v>919</v>
      </c>
      <c r="I386" s="34">
        <f t="shared" si="44"/>
        <v>28</v>
      </c>
      <c r="J386" s="34">
        <f t="shared" si="42"/>
        <v>0</v>
      </c>
      <c r="K386" s="35">
        <f t="shared" si="43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521</v>
      </c>
      <c r="B387" t="s">
        <v>537</v>
      </c>
      <c r="C387" t="s">
        <v>1151</v>
      </c>
      <c r="D387" t="s">
        <v>538</v>
      </c>
      <c r="E387" s="33" t="s">
        <v>19</v>
      </c>
      <c r="F387" s="33" t="s">
        <v>28</v>
      </c>
      <c r="G387" s="33"/>
      <c r="H387" s="33" t="s">
        <v>920</v>
      </c>
      <c r="I387" s="34">
        <f t="shared" si="44"/>
        <v>28</v>
      </c>
      <c r="J387" s="34">
        <f t="shared" si="42"/>
        <v>0</v>
      </c>
      <c r="K387" s="35">
        <f t="shared" si="43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521</v>
      </c>
      <c r="B388" t="s">
        <v>539</v>
      </c>
      <c r="C388" t="s">
        <v>1151</v>
      </c>
      <c r="D388" t="s">
        <v>540</v>
      </c>
      <c r="E388" s="33" t="s">
        <v>19</v>
      </c>
      <c r="F388" s="33" t="s">
        <v>20</v>
      </c>
      <c r="G388" s="33"/>
      <c r="H388" s="33" t="s">
        <v>921</v>
      </c>
      <c r="I388" s="34">
        <f t="shared" si="44"/>
        <v>28</v>
      </c>
      <c r="J388" s="34">
        <f t="shared" si="42"/>
        <v>0</v>
      </c>
      <c r="K388" s="35">
        <f t="shared" si="43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521</v>
      </c>
      <c r="B389" t="s">
        <v>541</v>
      </c>
      <c r="C389" t="s">
        <v>1151</v>
      </c>
      <c r="D389" t="s">
        <v>1158</v>
      </c>
      <c r="E389" s="33" t="s">
        <v>19</v>
      </c>
      <c r="F389" s="33" t="s">
        <v>28</v>
      </c>
      <c r="G389" s="33"/>
      <c r="H389" s="33" t="s">
        <v>922</v>
      </c>
      <c r="I389" s="34">
        <f t="shared" si="44"/>
        <v>28</v>
      </c>
      <c r="J389" s="34">
        <f t="shared" si="42"/>
        <v>0</v>
      </c>
      <c r="K389" s="35">
        <f t="shared" si="43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521</v>
      </c>
      <c r="B390" t="s">
        <v>542</v>
      </c>
      <c r="C390" t="s">
        <v>1150</v>
      </c>
      <c r="D390" t="s">
        <v>1157</v>
      </c>
      <c r="E390" s="33"/>
      <c r="F390" s="33" t="s">
        <v>28</v>
      </c>
      <c r="G390" s="33"/>
      <c r="H390" s="33" t="s">
        <v>923</v>
      </c>
      <c r="I390" s="34">
        <f t="shared" si="44"/>
        <v>27</v>
      </c>
      <c r="J390" s="34">
        <f t="shared" si="42"/>
        <v>1</v>
      </c>
      <c r="K390" s="35">
        <f t="shared" si="43"/>
        <v>0.9642857142857143</v>
      </c>
      <c r="L390" s="88"/>
      <c r="M390" s="88"/>
      <c r="N390" s="88"/>
      <c r="O390" s="88"/>
      <c r="P390" s="88"/>
      <c r="Q390" s="88" t="s">
        <v>1381</v>
      </c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525</v>
      </c>
      <c r="B391" t="s">
        <v>543</v>
      </c>
      <c r="C391" t="s">
        <v>1151</v>
      </c>
      <c r="D391" t="s">
        <v>544</v>
      </c>
      <c r="E391" s="33" t="s">
        <v>19</v>
      </c>
      <c r="F391" s="33" t="s">
        <v>28</v>
      </c>
      <c r="G391" s="33"/>
      <c r="H391" s="33" t="s">
        <v>924</v>
      </c>
      <c r="I391" s="34">
        <f t="shared" si="44"/>
        <v>28</v>
      </c>
      <c r="J391" s="34">
        <f t="shared" ref="J391:J451" si="47">COUNTIF(L391:AM391,"APAGADO")</f>
        <v>0</v>
      </c>
      <c r="K391" s="35">
        <f t="shared" ref="K391:K451" si="48">(I391)/(J391+I391)</f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525</v>
      </c>
      <c r="B392" t="s">
        <v>545</v>
      </c>
      <c r="C392" t="s">
        <v>1151</v>
      </c>
      <c r="D392" t="s">
        <v>546</v>
      </c>
      <c r="E392" s="33" t="s">
        <v>19</v>
      </c>
      <c r="F392" s="33" t="s">
        <v>28</v>
      </c>
      <c r="G392" s="33"/>
      <c r="H392" s="33" t="s">
        <v>925</v>
      </c>
      <c r="I392" s="34">
        <f t="shared" si="44"/>
        <v>28</v>
      </c>
      <c r="J392" s="34">
        <f t="shared" si="47"/>
        <v>0</v>
      </c>
      <c r="K392" s="35">
        <f t="shared" si="48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521</v>
      </c>
      <c r="B393" t="s">
        <v>1123</v>
      </c>
      <c r="C393" t="s">
        <v>1151</v>
      </c>
      <c r="D393" t="s">
        <v>547</v>
      </c>
      <c r="E393" s="33" t="s">
        <v>19</v>
      </c>
      <c r="F393" s="33" t="s">
        <v>28</v>
      </c>
      <c r="G393" s="33"/>
      <c r="H393" s="33" t="s">
        <v>926</v>
      </c>
      <c r="I393" s="34">
        <f t="shared" si="44"/>
        <v>28</v>
      </c>
      <c r="J393" s="34">
        <f>COUNTIF(L393:AM393,"APAGADO")</f>
        <v>0</v>
      </c>
      <c r="K393" s="35">
        <f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525</v>
      </c>
      <c r="B394" t="s">
        <v>548</v>
      </c>
      <c r="C394" t="s">
        <v>1151</v>
      </c>
      <c r="D394" t="s">
        <v>549</v>
      </c>
      <c r="E394" s="33" t="s">
        <v>19</v>
      </c>
      <c r="F394" s="33" t="s">
        <v>28</v>
      </c>
      <c r="G394" s="33"/>
      <c r="H394" s="33" t="s">
        <v>927</v>
      </c>
      <c r="I394" s="34">
        <f t="shared" si="44"/>
        <v>28</v>
      </c>
      <c r="J394" s="34">
        <f t="shared" si="47"/>
        <v>0</v>
      </c>
      <c r="K394" s="35">
        <f t="shared" si="48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525</v>
      </c>
      <c r="B395" t="s">
        <v>1128</v>
      </c>
      <c r="C395" t="s">
        <v>1151</v>
      </c>
      <c r="D395" t="s">
        <v>520</v>
      </c>
      <c r="E395" s="33" t="s">
        <v>15</v>
      </c>
      <c r="F395" s="33" t="s">
        <v>1144</v>
      </c>
      <c r="G395" s="33" t="s">
        <v>1353</v>
      </c>
      <c r="H395" s="33" t="s">
        <v>928</v>
      </c>
      <c r="I395" s="34">
        <f t="shared" si="44"/>
        <v>28</v>
      </c>
      <c r="J395" s="34">
        <f t="shared" si="47"/>
        <v>0</v>
      </c>
      <c r="K395" s="35">
        <f t="shared" si="48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521</v>
      </c>
      <c r="B396" t="s">
        <v>1129</v>
      </c>
      <c r="C396" t="s">
        <v>1151</v>
      </c>
      <c r="D396" t="s">
        <v>522</v>
      </c>
      <c r="E396" s="33" t="s">
        <v>19</v>
      </c>
      <c r="F396" s="33" t="s">
        <v>28</v>
      </c>
      <c r="G396" s="33"/>
      <c r="H396" s="33" t="s">
        <v>929</v>
      </c>
      <c r="I396" s="34">
        <f t="shared" si="44"/>
        <v>28</v>
      </c>
      <c r="J396" s="34">
        <f t="shared" si="47"/>
        <v>0</v>
      </c>
      <c r="K396" s="35">
        <f t="shared" si="4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525</v>
      </c>
      <c r="B397" t="s">
        <v>1124</v>
      </c>
      <c r="C397" t="s">
        <v>1151</v>
      </c>
      <c r="D397" t="s">
        <v>550</v>
      </c>
      <c r="E397" s="33" t="s">
        <v>15</v>
      </c>
      <c r="F397" s="33" t="s">
        <v>28</v>
      </c>
      <c r="G397" s="33"/>
      <c r="H397" s="33" t="s">
        <v>930</v>
      </c>
      <c r="I397" s="34">
        <f t="shared" si="44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525</v>
      </c>
      <c r="B398" t="s">
        <v>523</v>
      </c>
      <c r="C398" t="s">
        <v>1151</v>
      </c>
      <c r="D398" t="s">
        <v>524</v>
      </c>
      <c r="E398" s="33" t="s">
        <v>15</v>
      </c>
      <c r="F398" s="33" t="s">
        <v>1144</v>
      </c>
      <c r="G398" s="33" t="s">
        <v>1354</v>
      </c>
      <c r="H398" s="33" t="s">
        <v>931</v>
      </c>
      <c r="I398" s="34">
        <f t="shared" si="44"/>
        <v>28</v>
      </c>
      <c r="J398" s="34">
        <f>COUNTIF(L398:AM398,"APAGADO")</f>
        <v>0</v>
      </c>
      <c r="K398" s="35">
        <f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525</v>
      </c>
      <c r="B399" t="s">
        <v>526</v>
      </c>
      <c r="C399" t="s">
        <v>1151</v>
      </c>
      <c r="D399" t="s">
        <v>527</v>
      </c>
      <c r="E399" s="33" t="s">
        <v>15</v>
      </c>
      <c r="F399" s="33" t="s">
        <v>1144</v>
      </c>
      <c r="G399" s="33" t="s">
        <v>1350</v>
      </c>
      <c r="H399" s="33" t="s">
        <v>932</v>
      </c>
      <c r="I399" s="34">
        <f t="shared" si="44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525</v>
      </c>
      <c r="B400" t="s">
        <v>528</v>
      </c>
      <c r="C400" t="s">
        <v>1151</v>
      </c>
      <c r="D400" t="s">
        <v>1179</v>
      </c>
      <c r="E400" s="33" t="s">
        <v>15</v>
      </c>
      <c r="F400" s="33" t="s">
        <v>1144</v>
      </c>
      <c r="G400" s="33" t="s">
        <v>1355</v>
      </c>
      <c r="H400" s="33" t="s">
        <v>933</v>
      </c>
      <c r="I400" s="34">
        <f t="shared" si="44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521</v>
      </c>
      <c r="B401" t="s">
        <v>1130</v>
      </c>
      <c r="C401" t="s">
        <v>1151</v>
      </c>
      <c r="D401" t="s">
        <v>529</v>
      </c>
      <c r="E401" s="33" t="s">
        <v>15</v>
      </c>
      <c r="F401" s="33" t="s">
        <v>1144</v>
      </c>
      <c r="G401" s="33" t="s">
        <v>1356</v>
      </c>
      <c r="H401" s="33" t="s">
        <v>934</v>
      </c>
      <c r="I401" s="34">
        <f t="shared" si="44"/>
        <v>28</v>
      </c>
      <c r="J401" s="34">
        <f t="shared" si="47"/>
        <v>0</v>
      </c>
      <c r="K401" s="35">
        <f t="shared" si="4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521</v>
      </c>
      <c r="B402" t="s">
        <v>1131</v>
      </c>
      <c r="C402" t="s">
        <v>1151</v>
      </c>
      <c r="D402" t="s">
        <v>530</v>
      </c>
      <c r="E402" s="33" t="s">
        <v>15</v>
      </c>
      <c r="F402" s="33" t="s">
        <v>20</v>
      </c>
      <c r="G402" s="33"/>
      <c r="H402" s="33" t="s">
        <v>935</v>
      </c>
      <c r="I402" s="34">
        <f t="shared" si="44"/>
        <v>28</v>
      </c>
      <c r="J402" s="34">
        <f t="shared" si="47"/>
        <v>0</v>
      </c>
      <c r="K402" s="35">
        <f t="shared" si="48"/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525</v>
      </c>
      <c r="B403" t="s">
        <v>531</v>
      </c>
      <c r="C403" t="s">
        <v>1151</v>
      </c>
      <c r="D403" t="s">
        <v>532</v>
      </c>
      <c r="E403" s="33" t="s">
        <v>46</v>
      </c>
      <c r="F403" s="33" t="s">
        <v>20</v>
      </c>
      <c r="G403" s="33"/>
      <c r="H403" s="33" t="s">
        <v>936</v>
      </c>
      <c r="I403" s="34">
        <f t="shared" ref="I403:I452" si="49">COUNTIF(L403:AM403,"")</f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521</v>
      </c>
      <c r="B404" t="s">
        <v>1125</v>
      </c>
      <c r="C404" t="s">
        <v>1151</v>
      </c>
      <c r="D404" t="s">
        <v>551</v>
      </c>
      <c r="E404" s="33" t="s">
        <v>73</v>
      </c>
      <c r="F404" s="33" t="s">
        <v>28</v>
      </c>
      <c r="G404" s="33"/>
      <c r="H404" s="33" t="s">
        <v>937</v>
      </c>
      <c r="I404" s="34">
        <f t="shared" si="49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521</v>
      </c>
      <c r="B405" t="s">
        <v>1126</v>
      </c>
      <c r="C405" t="s">
        <v>1151</v>
      </c>
      <c r="D405" t="s">
        <v>551</v>
      </c>
      <c r="E405" s="33" t="s">
        <v>73</v>
      </c>
      <c r="F405" s="33" t="s">
        <v>28</v>
      </c>
      <c r="G405" s="33"/>
      <c r="H405" s="33" t="s">
        <v>938</v>
      </c>
      <c r="I405" s="34">
        <f t="shared" si="49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521</v>
      </c>
      <c r="B406" t="s">
        <v>552</v>
      </c>
      <c r="C406" t="s">
        <v>1150</v>
      </c>
      <c r="D406" t="s">
        <v>553</v>
      </c>
      <c r="E406" s="33" t="s">
        <v>73</v>
      </c>
      <c r="F406" s="33" t="s">
        <v>28</v>
      </c>
      <c r="G406" s="33"/>
      <c r="H406" s="33" t="s">
        <v>699</v>
      </c>
      <c r="I406" s="34">
        <f t="shared" si="49"/>
        <v>27</v>
      </c>
      <c r="J406" s="34">
        <f t="shared" si="47"/>
        <v>1</v>
      </c>
      <c r="K406" s="35">
        <f t="shared" si="48"/>
        <v>0.9642857142857143</v>
      </c>
      <c r="L406" s="88"/>
      <c r="M406" s="88"/>
      <c r="N406" s="88"/>
      <c r="O406" s="88"/>
      <c r="P406" s="88"/>
      <c r="Q406" s="88" t="s">
        <v>1381</v>
      </c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521</v>
      </c>
      <c r="B407" t="s">
        <v>554</v>
      </c>
      <c r="C407" t="s">
        <v>1150</v>
      </c>
      <c r="D407" t="s">
        <v>553</v>
      </c>
      <c r="E407" s="33" t="s">
        <v>73</v>
      </c>
      <c r="F407" s="33" t="s">
        <v>28</v>
      </c>
      <c r="G407" s="33"/>
      <c r="H407" s="33" t="s">
        <v>939</v>
      </c>
      <c r="I407" s="34">
        <f t="shared" si="49"/>
        <v>27</v>
      </c>
      <c r="J407" s="34">
        <f t="shared" si="47"/>
        <v>1</v>
      </c>
      <c r="K407" s="35">
        <f t="shared" si="48"/>
        <v>0.9642857142857143</v>
      </c>
      <c r="L407" s="88"/>
      <c r="M407" s="88"/>
      <c r="N407" s="88"/>
      <c r="O407" s="88"/>
      <c r="P407" s="88"/>
      <c r="Q407" s="88" t="s">
        <v>1381</v>
      </c>
      <c r="R407" s="88"/>
      <c r="S407" s="88"/>
      <c r="T407" s="88"/>
      <c r="U407" s="90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521</v>
      </c>
      <c r="B408" t="s">
        <v>1234</v>
      </c>
      <c r="C408" t="s">
        <v>1151</v>
      </c>
      <c r="D408" t="s">
        <v>1236</v>
      </c>
      <c r="E408" s="33" t="s">
        <v>73</v>
      </c>
      <c r="F408" s="33" t="s">
        <v>28</v>
      </c>
      <c r="G408" s="33"/>
      <c r="H408" s="33" t="s">
        <v>1237</v>
      </c>
      <c r="I408" s="34">
        <f t="shared" si="49"/>
        <v>28</v>
      </c>
      <c r="J408" s="34">
        <f t="shared" si="47"/>
        <v>0</v>
      </c>
      <c r="K408" s="35">
        <f t="shared" si="48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521</v>
      </c>
      <c r="B409" t="s">
        <v>1235</v>
      </c>
      <c r="C409" t="s">
        <v>1151</v>
      </c>
      <c r="D409" t="s">
        <v>1236</v>
      </c>
      <c r="E409" s="33" t="s">
        <v>1203</v>
      </c>
      <c r="F409" s="33" t="s">
        <v>28</v>
      </c>
      <c r="G409" s="33"/>
      <c r="H409" s="33" t="s">
        <v>1238</v>
      </c>
      <c r="I409" s="34">
        <f t="shared" si="49"/>
        <v>28</v>
      </c>
      <c r="J409" s="34">
        <f t="shared" si="47"/>
        <v>0</v>
      </c>
      <c r="K409" s="35">
        <f t="shared" si="48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525</v>
      </c>
      <c r="B410" s="33" t="s">
        <v>1297</v>
      </c>
      <c r="C410" s="33" t="s">
        <v>1151</v>
      </c>
      <c r="D410" t="s">
        <v>1293</v>
      </c>
      <c r="E410" s="33" t="s">
        <v>15</v>
      </c>
      <c r="F410" s="33" t="s">
        <v>28</v>
      </c>
      <c r="G410" s="33"/>
      <c r="H410" s="33" t="s">
        <v>1294</v>
      </c>
      <c r="I410" s="34">
        <f t="shared" si="49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414</v>
      </c>
      <c r="B411" t="s">
        <v>1132</v>
      </c>
      <c r="C411" t="s">
        <v>1150</v>
      </c>
      <c r="D411" t="s">
        <v>557</v>
      </c>
      <c r="E411" s="33" t="s">
        <v>19</v>
      </c>
      <c r="F411" s="33" t="s">
        <v>28</v>
      </c>
      <c r="G411" s="33"/>
      <c r="H411" s="33" t="s">
        <v>942</v>
      </c>
      <c r="I411" s="34">
        <f t="shared" si="49"/>
        <v>28</v>
      </c>
      <c r="J411" s="34">
        <f t="shared" si="47"/>
        <v>0</v>
      </c>
      <c r="K411" s="35">
        <f t="shared" si="4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297</v>
      </c>
      <c r="B412" t="s">
        <v>1133</v>
      </c>
      <c r="C412" t="s">
        <v>1150</v>
      </c>
      <c r="D412" t="s">
        <v>558</v>
      </c>
      <c r="E412" s="33" t="s">
        <v>19</v>
      </c>
      <c r="F412" s="33" t="s">
        <v>28</v>
      </c>
      <c r="G412" s="33"/>
      <c r="H412" s="33" t="s">
        <v>943</v>
      </c>
      <c r="I412" s="34">
        <f t="shared" si="49"/>
        <v>28</v>
      </c>
      <c r="J412" s="34">
        <f t="shared" si="47"/>
        <v>0</v>
      </c>
      <c r="K412" s="35">
        <f t="shared" si="4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414</v>
      </c>
      <c r="B413" t="s">
        <v>559</v>
      </c>
      <c r="C413" t="s">
        <v>1150</v>
      </c>
      <c r="D413" t="s">
        <v>560</v>
      </c>
      <c r="E413" s="33" t="s">
        <v>73</v>
      </c>
      <c r="F413" s="33" t="s">
        <v>28</v>
      </c>
      <c r="G413" s="33"/>
      <c r="H413" s="33" t="s">
        <v>940</v>
      </c>
      <c r="I413" s="34">
        <f t="shared" si="49"/>
        <v>28</v>
      </c>
      <c r="J413" s="34">
        <f t="shared" si="47"/>
        <v>0</v>
      </c>
      <c r="K413" s="35">
        <f t="shared" si="4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414</v>
      </c>
      <c r="B414" t="s">
        <v>561</v>
      </c>
      <c r="C414" t="s">
        <v>1150</v>
      </c>
      <c r="D414" t="s">
        <v>560</v>
      </c>
      <c r="E414" s="33" t="s">
        <v>73</v>
      </c>
      <c r="F414" s="33" t="s">
        <v>28</v>
      </c>
      <c r="G414" s="33"/>
      <c r="H414" s="33" t="s">
        <v>941</v>
      </c>
      <c r="I414" s="34">
        <f t="shared" si="49"/>
        <v>28</v>
      </c>
      <c r="J414" s="34">
        <f t="shared" si="47"/>
        <v>0</v>
      </c>
      <c r="K414" s="35">
        <f t="shared" si="4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414</v>
      </c>
      <c r="B415" t="s">
        <v>562</v>
      </c>
      <c r="C415" t="s">
        <v>1150</v>
      </c>
      <c r="D415" t="s">
        <v>563</v>
      </c>
      <c r="E415" s="33" t="s">
        <v>73</v>
      </c>
      <c r="F415" s="33" t="s">
        <v>28</v>
      </c>
      <c r="G415" s="33"/>
      <c r="H415" s="33" t="s">
        <v>944</v>
      </c>
      <c r="I415" s="34">
        <f t="shared" si="49"/>
        <v>28</v>
      </c>
      <c r="J415" s="34">
        <f t="shared" si="47"/>
        <v>0</v>
      </c>
      <c r="K415" s="35">
        <f t="shared" si="4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414</v>
      </c>
      <c r="B416" t="s">
        <v>564</v>
      </c>
      <c r="C416" t="s">
        <v>1150</v>
      </c>
      <c r="D416" t="s">
        <v>563</v>
      </c>
      <c r="E416" s="33" t="s">
        <v>73</v>
      </c>
      <c r="F416" s="33" t="s">
        <v>28</v>
      </c>
      <c r="G416" s="33"/>
      <c r="H416" s="33" t="s">
        <v>945</v>
      </c>
      <c r="I416" s="34">
        <f t="shared" si="49"/>
        <v>28</v>
      </c>
      <c r="J416" s="34">
        <f t="shared" si="47"/>
        <v>0</v>
      </c>
      <c r="K416" s="35">
        <f t="shared" si="4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414</v>
      </c>
      <c r="B417" t="s">
        <v>555</v>
      </c>
      <c r="C417" t="s">
        <v>1150</v>
      </c>
      <c r="D417" t="s">
        <v>556</v>
      </c>
      <c r="E417" s="33" t="s">
        <v>19</v>
      </c>
      <c r="F417" s="33" t="s">
        <v>28</v>
      </c>
      <c r="G417" s="33"/>
      <c r="H417" s="33" t="s">
        <v>946</v>
      </c>
      <c r="I417" s="34">
        <f t="shared" si="49"/>
        <v>28</v>
      </c>
      <c r="J417" s="34">
        <f>COUNTIF(L417:AM417,"APAGADO")</f>
        <v>0</v>
      </c>
      <c r="K417" s="35">
        <f>(I417)/(J417+I417)</f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414</v>
      </c>
      <c r="B418" t="s">
        <v>565</v>
      </c>
      <c r="C418" t="s">
        <v>1150</v>
      </c>
      <c r="D418" t="s">
        <v>566</v>
      </c>
      <c r="E418" s="33" t="s">
        <v>15</v>
      </c>
      <c r="F418" s="33" t="s">
        <v>28</v>
      </c>
      <c r="G418" s="33"/>
      <c r="H418" s="33" t="s">
        <v>947</v>
      </c>
      <c r="I418" s="34">
        <f t="shared" si="49"/>
        <v>28</v>
      </c>
      <c r="J418" s="34">
        <f t="shared" si="47"/>
        <v>0</v>
      </c>
      <c r="K418" s="35">
        <f t="shared" si="4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490</v>
      </c>
      <c r="B419" t="s">
        <v>567</v>
      </c>
      <c r="C419" t="s">
        <v>1150</v>
      </c>
      <c r="D419" t="s">
        <v>568</v>
      </c>
      <c r="E419" s="33" t="s">
        <v>19</v>
      </c>
      <c r="F419" s="33" t="s">
        <v>28</v>
      </c>
      <c r="G419" s="33"/>
      <c r="H419" s="33" t="s">
        <v>948</v>
      </c>
      <c r="I419" s="34">
        <f t="shared" si="49"/>
        <v>28</v>
      </c>
      <c r="J419" s="34">
        <f t="shared" si="47"/>
        <v>0</v>
      </c>
      <c r="K419" s="35">
        <f t="shared" si="4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490</v>
      </c>
      <c r="B420" t="s">
        <v>569</v>
      </c>
      <c r="C420" t="s">
        <v>1150</v>
      </c>
      <c r="D420" t="s">
        <v>570</v>
      </c>
      <c r="E420" s="33" t="s">
        <v>19</v>
      </c>
      <c r="F420" s="33" t="s">
        <v>20</v>
      </c>
      <c r="G420" s="33"/>
      <c r="H420" s="33" t="s">
        <v>949</v>
      </c>
      <c r="I420" s="34">
        <f t="shared" si="49"/>
        <v>28</v>
      </c>
      <c r="J420" s="34">
        <f t="shared" si="47"/>
        <v>0</v>
      </c>
      <c r="K420" s="35">
        <f t="shared" si="4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490</v>
      </c>
      <c r="B421" t="s">
        <v>571</v>
      </c>
      <c r="C421" t="s">
        <v>1150</v>
      </c>
      <c r="D421" t="s">
        <v>572</v>
      </c>
      <c r="E421" s="33" t="s">
        <v>19</v>
      </c>
      <c r="F421" s="33" t="s">
        <v>20</v>
      </c>
      <c r="G421" s="33"/>
      <c r="H421" s="33" t="s">
        <v>950</v>
      </c>
      <c r="I421" s="34">
        <f t="shared" si="49"/>
        <v>28</v>
      </c>
      <c r="J421" s="34">
        <f t="shared" si="47"/>
        <v>0</v>
      </c>
      <c r="K421" s="35">
        <f t="shared" si="4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490</v>
      </c>
      <c r="B422" t="s">
        <v>573</v>
      </c>
      <c r="C422" t="s">
        <v>1150</v>
      </c>
      <c r="D422" t="s">
        <v>574</v>
      </c>
      <c r="E422" s="33" t="s">
        <v>19</v>
      </c>
      <c r="F422" s="33" t="s">
        <v>1144</v>
      </c>
      <c r="G422" s="33" t="s">
        <v>1357</v>
      </c>
      <c r="H422" s="33" t="s">
        <v>951</v>
      </c>
      <c r="I422" s="34">
        <f t="shared" si="49"/>
        <v>28</v>
      </c>
      <c r="J422" s="34">
        <f t="shared" si="47"/>
        <v>0</v>
      </c>
      <c r="K422" s="35">
        <f t="shared" si="4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485</v>
      </c>
      <c r="B423" t="s">
        <v>575</v>
      </c>
      <c r="C423" t="s">
        <v>1150</v>
      </c>
      <c r="D423" t="s">
        <v>576</v>
      </c>
      <c r="E423" s="33" t="s">
        <v>19</v>
      </c>
      <c r="F423" s="33" t="s">
        <v>20</v>
      </c>
      <c r="G423" s="33"/>
      <c r="H423" s="33" t="s">
        <v>952</v>
      </c>
      <c r="I423" s="34">
        <f t="shared" si="49"/>
        <v>25</v>
      </c>
      <c r="J423" s="34">
        <f t="shared" si="47"/>
        <v>3</v>
      </c>
      <c r="K423" s="35">
        <f t="shared" si="48"/>
        <v>0.8928571428571429</v>
      </c>
      <c r="L423" s="88"/>
      <c r="M423" s="88"/>
      <c r="N423" s="88"/>
      <c r="O423" s="88"/>
      <c r="P423" s="88"/>
      <c r="Q423" s="88" t="s">
        <v>1381</v>
      </c>
      <c r="R423" s="88" t="s">
        <v>1381</v>
      </c>
      <c r="S423" s="88" t="s">
        <v>1381</v>
      </c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577</v>
      </c>
      <c r="B424" t="s">
        <v>578</v>
      </c>
      <c r="C424" t="s">
        <v>1151</v>
      </c>
      <c r="D424" t="s">
        <v>579</v>
      </c>
      <c r="E424" s="33" t="s">
        <v>15</v>
      </c>
      <c r="F424" s="33" t="s">
        <v>28</v>
      </c>
      <c r="G424" s="33"/>
      <c r="H424" s="33" t="s">
        <v>953</v>
      </c>
      <c r="I424" s="34">
        <f t="shared" si="49"/>
        <v>28</v>
      </c>
      <c r="J424" s="34">
        <f t="shared" si="47"/>
        <v>0</v>
      </c>
      <c r="K424" s="35">
        <f t="shared" si="4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577</v>
      </c>
      <c r="B425" t="s">
        <v>580</v>
      </c>
      <c r="C425" t="s">
        <v>1151</v>
      </c>
      <c r="D425" t="s">
        <v>581</v>
      </c>
      <c r="E425" s="33" t="s">
        <v>15</v>
      </c>
      <c r="F425" s="33" t="s">
        <v>28</v>
      </c>
      <c r="G425" s="33"/>
      <c r="H425" s="33" t="s">
        <v>954</v>
      </c>
      <c r="I425" s="34">
        <f t="shared" si="49"/>
        <v>28</v>
      </c>
      <c r="J425" s="34">
        <f t="shared" si="47"/>
        <v>0</v>
      </c>
      <c r="K425" s="35">
        <f t="shared" si="4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577</v>
      </c>
      <c r="B426" t="s">
        <v>1134</v>
      </c>
      <c r="C426" t="s">
        <v>1151</v>
      </c>
      <c r="D426" t="s">
        <v>582</v>
      </c>
      <c r="E426" s="33" t="s">
        <v>73</v>
      </c>
      <c r="F426" s="33" t="s">
        <v>28</v>
      </c>
      <c r="G426" s="33"/>
      <c r="H426" s="33" t="s">
        <v>955</v>
      </c>
      <c r="I426" s="34">
        <f t="shared" si="49"/>
        <v>28</v>
      </c>
      <c r="J426" s="34">
        <f t="shared" si="47"/>
        <v>0</v>
      </c>
      <c r="K426" s="35">
        <f t="shared" si="4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577</v>
      </c>
      <c r="B427" t="s">
        <v>1135</v>
      </c>
      <c r="C427" t="s">
        <v>1151</v>
      </c>
      <c r="D427" t="s">
        <v>582</v>
      </c>
      <c r="E427" s="33" t="s">
        <v>73</v>
      </c>
      <c r="F427" s="33" t="s">
        <v>28</v>
      </c>
      <c r="G427" s="33"/>
      <c r="H427" s="33" t="s">
        <v>956</v>
      </c>
      <c r="I427" s="34">
        <f t="shared" si="49"/>
        <v>28</v>
      </c>
      <c r="J427" s="34">
        <f t="shared" si="47"/>
        <v>0</v>
      </c>
      <c r="K427" s="35">
        <f t="shared" si="4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583</v>
      </c>
      <c r="B428" t="s">
        <v>1136</v>
      </c>
      <c r="C428" t="s">
        <v>1151</v>
      </c>
      <c r="D428" t="s">
        <v>584</v>
      </c>
      <c r="E428" s="33" t="s">
        <v>73</v>
      </c>
      <c r="F428" s="33" t="s">
        <v>28</v>
      </c>
      <c r="G428" s="33"/>
      <c r="H428" s="33" t="s">
        <v>957</v>
      </c>
      <c r="I428" s="34">
        <f t="shared" si="49"/>
        <v>28</v>
      </c>
      <c r="J428" s="34">
        <f t="shared" si="47"/>
        <v>0</v>
      </c>
      <c r="K428" s="35">
        <f t="shared" si="4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583</v>
      </c>
      <c r="B429" t="s">
        <v>1137</v>
      </c>
      <c r="C429" t="s">
        <v>1151</v>
      </c>
      <c r="D429" t="s">
        <v>585</v>
      </c>
      <c r="E429" s="33" t="s">
        <v>15</v>
      </c>
      <c r="F429" s="33" t="s">
        <v>28</v>
      </c>
      <c r="G429" s="33"/>
      <c r="H429" s="33" t="s">
        <v>958</v>
      </c>
      <c r="I429" s="34">
        <f t="shared" si="49"/>
        <v>28</v>
      </c>
      <c r="J429" s="34">
        <f t="shared" si="47"/>
        <v>0</v>
      </c>
      <c r="K429" s="35">
        <f t="shared" si="4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583</v>
      </c>
      <c r="B430" t="s">
        <v>586</v>
      </c>
      <c r="C430" t="s">
        <v>1151</v>
      </c>
      <c r="D430" t="s">
        <v>587</v>
      </c>
      <c r="E430" s="33" t="s">
        <v>73</v>
      </c>
      <c r="F430" s="33" t="s">
        <v>28</v>
      </c>
      <c r="G430" s="33"/>
      <c r="H430" s="33" t="s">
        <v>959</v>
      </c>
      <c r="I430" s="34">
        <f t="shared" si="49"/>
        <v>28</v>
      </c>
      <c r="J430" s="34">
        <f t="shared" si="47"/>
        <v>0</v>
      </c>
      <c r="K430" s="35">
        <f t="shared" si="4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583</v>
      </c>
      <c r="B431" t="s">
        <v>588</v>
      </c>
      <c r="C431" t="s">
        <v>1151</v>
      </c>
      <c r="D431" t="s">
        <v>589</v>
      </c>
      <c r="E431" s="33" t="s">
        <v>15</v>
      </c>
      <c r="F431" s="33" t="s">
        <v>28</v>
      </c>
      <c r="G431" s="33"/>
      <c r="H431" s="33" t="s">
        <v>960</v>
      </c>
      <c r="I431" s="34">
        <f t="shared" si="49"/>
        <v>28</v>
      </c>
      <c r="J431" s="34">
        <f t="shared" si="47"/>
        <v>0</v>
      </c>
      <c r="K431" s="35">
        <f t="shared" si="4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583</v>
      </c>
      <c r="B432" t="s">
        <v>590</v>
      </c>
      <c r="C432" t="s">
        <v>1151</v>
      </c>
      <c r="D432" t="s">
        <v>591</v>
      </c>
      <c r="E432" s="33" t="s">
        <v>15</v>
      </c>
      <c r="F432" s="33" t="s">
        <v>28</v>
      </c>
      <c r="G432" s="33"/>
      <c r="H432" s="33" t="s">
        <v>961</v>
      </c>
      <c r="I432" s="34">
        <f t="shared" si="49"/>
        <v>28</v>
      </c>
      <c r="J432" s="34">
        <f t="shared" si="47"/>
        <v>0</v>
      </c>
      <c r="K432" s="35">
        <f t="shared" si="4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178</v>
      </c>
      <c r="B433" t="s">
        <v>592</v>
      </c>
      <c r="C433" t="s">
        <v>1151</v>
      </c>
      <c r="D433" t="s">
        <v>1181</v>
      </c>
      <c r="E433" s="33" t="s">
        <v>19</v>
      </c>
      <c r="F433" s="33" t="s">
        <v>20</v>
      </c>
      <c r="G433" s="33"/>
      <c r="H433" s="33" t="s">
        <v>962</v>
      </c>
      <c r="I433" s="34">
        <f t="shared" si="49"/>
        <v>28</v>
      </c>
      <c r="J433" s="34">
        <f t="shared" si="47"/>
        <v>0</v>
      </c>
      <c r="K433" s="35">
        <f t="shared" si="4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178</v>
      </c>
      <c r="B434" t="s">
        <v>1138</v>
      </c>
      <c r="C434" t="s">
        <v>1151</v>
      </c>
      <c r="D434" t="s">
        <v>1182</v>
      </c>
      <c r="E434" s="33" t="s">
        <v>73</v>
      </c>
      <c r="F434" s="33" t="s">
        <v>28</v>
      </c>
      <c r="G434" s="33"/>
      <c r="H434" s="33" t="s">
        <v>963</v>
      </c>
      <c r="I434" s="34">
        <f t="shared" si="49"/>
        <v>28</v>
      </c>
      <c r="J434" s="34">
        <f t="shared" si="47"/>
        <v>0</v>
      </c>
      <c r="K434" s="35">
        <f t="shared" si="4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178</v>
      </c>
      <c r="B435" t="s">
        <v>1139</v>
      </c>
      <c r="C435" t="s">
        <v>1151</v>
      </c>
      <c r="D435" t="s">
        <v>1182</v>
      </c>
      <c r="E435" s="33" t="s">
        <v>73</v>
      </c>
      <c r="F435" s="33" t="s">
        <v>28</v>
      </c>
      <c r="G435" s="33"/>
      <c r="H435" s="33" t="s">
        <v>964</v>
      </c>
      <c r="I435" s="34">
        <f t="shared" si="49"/>
        <v>28</v>
      </c>
      <c r="J435" s="34">
        <f t="shared" si="47"/>
        <v>0</v>
      </c>
      <c r="K435" s="35">
        <f t="shared" si="4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178</v>
      </c>
      <c r="B436" t="s">
        <v>1140</v>
      </c>
      <c r="C436" t="s">
        <v>1151</v>
      </c>
      <c r="D436" t="s">
        <v>1196</v>
      </c>
      <c r="E436" s="33" t="s">
        <v>15</v>
      </c>
      <c r="F436" s="33" t="s">
        <v>28</v>
      </c>
      <c r="G436" s="33"/>
      <c r="H436" s="33" t="s">
        <v>965</v>
      </c>
      <c r="I436" s="34">
        <f t="shared" si="49"/>
        <v>28</v>
      </c>
      <c r="J436" s="34">
        <f t="shared" si="47"/>
        <v>0</v>
      </c>
      <c r="K436" s="35">
        <f t="shared" si="4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593</v>
      </c>
      <c r="C437" t="s">
        <v>1151</v>
      </c>
      <c r="D437" t="s">
        <v>1183</v>
      </c>
      <c r="E437" s="33" t="s">
        <v>15</v>
      </c>
      <c r="F437" s="33" t="s">
        <v>28</v>
      </c>
      <c r="G437" s="33"/>
      <c r="H437" s="33" t="s">
        <v>1313</v>
      </c>
      <c r="I437" s="34">
        <f t="shared" si="49"/>
        <v>28</v>
      </c>
      <c r="J437" s="34">
        <f t="shared" si="47"/>
        <v>0</v>
      </c>
      <c r="K437" s="35">
        <f t="shared" si="4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594</v>
      </c>
      <c r="B438" t="s">
        <v>595</v>
      </c>
      <c r="C438" t="s">
        <v>1151</v>
      </c>
      <c r="D438" t="s">
        <v>596</v>
      </c>
      <c r="E438" s="33" t="s">
        <v>73</v>
      </c>
      <c r="F438" s="33" t="s">
        <v>28</v>
      </c>
      <c r="G438" s="33"/>
      <c r="H438" s="33" t="s">
        <v>966</v>
      </c>
      <c r="I438" s="34">
        <f t="shared" si="49"/>
        <v>28</v>
      </c>
      <c r="J438" s="34">
        <f>COUNTIF(L438:AM438,"APAGADO")</f>
        <v>0</v>
      </c>
      <c r="K438" s="35">
        <f>(I438)/(J438+I438)</f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594</v>
      </c>
      <c r="B439" t="s">
        <v>1141</v>
      </c>
      <c r="C439" t="s">
        <v>1151</v>
      </c>
      <c r="D439" t="s">
        <v>596</v>
      </c>
      <c r="E439" s="33" t="s">
        <v>73</v>
      </c>
      <c r="F439" s="33" t="s">
        <v>28</v>
      </c>
      <c r="G439" s="33"/>
      <c r="H439" s="33" t="s">
        <v>967</v>
      </c>
      <c r="I439" s="34">
        <f t="shared" si="49"/>
        <v>28</v>
      </c>
      <c r="J439" s="34">
        <f t="shared" si="47"/>
        <v>0</v>
      </c>
      <c r="K439" s="35">
        <f t="shared" si="4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594</v>
      </c>
      <c r="B440" t="s">
        <v>1142</v>
      </c>
      <c r="C440" t="s">
        <v>1151</v>
      </c>
      <c r="D440" t="s">
        <v>597</v>
      </c>
      <c r="E440" s="33" t="s">
        <v>73</v>
      </c>
      <c r="F440" s="33" t="s">
        <v>28</v>
      </c>
      <c r="G440" s="33"/>
      <c r="H440" s="33" t="s">
        <v>968</v>
      </c>
      <c r="I440" s="34">
        <f t="shared" si="49"/>
        <v>28</v>
      </c>
      <c r="J440" s="34">
        <f t="shared" si="47"/>
        <v>0</v>
      </c>
      <c r="K440" s="35">
        <f t="shared" si="4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594</v>
      </c>
      <c r="B441" t="s">
        <v>598</v>
      </c>
      <c r="C441" t="s">
        <v>1151</v>
      </c>
      <c r="D441" t="s">
        <v>597</v>
      </c>
      <c r="E441" s="33" t="s">
        <v>73</v>
      </c>
      <c r="F441" s="33" t="s">
        <v>28</v>
      </c>
      <c r="G441" s="33"/>
      <c r="H441" s="33" t="s">
        <v>969</v>
      </c>
      <c r="I441" s="34">
        <f t="shared" si="49"/>
        <v>28</v>
      </c>
      <c r="J441" s="34">
        <f t="shared" si="47"/>
        <v>0</v>
      </c>
      <c r="K441" s="35">
        <f t="shared" si="4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599</v>
      </c>
      <c r="B442" t="s">
        <v>600</v>
      </c>
      <c r="C442" t="s">
        <v>1151</v>
      </c>
      <c r="D442" t="s">
        <v>601</v>
      </c>
      <c r="E442" s="33" t="s">
        <v>15</v>
      </c>
      <c r="F442" s="33" t="s">
        <v>28</v>
      </c>
      <c r="G442" s="33"/>
      <c r="H442" s="33" t="s">
        <v>970</v>
      </c>
      <c r="I442" s="34">
        <f t="shared" si="49"/>
        <v>28</v>
      </c>
      <c r="J442" s="34">
        <f t="shared" si="47"/>
        <v>0</v>
      </c>
      <c r="K442" s="35">
        <f t="shared" si="4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602</v>
      </c>
      <c r="B443" t="s">
        <v>1143</v>
      </c>
      <c r="C443" t="s">
        <v>1151</v>
      </c>
      <c r="D443" t="s">
        <v>603</v>
      </c>
      <c r="E443" s="33" t="s">
        <v>15</v>
      </c>
      <c r="F443" s="33" t="s">
        <v>20</v>
      </c>
      <c r="G443" s="33"/>
      <c r="H443" s="33" t="s">
        <v>971</v>
      </c>
      <c r="I443" s="34">
        <f t="shared" si="4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602</v>
      </c>
      <c r="B444" t="s">
        <v>604</v>
      </c>
      <c r="C444" t="s">
        <v>1151</v>
      </c>
      <c r="D444" t="s">
        <v>605</v>
      </c>
      <c r="E444" s="33" t="s">
        <v>15</v>
      </c>
      <c r="F444" s="33" t="s">
        <v>20</v>
      </c>
      <c r="G444" s="33"/>
      <c r="H444" s="33" t="s">
        <v>972</v>
      </c>
      <c r="I444" s="34">
        <f t="shared" si="49"/>
        <v>28</v>
      </c>
      <c r="J444" s="34">
        <f t="shared" si="47"/>
        <v>0</v>
      </c>
      <c r="K444" s="35">
        <f t="shared" si="4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602</v>
      </c>
      <c r="B445" t="s">
        <v>606</v>
      </c>
      <c r="C445" t="s">
        <v>1151</v>
      </c>
      <c r="D445" t="s">
        <v>607</v>
      </c>
      <c r="E445" s="33" t="s">
        <v>15</v>
      </c>
      <c r="F445" s="33" t="s">
        <v>20</v>
      </c>
      <c r="G445" s="33"/>
      <c r="H445" s="33" t="s">
        <v>973</v>
      </c>
      <c r="I445" s="34">
        <f t="shared" si="49"/>
        <v>28</v>
      </c>
      <c r="J445" s="34">
        <f t="shared" si="47"/>
        <v>0</v>
      </c>
      <c r="K445" s="35">
        <f t="shared" si="4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602</v>
      </c>
      <c r="B446" s="33" t="s">
        <v>1204</v>
      </c>
      <c r="C446" s="33" t="s">
        <v>1151</v>
      </c>
      <c r="D446" t="s">
        <v>1206</v>
      </c>
      <c r="E446" s="33" t="s">
        <v>1203</v>
      </c>
      <c r="F446" s="33" t="s">
        <v>28</v>
      </c>
      <c r="G446" s="33"/>
      <c r="H446" s="33" t="s">
        <v>1211</v>
      </c>
      <c r="I446" s="34">
        <f t="shared" si="49"/>
        <v>28</v>
      </c>
      <c r="J446" s="34">
        <f t="shared" si="47"/>
        <v>0</v>
      </c>
      <c r="K446" s="35">
        <f t="shared" si="4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602</v>
      </c>
      <c r="B447" s="33" t="s">
        <v>1205</v>
      </c>
      <c r="C447" s="33" t="s">
        <v>1151</v>
      </c>
      <c r="D447" t="s">
        <v>1206</v>
      </c>
      <c r="E447" s="33" t="s">
        <v>1203</v>
      </c>
      <c r="F447" s="33" t="s">
        <v>28</v>
      </c>
      <c r="G447" s="33"/>
      <c r="H447" s="33" t="s">
        <v>1212</v>
      </c>
      <c r="I447" s="34">
        <f t="shared" si="49"/>
        <v>28</v>
      </c>
      <c r="J447" s="34">
        <f t="shared" si="47"/>
        <v>0</v>
      </c>
      <c r="K447" s="35">
        <f t="shared" si="4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602</v>
      </c>
      <c r="B448" s="33" t="s">
        <v>1290</v>
      </c>
      <c r="C448" s="33" t="s">
        <v>1151</v>
      </c>
      <c r="D448" t="s">
        <v>1291</v>
      </c>
      <c r="E448" s="33" t="s">
        <v>15</v>
      </c>
      <c r="F448" s="33" t="s">
        <v>28</v>
      </c>
      <c r="G448" s="33"/>
      <c r="H448" s="33" t="s">
        <v>1292</v>
      </c>
      <c r="I448" s="34">
        <f t="shared" si="49"/>
        <v>28</v>
      </c>
      <c r="J448" s="34">
        <f t="shared" ref="J448" si="50">COUNTIF(L448:AM448,"APAGADO")</f>
        <v>0</v>
      </c>
      <c r="K448" s="35">
        <f t="shared" ref="K448" si="51"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610</v>
      </c>
      <c r="B449" t="s">
        <v>611</v>
      </c>
      <c r="C449" t="s">
        <v>1151</v>
      </c>
      <c r="D449" t="s">
        <v>612</v>
      </c>
      <c r="E449" s="33" t="s">
        <v>19</v>
      </c>
      <c r="F449" s="33" t="s">
        <v>20</v>
      </c>
      <c r="G449" s="33"/>
      <c r="H449" s="33" t="s">
        <v>974</v>
      </c>
      <c r="I449" s="34">
        <f t="shared" si="49"/>
        <v>28</v>
      </c>
      <c r="J449" s="34">
        <f t="shared" si="47"/>
        <v>0</v>
      </c>
      <c r="K449" s="35">
        <f t="shared" si="4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313</v>
      </c>
      <c r="B450" t="s">
        <v>613</v>
      </c>
      <c r="C450" t="s">
        <v>1151</v>
      </c>
      <c r="D450" t="s">
        <v>614</v>
      </c>
      <c r="E450" s="33" t="s">
        <v>19</v>
      </c>
      <c r="F450" s="33" t="s">
        <v>20</v>
      </c>
      <c r="G450" s="33"/>
      <c r="H450" s="33" t="s">
        <v>975</v>
      </c>
      <c r="I450" s="34">
        <f t="shared" si="49"/>
        <v>28</v>
      </c>
      <c r="J450" s="34">
        <f t="shared" si="47"/>
        <v>0</v>
      </c>
      <c r="K450" s="35">
        <f t="shared" si="4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610</v>
      </c>
      <c r="B451" t="s">
        <v>615</v>
      </c>
      <c r="C451" t="s">
        <v>1151</v>
      </c>
      <c r="D451" t="s">
        <v>616</v>
      </c>
      <c r="E451" s="33" t="s">
        <v>15</v>
      </c>
      <c r="F451" s="33" t="s">
        <v>20</v>
      </c>
      <c r="G451" s="33"/>
      <c r="H451" s="33" t="s">
        <v>976</v>
      </c>
      <c r="I451" s="34">
        <f t="shared" si="49"/>
        <v>28</v>
      </c>
      <c r="J451" s="34">
        <f t="shared" si="47"/>
        <v>0</v>
      </c>
      <c r="K451" s="35">
        <f t="shared" si="4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610</v>
      </c>
      <c r="B452" t="s">
        <v>608</v>
      </c>
      <c r="C452" t="s">
        <v>1151</v>
      </c>
      <c r="D452" t="s">
        <v>609</v>
      </c>
      <c r="E452" s="33" t="s">
        <v>19</v>
      </c>
      <c r="F452" s="33" t="s">
        <v>20</v>
      </c>
      <c r="G452" s="33"/>
      <c r="H452" s="33" t="s">
        <v>977</v>
      </c>
      <c r="I452" s="34">
        <f t="shared" si="49"/>
        <v>28</v>
      </c>
      <c r="J452" s="34">
        <f>COUNTIF(L452:AM452,"APAGADO")</f>
        <v>0</v>
      </c>
      <c r="K452" s="35">
        <f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x14ac:dyDescent="0.25">
      <c r="B453"/>
      <c r="C453"/>
      <c r="D453" s="86"/>
      <c r="E453" s="33"/>
      <c r="F453" s="33"/>
      <c r="G453" s="33"/>
      <c r="H453" s="33"/>
      <c r="K453" s="15"/>
      <c r="L453" s="90"/>
      <c r="M453" s="90"/>
      <c r="N453" s="88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</row>
    <row r="454" spans="1:42" x14ac:dyDescent="0.25">
      <c r="C454"/>
      <c r="D454" s="86"/>
      <c r="E454" s="33"/>
      <c r="F454" s="33"/>
      <c r="G454" s="33"/>
      <c r="H454" s="33"/>
      <c r="K454" s="15"/>
      <c r="L454" s="90"/>
      <c r="M454" s="90"/>
      <c r="N454" s="88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52" xr:uid="{00000000-0001-0000-0000-000000000000}"/>
  <phoneticPr fontId="6" type="noConversion"/>
  <conditionalFormatting sqref="C1:C209 D107:D108 D116 D164 D168:D169 D202 D209 C210:D210 C211:C1048576 D286:D287 D295 D366:D369">
    <cfRule type="cellIs" dxfId="241" priority="419" operator="equal">
      <formula>$C$224</formula>
    </cfRule>
    <cfRule type="cellIs" dxfId="240" priority="420" operator="equal">
      <formula>$C$212</formula>
    </cfRule>
  </conditionalFormatting>
  <conditionalFormatting sqref="E1:E432">
    <cfRule type="containsText" dxfId="239" priority="426" operator="containsText" text="domo">
      <formula>NOT(ISERROR(SEARCH("domo",E1)))</formula>
    </cfRule>
    <cfRule type="containsText" dxfId="238" priority="425" operator="containsText" text="fija">
      <formula>NOT(ISERROR(SEARCH("fija",E1)))</formula>
    </cfRule>
  </conditionalFormatting>
  <conditionalFormatting sqref="E1:E1048576">
    <cfRule type="cellIs" dxfId="237" priority="421" operator="equal">
      <formula>$E$7</formula>
    </cfRule>
  </conditionalFormatting>
  <conditionalFormatting sqref="E434">
    <cfRule type="containsText" dxfId="236" priority="368" operator="containsText" text="Radio">
      <formula>NOT(ISERROR(SEARCH("Radio",E434)))</formula>
    </cfRule>
    <cfRule type="containsText" dxfId="235" priority="367" operator="containsText" text="domo">
      <formula>NOT(ISERROR(SEARCH("domo",E434)))</formula>
    </cfRule>
    <cfRule type="containsText" dxfId="234" priority="366" operator="containsText" text="fija">
      <formula>NOT(ISERROR(SEARCH("fija",E434)))</formula>
    </cfRule>
  </conditionalFormatting>
  <conditionalFormatting sqref="E434:E435">
    <cfRule type="containsText" dxfId="233" priority="362" operator="containsText" text="domo">
      <formula>NOT(ISERROR(SEARCH("domo",E434)))</formula>
    </cfRule>
    <cfRule type="containsText" dxfId="232" priority="361" operator="containsText" text="fija">
      <formula>NOT(ISERROR(SEARCH("fija",E434)))</formula>
    </cfRule>
  </conditionalFormatting>
  <conditionalFormatting sqref="E435">
    <cfRule type="containsText" dxfId="231" priority="360" operator="containsText" text="domo">
      <formula>NOT(ISERROR(SEARCH("domo",E435)))</formula>
    </cfRule>
    <cfRule type="containsText" dxfId="230" priority="359" operator="containsText" text="fija">
      <formula>NOT(ISERROR(SEARCH("fija",E435)))</formula>
    </cfRule>
    <cfRule type="containsText" dxfId="229" priority="363" operator="containsText" text="Radio">
      <formula>NOT(ISERROR(SEARCH("Radio",E435)))</formula>
    </cfRule>
  </conditionalFormatting>
  <conditionalFormatting sqref="E438">
    <cfRule type="containsText" dxfId="228" priority="358" operator="containsText" text="Radio">
      <formula>NOT(ISERROR(SEARCH("Radio",E438)))</formula>
    </cfRule>
    <cfRule type="containsText" dxfId="227" priority="356" operator="containsText" text="fija">
      <formula>NOT(ISERROR(SEARCH("fija",E438)))</formula>
    </cfRule>
    <cfRule type="containsText" dxfId="226" priority="357" operator="containsText" text="domo">
      <formula>NOT(ISERROR(SEARCH("domo",E438)))</formula>
    </cfRule>
  </conditionalFormatting>
  <conditionalFormatting sqref="E438:E439">
    <cfRule type="containsText" dxfId="225" priority="352" operator="containsText" text="domo">
      <formula>NOT(ISERROR(SEARCH("domo",E438)))</formula>
    </cfRule>
    <cfRule type="containsText" dxfId="224" priority="351" operator="containsText" text="fija">
      <formula>NOT(ISERROR(SEARCH("fija",E438)))</formula>
    </cfRule>
  </conditionalFormatting>
  <conditionalFormatting sqref="E439 E27:H432">
    <cfRule type="containsText" dxfId="223" priority="353" operator="containsText" text="Radio">
      <formula>NOT(ISERROR(SEARCH("Radio",E27)))</formula>
    </cfRule>
  </conditionalFormatting>
  <conditionalFormatting sqref="E439:E440">
    <cfRule type="containsText" dxfId="222" priority="346" operator="containsText" text="fija">
      <formula>NOT(ISERROR(SEARCH("fija",E439)))</formula>
    </cfRule>
    <cfRule type="containsText" dxfId="221" priority="347" operator="containsText" text="domo">
      <formula>NOT(ISERROR(SEARCH("domo",E439)))</formula>
    </cfRule>
  </conditionalFormatting>
  <conditionalFormatting sqref="E440">
    <cfRule type="containsText" dxfId="220" priority="348" operator="containsText" text="Radio">
      <formula>NOT(ISERROR(SEARCH("Radio",E440)))</formula>
    </cfRule>
  </conditionalFormatting>
  <conditionalFormatting sqref="E440:E441">
    <cfRule type="containsText" dxfId="219" priority="341" operator="containsText" text="fija">
      <formula>NOT(ISERROR(SEARCH("fija",E440)))</formula>
    </cfRule>
    <cfRule type="containsText" dxfId="218" priority="342" operator="containsText" text="domo">
      <formula>NOT(ISERROR(SEARCH("domo",E440)))</formula>
    </cfRule>
  </conditionalFormatting>
  <conditionalFormatting sqref="E441">
    <cfRule type="containsText" dxfId="217" priority="339" operator="containsText" text="fija">
      <formula>NOT(ISERROR(SEARCH("fija",E441)))</formula>
    </cfRule>
    <cfRule type="containsText" dxfId="216" priority="340" operator="containsText" text="domo">
      <formula>NOT(ISERROR(SEARCH("domo",E441)))</formula>
    </cfRule>
    <cfRule type="containsText" dxfId="215" priority="343" operator="containsText" text="Radio">
      <formula>NOT(ISERROR(SEARCH("Radio",E441)))</formula>
    </cfRule>
  </conditionalFormatting>
  <conditionalFormatting sqref="E443 E445:E1048576">
    <cfRule type="containsText" dxfId="214" priority="637" operator="containsText" text="fija">
      <formula>NOT(ISERROR(SEARCH("fija",E443)))</formula>
    </cfRule>
    <cfRule type="containsText" dxfId="213" priority="638" operator="containsText" text="domo">
      <formula>NOT(ISERROR(SEARCH("domo",E443)))</formula>
    </cfRule>
  </conditionalFormatting>
  <conditionalFormatting sqref="E446:E448">
    <cfRule type="containsText" dxfId="212" priority="369" operator="containsText" text="fija">
      <formula>NOT(ISERROR(SEARCH("fija",E446)))</formula>
    </cfRule>
    <cfRule type="containsText" dxfId="211" priority="370" operator="containsText" text="domo">
      <formula>NOT(ISERROR(SEARCH("domo",E446)))</formula>
    </cfRule>
  </conditionalFormatting>
  <conditionalFormatting sqref="E453:E454">
    <cfRule type="containsText" dxfId="210" priority="220" operator="containsText" text="fija">
      <formula>NOT(ISERROR(SEARCH("fija",E453)))</formula>
    </cfRule>
    <cfRule type="containsText" dxfId="209" priority="221" operator="containsText" text="domo">
      <formula>NOT(ISERROR(SEARCH("domo",E453)))</formula>
    </cfRule>
  </conditionalFormatting>
  <conditionalFormatting sqref="E443:H443 E445:H455 E456:G456 E457:H1048576 E1:H26">
    <cfRule type="containsText" dxfId="208" priority="894" operator="containsText" text="Radio">
      <formula>NOT(ISERROR(SEARCH("Radio",E1)))</formula>
    </cfRule>
  </conditionalFormatting>
  <conditionalFormatting sqref="F433">
    <cfRule type="cellIs" dxfId="207" priority="17" operator="equal">
      <formula>"PTP A FO"</formula>
    </cfRule>
    <cfRule type="containsText" dxfId="206" priority="16" operator="containsText" text="Radio">
      <formula>NOT(ISERROR(SEARCH("Radio",F433)))</formula>
    </cfRule>
  </conditionalFormatting>
  <conditionalFormatting sqref="F1:G432 F443:G443 F445:G1048576">
    <cfRule type="cellIs" dxfId="205" priority="618" operator="equal">
      <formula>"PTP A FO"</formula>
    </cfRule>
  </conditionalFormatting>
  <conditionalFormatting sqref="F1:G1048576">
    <cfRule type="cellIs" dxfId="204" priority="423" operator="equal">
      <formula>"PTP A FO"</formula>
    </cfRule>
    <cfRule type="cellIs" dxfId="203" priority="422" operator="equal">
      <formula>$F$10</formula>
    </cfRule>
  </conditionalFormatting>
  <conditionalFormatting sqref="K124:M321 K107:K123">
    <cfRule type="cellIs" dxfId="202" priority="862" operator="greaterThan">
      <formula>0.8</formula>
    </cfRule>
    <cfRule type="cellIs" dxfId="201" priority="861" operator="lessThan">
      <formula>0.8</formula>
    </cfRule>
  </conditionalFormatting>
  <conditionalFormatting sqref="K370:M410">
    <cfRule type="cellIs" dxfId="200" priority="853" operator="lessThan">
      <formula>0.8</formula>
    </cfRule>
    <cfRule type="cellIs" dxfId="199" priority="854" operator="greaterThan">
      <formula>0.8</formula>
    </cfRule>
  </conditionalFormatting>
  <conditionalFormatting sqref="L7">
    <cfRule type="cellIs" dxfId="198" priority="309" operator="equal">
      <formula>"APAGADO"</formula>
    </cfRule>
  </conditionalFormatting>
  <conditionalFormatting sqref="L5:M23 O7:W7">
    <cfRule type="cellIs" dxfId="197" priority="551" operator="lessThan">
      <formula>0.8</formula>
    </cfRule>
    <cfRule type="cellIs" dxfId="196" priority="552" operator="greaterThan">
      <formula>0.8</formula>
    </cfRule>
  </conditionalFormatting>
  <conditionalFormatting sqref="L5:M106 O7:W7">
    <cfRule type="notContainsText" dxfId="195" priority="549" operator="notContains" text="Caida">
      <formula>ISERROR(SEARCH("Caida",L5))</formula>
    </cfRule>
    <cfRule type="containsText" dxfId="194" priority="550" operator="containsText" text="Caida">
      <formula>NOT(ISERROR(SEARCH("Caida",L5)))</formula>
    </cfRule>
  </conditionalFormatting>
  <conditionalFormatting sqref="L74:M74">
    <cfRule type="containsText" dxfId="193" priority="283" operator="containsText" text="Instaladas en Funcionamiento Caida">
      <formula>NOT(ISERROR(SEARCH("Instaladas en Funcionamiento Caida",L74)))</formula>
    </cfRule>
  </conditionalFormatting>
  <conditionalFormatting sqref="L124:M321">
    <cfRule type="notContainsText" dxfId="192" priority="859" operator="notContains" text="Caida">
      <formula>ISERROR(SEARCH("Caida",L124))</formula>
    </cfRule>
    <cfRule type="containsText" dxfId="191" priority="860" operator="containsText" text="Caida">
      <formula>NOT(ISERROR(SEARCH("Caida",L124)))</formula>
    </cfRule>
  </conditionalFormatting>
  <conditionalFormatting sqref="L370:M1048576">
    <cfRule type="containsText" dxfId="190" priority="718" operator="containsText" text="Caida">
      <formula>NOT(ISERROR(SEARCH("Caida",L370)))</formula>
    </cfRule>
    <cfRule type="notContainsText" dxfId="189" priority="717" operator="notContains" text="Caida">
      <formula>ISERROR(SEARCH("Caida",L370))</formula>
    </cfRule>
  </conditionalFormatting>
  <conditionalFormatting sqref="L452:N452 L5:M106 AH121:AM123 AN121:AN208 O124:AM192 L124:M451">
    <cfRule type="cellIs" dxfId="188" priority="310" operator="equal">
      <formula>"APAGADO"</formula>
    </cfRule>
  </conditionalFormatting>
  <conditionalFormatting sqref="L113:R125">
    <cfRule type="cellIs" dxfId="187" priority="13" operator="equal">
      <formula>"apagado"</formula>
    </cfRule>
  </conditionalFormatting>
  <conditionalFormatting sqref="L5:AP468">
    <cfRule type="cellIs" dxfId="186" priority="1" operator="equal">
      <formula>"apagado"</formula>
    </cfRule>
  </conditionalFormatting>
  <conditionalFormatting sqref="M326:M369 M263:M266 O326:U330 O263:R266 O193:Q193 S193:AM193 O322:U323 V322:AN330 S324:U325 O411:R419 S411:AM425 AN411:AN1048576 O426:AM1048576 O124:AM192 AN124:AN193 L322:L369">
    <cfRule type="notContainsText" dxfId="185" priority="892" operator="notContains" text="Caida">
      <formula>ISERROR(SEARCH("Caida",L124))</formula>
    </cfRule>
  </conditionalFormatting>
  <conditionalFormatting sqref="M411:M452">
    <cfRule type="cellIs" dxfId="184" priority="720" operator="greaterThan">
      <formula>0.8</formula>
    </cfRule>
    <cfRule type="cellIs" dxfId="183" priority="719" operator="lessThan">
      <formula>0.8</formula>
    </cfRule>
  </conditionalFormatting>
  <conditionalFormatting sqref="N5:N8 T8:AO14 T15:X15 Z15:AO15 T16:AO120">
    <cfRule type="containsText" dxfId="182" priority="150" operator="containsText" text="Caida">
      <formula>NOT(ISERROR(SEARCH("Caida",N5)))</formula>
    </cfRule>
    <cfRule type="notContainsText" dxfId="181" priority="149" operator="notContains" text="Caida">
      <formula>ISERROR(SEARCH("Caida",N5))</formula>
    </cfRule>
    <cfRule type="cellIs" dxfId="180" priority="148" operator="equal">
      <formula>"APAGADO"</formula>
    </cfRule>
    <cfRule type="cellIs" dxfId="179" priority="152" operator="greaterThan">
      <formula>0.8</formula>
    </cfRule>
    <cfRule type="cellIs" dxfId="178" priority="151" operator="lessThan">
      <formula>0.8</formula>
    </cfRule>
  </conditionalFormatting>
  <conditionalFormatting sqref="N9:N452">
    <cfRule type="notContainsText" dxfId="177" priority="174" operator="notContains" text="Caida">
      <formula>ISERROR(SEARCH("Caida",N9))</formula>
    </cfRule>
    <cfRule type="containsText" dxfId="176" priority="175" operator="containsText" text="Caida">
      <formula>NOT(ISERROR(SEARCH("Caida",N9)))</formula>
    </cfRule>
    <cfRule type="cellIs" dxfId="175" priority="176" operator="lessThan">
      <formula>0.8</formula>
    </cfRule>
    <cfRule type="cellIs" dxfId="174" priority="177" operator="greaterThan">
      <formula>0.8</formula>
    </cfRule>
  </conditionalFormatting>
  <conditionalFormatting sqref="N9:N1047">
    <cfRule type="cellIs" dxfId="173" priority="173" operator="equal">
      <formula>"APAGADO"</formula>
    </cfRule>
  </conditionalFormatting>
  <conditionalFormatting sqref="N102:N104">
    <cfRule type="notContainsText" dxfId="172" priority="159" operator="notContains" text="Caida">
      <formula>ISERROR(SEARCH("Caida",N102))</formula>
    </cfRule>
    <cfRule type="cellIs" dxfId="171" priority="162" operator="greaterThan">
      <formula>0.8</formula>
    </cfRule>
    <cfRule type="cellIs" dxfId="170" priority="161" operator="lessThan">
      <formula>0.8</formula>
    </cfRule>
    <cfRule type="containsText" dxfId="169" priority="160" operator="containsText" text="Caida">
      <formula>NOT(ISERROR(SEARCH("Caida",N102)))</formula>
    </cfRule>
    <cfRule type="cellIs" dxfId="168" priority="158" operator="equal">
      <formula>"APAGADO"</formula>
    </cfRule>
  </conditionalFormatting>
  <conditionalFormatting sqref="N452:N1047">
    <cfRule type="cellIs" dxfId="167" priority="204" operator="lessThan">
      <formula>0.8</formula>
    </cfRule>
    <cfRule type="cellIs" dxfId="166" priority="205" operator="greaterThan">
      <formula>0.8</formula>
    </cfRule>
    <cfRule type="cellIs" dxfId="165" priority="182" operator="greaterThan">
      <formula>0.8</formula>
    </cfRule>
    <cfRule type="cellIs" dxfId="164" priority="181" operator="lessThan">
      <formula>0.8</formula>
    </cfRule>
    <cfRule type="containsText" dxfId="163" priority="180" operator="containsText" text="Caida">
      <formula>NOT(ISERROR(SEARCH("Caida",N452)))</formula>
    </cfRule>
    <cfRule type="notContainsText" dxfId="162" priority="179" operator="notContains" text="Caida">
      <formula>ISERROR(SEARCH("Caida",N452))</formula>
    </cfRule>
  </conditionalFormatting>
  <conditionalFormatting sqref="N452:N1048576 N2 N4">
    <cfRule type="cellIs" dxfId="161" priority="199" operator="equal">
      <formula>$N$13</formula>
    </cfRule>
  </conditionalFormatting>
  <conditionalFormatting sqref="N452:N1048576">
    <cfRule type="containsText" dxfId="160" priority="203" operator="containsText" text="Caida">
      <formula>NOT(ISERROR(SEARCH("Caida",N452)))</formula>
    </cfRule>
    <cfRule type="notContainsText" dxfId="159" priority="202" operator="notContains" text="Caida">
      <formula>ISERROR(SEARCH("Caida",N452))</formula>
    </cfRule>
  </conditionalFormatting>
  <conditionalFormatting sqref="O420:Q423">
    <cfRule type="cellIs" dxfId="158" priority="712" operator="greaterThan">
      <formula>0.8</formula>
    </cfRule>
    <cfRule type="cellIs" dxfId="157" priority="711" operator="lessThan">
      <formula>0.8</formula>
    </cfRule>
    <cfRule type="containsText" dxfId="156" priority="710" operator="containsText" text="Caida">
      <formula>NOT(ISERROR(SEARCH("Caida",O420)))</formula>
    </cfRule>
    <cfRule type="notContainsText" dxfId="155" priority="709" operator="notContains" text="Caida">
      <formula>ISERROR(SEARCH("Caida",O420))</formula>
    </cfRule>
  </conditionalFormatting>
  <conditionalFormatting sqref="O424:Q425">
    <cfRule type="containsText" dxfId="154" priority="615" operator="containsText" text="Caida">
      <formula>NOT(ISERROR(SEARCH("Caida",O424)))</formula>
    </cfRule>
    <cfRule type="cellIs" dxfId="153" priority="616" operator="lessThan">
      <formula>0.8</formula>
    </cfRule>
    <cfRule type="cellIs" dxfId="152" priority="617" operator="greaterThan">
      <formula>0.8</formula>
    </cfRule>
    <cfRule type="notContainsText" dxfId="151" priority="614" operator="notContains" text="Caida">
      <formula>ISERROR(SEARCH("Caida",O424))</formula>
    </cfRule>
  </conditionalFormatting>
  <conditionalFormatting sqref="O324:R326">
    <cfRule type="cellIs" dxfId="150" priority="703" operator="greaterThan">
      <formula>0.8</formula>
    </cfRule>
    <cfRule type="cellIs" dxfId="149" priority="702" operator="lessThan">
      <formula>0.8</formula>
    </cfRule>
    <cfRule type="containsText" dxfId="148" priority="701" operator="containsText" text="Caida">
      <formula>NOT(ISERROR(SEARCH("Caida",O324)))</formula>
    </cfRule>
    <cfRule type="notContainsText" dxfId="147" priority="700" operator="notContains" text="Caida">
      <formula>ISERROR(SEARCH("Caida",O324))</formula>
    </cfRule>
  </conditionalFormatting>
  <conditionalFormatting sqref="O394:R407">
    <cfRule type="cellIs" dxfId="146" priority="671" operator="greaterThan">
      <formula>0.8</formula>
    </cfRule>
    <cfRule type="cellIs" dxfId="145" priority="670" operator="lessThan">
      <formula>0.8</formula>
    </cfRule>
  </conditionalFormatting>
  <conditionalFormatting sqref="O8:S106">
    <cfRule type="cellIs" dxfId="144" priority="43" operator="equal">
      <formula>"APAGADO"</formula>
    </cfRule>
    <cfRule type="cellIs" dxfId="143" priority="47" operator="greaterThan">
      <formula>0.8</formula>
    </cfRule>
    <cfRule type="cellIs" dxfId="142" priority="46" operator="lessThan">
      <formula>0.8</formula>
    </cfRule>
    <cfRule type="containsText" dxfId="141" priority="45" operator="containsText" text="Caida">
      <formula>NOT(ISERROR(SEARCH("Caida",O8)))</formula>
    </cfRule>
    <cfRule type="notContainsText" dxfId="140" priority="44" operator="notContains" text="Caida">
      <formula>ISERROR(SEARCH("Caida",O8))</formula>
    </cfRule>
  </conditionalFormatting>
  <conditionalFormatting sqref="O124:AM192 AN124:AN193 O193:Q193 S193:AM193 M263:M266 O263:R266 O322:U323 V322:AM330 K322:L369 AN322:AN422 S324:U325 O326:U330 M326:M369 S411:AM412 O411:R419 AH413:AM422 S413:AG425 O426:AG452 K411:L412 L413:L422 O331:AM393 S394:AM406 S407:T407 V407:AM407 O408:AM410 K24:M106 K4:K23 K413:K452">
    <cfRule type="cellIs" dxfId="139" priority="896" operator="greaterThan">
      <formula>0.8</formula>
    </cfRule>
    <cfRule type="cellIs" dxfId="138" priority="895" operator="lessThan">
      <formula>0.8</formula>
    </cfRule>
  </conditionalFormatting>
  <conditionalFormatting sqref="O124:AM192 AN124:AN193 O193:Q193 S193:AM193 M263:M266 O263:R266 O322:U323 V322:AN330 L322:L369 S324:U325 O326:U330 M326:M369 O411:R419 S411:AM425 AN411:AN1048576 O426:AM1048576">
    <cfRule type="containsText" dxfId="137" priority="893" operator="containsText" text="Caida">
      <formula>NOT(ISERROR(SEARCH("Caida",L124)))</formula>
    </cfRule>
  </conditionalFormatting>
  <conditionalFormatting sqref="O408:AM452 S193:AM193 O194:AM208 O211:AM406 O193:Q193 O209:AN210 AN211:AN1048576 O407:T407 V407:AM407 AH453:AM1048576">
    <cfRule type="cellIs" dxfId="136" priority="627" operator="equal">
      <formula>"APAGADO"</formula>
    </cfRule>
  </conditionalFormatting>
  <conditionalFormatting sqref="O194:AN321">
    <cfRule type="cellIs" dxfId="135" priority="679" operator="greaterThan">
      <formula>0.8</formula>
    </cfRule>
    <cfRule type="cellIs" dxfId="134" priority="678" operator="lessThan">
      <formula>0.8</formula>
    </cfRule>
    <cfRule type="notContainsText" dxfId="133" priority="676" operator="notContains" text="Caida">
      <formula>ISERROR(SEARCH("Caida",O194))</formula>
    </cfRule>
    <cfRule type="containsText" dxfId="132" priority="677" operator="containsText" text="Caida">
      <formula>NOT(ISERROR(SEARCH("Caida",O194)))</formula>
    </cfRule>
  </conditionalFormatting>
  <conditionalFormatting sqref="O331:AN410">
    <cfRule type="containsText" dxfId="131" priority="669" operator="containsText" text="Caida">
      <formula>NOT(ISERROR(SEARCH("Caida",O331)))</formula>
    </cfRule>
    <cfRule type="notContainsText" dxfId="130" priority="668" operator="notContains" text="Caida">
      <formula>ISERROR(SEARCH("Caida",O331))</formula>
    </cfRule>
  </conditionalFormatting>
  <conditionalFormatting sqref="O5:AO6">
    <cfRule type="cellIs" dxfId="129" priority="22" operator="greaterThan">
      <formula>0.8</formula>
    </cfRule>
    <cfRule type="notContainsText" dxfId="128" priority="19" operator="notContains" text="Caida">
      <formula>ISERROR(SEARCH("Caida",O5))</formula>
    </cfRule>
    <cfRule type="containsText" dxfId="127" priority="20" operator="containsText" text="Caida">
      <formula>NOT(ISERROR(SEARCH("Caida",O5)))</formula>
    </cfRule>
    <cfRule type="cellIs" dxfId="126" priority="21" operator="lessThan">
      <formula>0.8</formula>
    </cfRule>
  </conditionalFormatting>
  <conditionalFormatting sqref="O5:AO7">
    <cfRule type="cellIs" dxfId="125" priority="18" operator="equal">
      <formula>"APAGADO"</formula>
    </cfRule>
  </conditionalFormatting>
  <conditionalFormatting sqref="R420:R425">
    <cfRule type="containsText" dxfId="124" priority="649" operator="containsText" text="Caida">
      <formula>NOT(ISERROR(SEARCH("Caida",R420)))</formula>
    </cfRule>
    <cfRule type="cellIs" dxfId="123" priority="651" operator="greaterThan">
      <formula>0.8</formula>
    </cfRule>
    <cfRule type="cellIs" dxfId="122" priority="650" operator="lessThan">
      <formula>0.8</formula>
    </cfRule>
    <cfRule type="notContainsText" dxfId="121" priority="648" operator="notContains" text="Caida">
      <formula>ISERROR(SEARCH("Caida",R420))</formula>
    </cfRule>
  </conditionalFormatting>
  <conditionalFormatting sqref="V7:AG7 V124:AG1048576 V3:AG3">
    <cfRule type="cellIs" dxfId="120" priority="573" operator="equal">
      <formula>"apagado"</formula>
    </cfRule>
  </conditionalFormatting>
  <conditionalFormatting sqref="X7:AE7">
    <cfRule type="cellIs" dxfId="119" priority="646" operator="greaterThan">
      <formula>0.8</formula>
    </cfRule>
    <cfRule type="cellIs" dxfId="118" priority="645" operator="lessThan">
      <formula>0.8</formula>
    </cfRule>
    <cfRule type="containsText" dxfId="117" priority="644" operator="containsText" text="Caida">
      <formula>NOT(ISERROR(SEARCH("Caida",X7)))</formula>
    </cfRule>
    <cfRule type="notContainsText" dxfId="116" priority="643" operator="notContains" text="Caida">
      <formula>ISERROR(SEARCH("Caida",X7))</formula>
    </cfRule>
  </conditionalFormatting>
  <conditionalFormatting sqref="Y14:Y15">
    <cfRule type="cellIs" dxfId="115" priority="14" operator="equal">
      <formula>"apagado"</formula>
    </cfRule>
  </conditionalFormatting>
  <conditionalFormatting sqref="AC149">
    <cfRule type="cellIs" dxfId="114" priority="403" operator="equal">
      <formula>"apagado"</formula>
    </cfRule>
  </conditionalFormatting>
  <conditionalFormatting sqref="AC182">
    <cfRule type="cellIs" dxfId="113" priority="402" operator="equal">
      <formula>"apagado"</formula>
    </cfRule>
  </conditionalFormatting>
  <conditionalFormatting sqref="AC184">
    <cfRule type="cellIs" dxfId="112" priority="401" operator="equal">
      <formula>"apagado"</formula>
    </cfRule>
  </conditionalFormatting>
  <conditionalFormatting sqref="AC189">
    <cfRule type="cellIs" dxfId="111" priority="400" operator="equal">
      <formula>"apagado"</formula>
    </cfRule>
  </conditionalFormatting>
  <conditionalFormatting sqref="AC193">
    <cfRule type="cellIs" dxfId="110" priority="399" operator="equal">
      <formula>"apagado"</formula>
    </cfRule>
  </conditionalFormatting>
  <conditionalFormatting sqref="AC220">
    <cfRule type="cellIs" dxfId="109" priority="393" operator="equal">
      <formula>"apagado"</formula>
    </cfRule>
  </conditionalFormatting>
  <conditionalFormatting sqref="AC240">
    <cfRule type="cellIs" dxfId="108" priority="371" operator="equal">
      <formula>"apagado"</formula>
    </cfRule>
  </conditionalFormatting>
  <conditionalFormatting sqref="AC243:AC247">
    <cfRule type="cellIs" dxfId="107" priority="372" operator="equal">
      <formula>"apagado"</formula>
    </cfRule>
  </conditionalFormatting>
  <conditionalFormatting sqref="AC254">
    <cfRule type="cellIs" dxfId="106" priority="373" operator="equal">
      <formula>"apagado"</formula>
    </cfRule>
  </conditionalFormatting>
  <conditionalFormatting sqref="AC293:AC295">
    <cfRule type="cellIs" dxfId="105" priority="391" operator="equal">
      <formula>"apagado"</formula>
    </cfRule>
  </conditionalFormatting>
  <conditionalFormatting sqref="AC331:AC334">
    <cfRule type="cellIs" dxfId="104" priority="387" operator="equal">
      <formula>"apagado"</formula>
    </cfRule>
  </conditionalFormatting>
  <conditionalFormatting sqref="AC359">
    <cfRule type="cellIs" dxfId="103" priority="386" operator="equal">
      <formula>"apagado"</formula>
    </cfRule>
  </conditionalFormatting>
  <conditionalFormatting sqref="AC372:AC373">
    <cfRule type="cellIs" dxfId="102" priority="384" operator="equal">
      <formula>"apagado"</formula>
    </cfRule>
  </conditionalFormatting>
  <conditionalFormatting sqref="AC390">
    <cfRule type="cellIs" dxfId="101" priority="383" operator="equal">
      <formula>"apagado"</formula>
    </cfRule>
  </conditionalFormatting>
  <conditionalFormatting sqref="AC406:AC410">
    <cfRule type="cellIs" dxfId="100" priority="381" operator="equal">
      <formula>"apagado"</formula>
    </cfRule>
  </conditionalFormatting>
  <conditionalFormatting sqref="AC413:AC414">
    <cfRule type="cellIs" dxfId="99" priority="379" operator="equal">
      <formula>"apagado"</formula>
    </cfRule>
  </conditionalFormatting>
  <conditionalFormatting sqref="AC422">
    <cfRule type="cellIs" dxfId="98" priority="378" operator="equal">
      <formula>"apagado"</formula>
    </cfRule>
  </conditionalFormatting>
  <conditionalFormatting sqref="AE133:AE135">
    <cfRule type="cellIs" dxfId="97" priority="436" operator="equal">
      <formula>"apagado"</formula>
    </cfRule>
    <cfRule type="cellIs" dxfId="96" priority="528" operator="greaterThan">
      <formula>0.8</formula>
    </cfRule>
    <cfRule type="cellIs" dxfId="95" priority="527" operator="lessThan">
      <formula>0.8</formula>
    </cfRule>
    <cfRule type="containsText" dxfId="94" priority="526" operator="containsText" text="Caida">
      <formula>NOT(ISERROR(SEARCH("Caida",AE133)))</formula>
    </cfRule>
    <cfRule type="notContainsText" dxfId="93" priority="525" operator="notContains" text="Caida">
      <formula>ISERROR(SEARCH("Caida",AE133))</formula>
    </cfRule>
  </conditionalFormatting>
  <conditionalFormatting sqref="AE139:AE144">
    <cfRule type="notContainsText" dxfId="92" priority="517" operator="notContains" text="Caida">
      <formula>ISERROR(SEARCH("Caida",AE139))</formula>
    </cfRule>
    <cfRule type="cellIs" dxfId="91" priority="434" operator="equal">
      <formula>"apagado"</formula>
    </cfRule>
    <cfRule type="containsText" dxfId="90" priority="518" operator="containsText" text="Caida">
      <formula>NOT(ISERROR(SEARCH("Caida",AE139)))</formula>
    </cfRule>
    <cfRule type="cellIs" dxfId="89" priority="519" operator="lessThan">
      <formula>0.8</formula>
    </cfRule>
    <cfRule type="cellIs" dxfId="88" priority="520" operator="greaterThan">
      <formula>0.8</formula>
    </cfRule>
  </conditionalFormatting>
  <conditionalFormatting sqref="AE148">
    <cfRule type="cellIs" dxfId="87" priority="439" operator="equal">
      <formula>"apagado"</formula>
    </cfRule>
    <cfRule type="cellIs" dxfId="86" priority="516" operator="greaterThan">
      <formula>0.8</formula>
    </cfRule>
    <cfRule type="notContainsText" dxfId="85" priority="513" operator="notContains" text="Caida">
      <formula>ISERROR(SEARCH("Caida",AE148))</formula>
    </cfRule>
    <cfRule type="containsText" dxfId="84" priority="514" operator="containsText" text="Caida">
      <formula>NOT(ISERROR(SEARCH("Caida",AE148)))</formula>
    </cfRule>
    <cfRule type="cellIs" dxfId="83" priority="515" operator="lessThan">
      <formula>0.8</formula>
    </cfRule>
  </conditionalFormatting>
  <conditionalFormatting sqref="AE150">
    <cfRule type="cellIs" dxfId="82" priority="438" operator="equal">
      <formula>"apagado"</formula>
    </cfRule>
    <cfRule type="containsText" dxfId="81" priority="510" operator="containsText" text="Caida">
      <formula>NOT(ISERROR(SEARCH("Caida",AE150)))</formula>
    </cfRule>
    <cfRule type="cellIs" dxfId="80" priority="511" operator="lessThan">
      <formula>0.8</formula>
    </cfRule>
    <cfRule type="cellIs" dxfId="79" priority="512" operator="greaterThan">
      <formula>0.8</formula>
    </cfRule>
    <cfRule type="notContainsText" dxfId="78" priority="509" operator="notContains" text="Caida">
      <formula>ISERROR(SEARCH("Caida",AE150))</formula>
    </cfRule>
  </conditionalFormatting>
  <conditionalFormatting sqref="AE166:AE170">
    <cfRule type="cellIs" dxfId="77" priority="440" operator="equal">
      <formula>"apagado"</formula>
    </cfRule>
    <cfRule type="containsText" dxfId="76" priority="498" operator="containsText" text="Caida">
      <formula>NOT(ISERROR(SEARCH("Caida",AE166)))</formula>
    </cfRule>
    <cfRule type="cellIs" dxfId="75" priority="499" operator="lessThan">
      <formula>0.8</formula>
    </cfRule>
    <cfRule type="cellIs" dxfId="74" priority="500" operator="greaterThan">
      <formula>0.8</formula>
    </cfRule>
    <cfRule type="notContainsText" dxfId="73" priority="497" operator="notContains" text="Caida">
      <formula>ISERROR(SEARCH("Caida",AE166))</formula>
    </cfRule>
  </conditionalFormatting>
  <conditionalFormatting sqref="AE189:AE191">
    <cfRule type="cellIs" dxfId="72" priority="491" operator="lessThan">
      <formula>0.8</formula>
    </cfRule>
    <cfRule type="containsText" dxfId="71" priority="490" operator="containsText" text="Caida">
      <formula>NOT(ISERROR(SEARCH("Caida",AE189)))</formula>
    </cfRule>
    <cfRule type="cellIs" dxfId="70" priority="443" operator="equal">
      <formula>"apagado"</formula>
    </cfRule>
    <cfRule type="cellIs" dxfId="69" priority="492" operator="greaterThan">
      <formula>0.8</formula>
    </cfRule>
    <cfRule type="notContainsText" dxfId="68" priority="489" operator="notContains" text="Caida">
      <formula>ISERROR(SEARCH("Caida",AE189))</formula>
    </cfRule>
  </conditionalFormatting>
  <conditionalFormatting sqref="AE193">
    <cfRule type="cellIs" dxfId="67" priority="487" operator="lessThan">
      <formula>0.8</formula>
    </cfRule>
    <cfRule type="cellIs" dxfId="66" priority="488" operator="greaterThan">
      <formula>0.8</formula>
    </cfRule>
    <cfRule type="cellIs" dxfId="65" priority="445" operator="equal">
      <formula>"apagado"</formula>
    </cfRule>
    <cfRule type="containsText" dxfId="64" priority="486" operator="containsText" text="Caida">
      <formula>NOT(ISERROR(SEARCH("Caida",AE193)))</formula>
    </cfRule>
    <cfRule type="notContainsText" dxfId="63" priority="485" operator="notContains" text="Caida">
      <formula>ISERROR(SEARCH("Caida",AE193))</formula>
    </cfRule>
  </conditionalFormatting>
  <conditionalFormatting sqref="AE207">
    <cfRule type="cellIs" dxfId="62" priority="446" operator="equal">
      <formula>"apagado"</formula>
    </cfRule>
    <cfRule type="cellIs" dxfId="61" priority="484" operator="greaterThan">
      <formula>0.8</formula>
    </cfRule>
    <cfRule type="cellIs" dxfId="60" priority="483" operator="lessThan">
      <formula>0.8</formula>
    </cfRule>
    <cfRule type="containsText" dxfId="59" priority="482" operator="containsText" text="Caida">
      <formula>NOT(ISERROR(SEARCH("Caida",AE207)))</formula>
    </cfRule>
    <cfRule type="notContainsText" dxfId="58" priority="481" operator="notContains" text="Caida">
      <formula>ISERROR(SEARCH("Caida",AE207))</formula>
    </cfRule>
  </conditionalFormatting>
  <conditionalFormatting sqref="AE220:AE222">
    <cfRule type="notContainsText" dxfId="57" priority="473" operator="notContains" text="Caida">
      <formula>ISERROR(SEARCH("Caida",AE220))</formula>
    </cfRule>
    <cfRule type="cellIs" dxfId="56" priority="447" operator="equal">
      <formula>"apagado"</formula>
    </cfRule>
    <cfRule type="cellIs" dxfId="55" priority="476" operator="greaterThan">
      <formula>0.8</formula>
    </cfRule>
    <cfRule type="cellIs" dxfId="54" priority="475" operator="lessThan">
      <formula>0.8</formula>
    </cfRule>
    <cfRule type="containsText" dxfId="53" priority="474" operator="containsText" text="Caida">
      <formula>NOT(ISERROR(SEARCH("Caida",AE220)))</formula>
    </cfRule>
  </conditionalFormatting>
  <conditionalFormatting sqref="AE228">
    <cfRule type="cellIs" dxfId="52" priority="472" operator="greaterThan">
      <formula>0.8</formula>
    </cfRule>
    <cfRule type="cellIs" dxfId="51" priority="471" operator="lessThan">
      <formula>0.8</formula>
    </cfRule>
    <cfRule type="containsText" dxfId="50" priority="470" operator="containsText" text="Caida">
      <formula>NOT(ISERROR(SEARCH("Caida",AE228)))</formula>
    </cfRule>
    <cfRule type="notContainsText" dxfId="49" priority="469" operator="notContains" text="Caida">
      <formula>ISERROR(SEARCH("Caida",AE228))</formula>
    </cfRule>
    <cfRule type="cellIs" dxfId="48" priority="449" operator="equal">
      <formula>"apagado"</formula>
    </cfRule>
  </conditionalFormatting>
  <conditionalFormatting sqref="AE236">
    <cfRule type="cellIs" dxfId="47" priority="468" operator="greaterThan">
      <formula>0.8</formula>
    </cfRule>
    <cfRule type="cellIs" dxfId="46" priority="467" operator="lessThan">
      <formula>0.8</formula>
    </cfRule>
    <cfRule type="containsText" dxfId="45" priority="466" operator="containsText" text="Caida">
      <formula>NOT(ISERROR(SEARCH("Caida",AE236)))</formula>
    </cfRule>
    <cfRule type="notContainsText" dxfId="44" priority="465" operator="notContains" text="Caida">
      <formula>ISERROR(SEARCH("Caida",AE236))</formula>
    </cfRule>
    <cfRule type="cellIs" dxfId="43" priority="452" operator="equal">
      <formula>"apagado"</formula>
    </cfRule>
  </conditionalFormatting>
  <conditionalFormatting sqref="AE241:AE242">
    <cfRule type="cellIs" dxfId="42" priority="450" operator="equal">
      <formula>"apagado"</formula>
    </cfRule>
    <cfRule type="cellIs" dxfId="41" priority="460" operator="greaterThan">
      <formula>0.8</formula>
    </cfRule>
    <cfRule type="cellIs" dxfId="40" priority="459" operator="lessThan">
      <formula>0.8</formula>
    </cfRule>
    <cfRule type="containsText" dxfId="39" priority="458" operator="containsText" text="Caida">
      <formula>NOT(ISERROR(SEARCH("Caida",AE241)))</formula>
    </cfRule>
    <cfRule type="notContainsText" dxfId="38" priority="457" operator="notContains" text="Caida">
      <formula>ISERROR(SEARCH("Caida",AE241))</formula>
    </cfRule>
  </conditionalFormatting>
  <conditionalFormatting sqref="AE412:AE414">
    <cfRule type="cellIs" dxfId="37" priority="453" operator="equal">
      <formula>"apagado"</formula>
    </cfRule>
  </conditionalFormatting>
  <conditionalFormatting sqref="AE417">
    <cfRule type="cellIs" dxfId="36" priority="455" operator="equal">
      <formula>"apagado"</formula>
    </cfRule>
  </conditionalFormatting>
  <conditionalFormatting sqref="AF7">
    <cfRule type="containsText" dxfId="35" priority="415" operator="containsText" text="Caida">
      <formula>NOT(ISERROR(SEARCH("Caida",AF7)))</formula>
    </cfRule>
    <cfRule type="cellIs" dxfId="34" priority="417" operator="greaterThan">
      <formula>0.8</formula>
    </cfRule>
    <cfRule type="notContainsText" dxfId="33" priority="414" operator="notContains" text="Caida">
      <formula>ISERROR(SEARCH("Caida",AF7))</formula>
    </cfRule>
    <cfRule type="cellIs" dxfId="32" priority="416" operator="lessThan">
      <formula>0.8</formula>
    </cfRule>
  </conditionalFormatting>
  <conditionalFormatting sqref="AG7:AP7 M322:M326">
    <cfRule type="notContainsText" dxfId="31" priority="883" operator="notContains" text="Caida">
      <formula>ISERROR(SEARCH("Caida",M7))</formula>
    </cfRule>
    <cfRule type="containsText" dxfId="30" priority="884" operator="containsText" text="Caida">
      <formula>NOT(ISERROR(SEARCH("Caida",M7)))</formula>
    </cfRule>
    <cfRule type="cellIs" dxfId="29" priority="885" operator="lessThan">
      <formula>0.8</formula>
    </cfRule>
    <cfRule type="cellIs" dxfId="28" priority="886" operator="greaterThan">
      <formula>0.8</formula>
    </cfRule>
  </conditionalFormatting>
  <conditionalFormatting sqref="AH121:AN123">
    <cfRule type="cellIs" dxfId="27" priority="608" operator="greaterThan">
      <formula>0.8</formula>
    </cfRule>
    <cfRule type="notContainsText" dxfId="26" priority="605" operator="notContains" text="Caida">
      <formula>ISERROR(SEARCH("Caida",AH121))</formula>
    </cfRule>
    <cfRule type="containsText" dxfId="25" priority="606" operator="containsText" text="Caida">
      <formula>NOT(ISERROR(SEARCH("Caida",AH121)))</formula>
    </cfRule>
    <cfRule type="cellIs" dxfId="24" priority="607" operator="lessThan">
      <formula>0.8</formula>
    </cfRule>
  </conditionalFormatting>
  <conditionalFormatting sqref="AO121:AO422">
    <cfRule type="cellIs" dxfId="23" priority="134" operator="greaterThan">
      <formula>0.8</formula>
    </cfRule>
    <cfRule type="cellIs" dxfId="22" priority="133" operator="lessThan">
      <formula>0.8</formula>
    </cfRule>
  </conditionalFormatting>
  <conditionalFormatting sqref="AO121:AO1048576">
    <cfRule type="containsText" dxfId="21" priority="132" operator="containsText" text="Caida">
      <formula>NOT(ISERROR(SEARCH("Caida",AO121)))</formula>
    </cfRule>
    <cfRule type="notContainsText" dxfId="20" priority="131" operator="notContains" text="Caida">
      <formula>ISERROR(SEARCH("Caida",AO121))</formula>
    </cfRule>
    <cfRule type="cellIs" dxfId="19" priority="130" operator="equal">
      <formula>"APAGADO"</formula>
    </cfRule>
  </conditionalFormatting>
  <conditionalFormatting sqref="AP5:AP6">
    <cfRule type="cellIs" dxfId="18" priority="6" operator="greaterThan">
      <formula>0.8</formula>
    </cfRule>
    <cfRule type="notContainsText" dxfId="17" priority="3" operator="notContains" text="Caida">
      <formula>ISERROR(SEARCH("Caida",AP5))</formula>
    </cfRule>
    <cfRule type="cellIs" dxfId="16" priority="5" operator="lessThan">
      <formula>0.8</formula>
    </cfRule>
    <cfRule type="containsText" dxfId="15" priority="4" operator="containsText" text="Caida">
      <formula>NOT(ISERROR(SEARCH("Caida",AP5)))</formula>
    </cfRule>
  </conditionalFormatting>
  <conditionalFormatting sqref="AP5:AP1048576">
    <cfRule type="cellIs" dxfId="14" priority="2" operator="equal">
      <formula>"APAGADO"</formula>
    </cfRule>
  </conditionalFormatting>
  <conditionalFormatting sqref="AP8:AP422">
    <cfRule type="cellIs" dxfId="13" priority="11" operator="greaterThan">
      <formula>0.8</formula>
    </cfRule>
    <cfRule type="cellIs" dxfId="12" priority="10" operator="lessThan">
      <formula>0.8</formula>
    </cfRule>
  </conditionalFormatting>
  <conditionalFormatting sqref="AP8:AP1048576">
    <cfRule type="containsText" dxfId="11" priority="9" operator="containsText" text="Caida">
      <formula>NOT(ISERROR(SEARCH("Caida",AP8)))</formula>
    </cfRule>
    <cfRule type="notContainsText" dxfId="10" priority="8" operator="notContains" text="Caida">
      <formula>ISERROR(SEARCH("Caida",AP8))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22" workbookViewId="0">
      <selection activeCell="G207" sqref="G207"/>
    </sheetView>
  </sheetViews>
  <sheetFormatPr baseColWidth="10" defaultRowHeight="15" x14ac:dyDescent="0.25"/>
  <cols>
    <col min="3" max="3" width="62.855468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TOTAL'!Y21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 t="str">
        <f>'RESUMEN TOTAL'!S219</f>
        <v>APAGADO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 t="str">
        <f>'RESUMEN TOTAL'!S297</f>
        <v>APAGADO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 t="str">
        <f>'RESUMEN TOTAL'!S311</f>
        <v>APAGADO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 t="str">
        <f>'RESUMEN TOTAL'!R338</f>
        <v>APAGADO</v>
      </c>
      <c r="M335" t="str">
        <f>'RESUMEN TOTAL'!S338</f>
        <v>APAGADO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 t="str">
        <f>'RESUMEN TOTAL'!R339</f>
        <v>APAGADO</v>
      </c>
      <c r="M336" t="str">
        <f>'RESUMEN TOTAL'!S339</f>
        <v>APAGADO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 t="str">
        <f>'RESUMEN TOTAL'!Q390</f>
        <v>APAGADO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 t="str">
        <f>'RESUMEN TOTAL'!Q407</f>
        <v>APAGADO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TOTAL'!C456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" activePane="bottomRight" state="frozen"/>
      <selection pane="topRight" activeCell="F1" sqref="F1"/>
      <selection pane="bottomLeft" activeCell="A3" sqref="A3"/>
      <selection pane="bottomRight" activeCell="A18" sqref="A18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618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21</v>
      </c>
      <c r="L1" s="18">
        <f t="shared" si="0"/>
        <v>14</v>
      </c>
      <c r="M1" s="18">
        <f t="shared" si="0"/>
        <v>16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 t="str">
        <f>ESTADISTICA!M216</f>
        <v>APAGADO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EL PARQUE</v>
      </c>
      <c r="B228" t="str">
        <f>ESTADISTICA!B228</f>
        <v>PUNTO SEGURO - EL PARQUE (domo)</v>
      </c>
      <c r="C228" t="str">
        <f>ESTADISTICA!C228</f>
        <v>CALLE 1282 Y 1201</v>
      </c>
      <c r="D228" t="str">
        <f>ESTADISTICA!D228</f>
        <v>DOMO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(fija)</v>
      </c>
      <c r="C229" t="str">
        <f>ESTADISTICA!C229</f>
        <v>CALLE 1282 Y 1201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INGENIERO ALLAN</v>
      </c>
      <c r="B230" t="str">
        <f>ESTADISTICA!B230</f>
        <v>PUNTO SEGURO - ING. ALLAN (domo)</v>
      </c>
      <c r="C230" t="str">
        <f>ESTADISTICA!C230</f>
        <v>DIAG. LOS YAGANES Y 1148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INGENIERO ALLAN</v>
      </c>
      <c r="B231" t="str">
        <f>ESTADISTICA!B231</f>
        <v>PUNTO SEGURO - ING. ALLAN (fija)</v>
      </c>
      <c r="C231" t="str">
        <f>ESTADISTICA!C231</f>
        <v>DIAG. LOS YAGANES Y 1148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VILLA ARGENTINA</v>
      </c>
      <c r="B232" t="str">
        <f>ESTADISTICA!B232</f>
        <v>PUNTO SEGURO - KM 26 (domo)</v>
      </c>
      <c r="C232" t="str">
        <f>ESTADISTICA!C232</f>
        <v>513 Y PORTELA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VILLA ARGENTINA</v>
      </c>
      <c r="B233" t="str">
        <f>ESTADISTICA!B233</f>
        <v>PUNTO SEGURO - KM 26 (fija)</v>
      </c>
      <c r="C233" t="str">
        <f>ESTADISTICA!C233</f>
        <v>513 Y PORTELA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LUJAN</v>
      </c>
      <c r="B234" t="str">
        <f>ESTADISTICA!B234</f>
        <v>PUNTO SEGURO - LUJAN (fija)</v>
      </c>
      <c r="C234" t="str">
        <f>ESTADISTICA!C234</f>
        <v>DIAG. LOS TILOS Y LOS ALGARROBOS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ZONA RURAL SANTA ROSA</v>
      </c>
      <c r="B235" t="str">
        <f>ESTADISTICA!B235</f>
        <v>PUNTO SEGURO - PICO DE ORO (domo)</v>
      </c>
      <c r="C235" t="str">
        <f>ESTADISTICA!C235</f>
        <v>PISANI Y BULGARIA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ZONA RURAL SANTA ROSA</v>
      </c>
      <c r="B236" t="str">
        <f>ESTADISTICA!B236</f>
        <v>PUNTO SEGURO - PICO DE ORO (fija)</v>
      </c>
      <c r="C236" t="str">
        <f>ESTADISTICA!C236</f>
        <v>PISANI Y BULGARIA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SAN FRANCISCO ESTE (CHICO)</v>
      </c>
      <c r="B237" t="str">
        <f>ESTADISTICA!B237</f>
        <v>PUNTO SEGURO - SAN FRANCISCO (domo)</v>
      </c>
      <c r="C237" t="str">
        <f>ESTADISTICA!C237</f>
        <v>RP 53 Y 1332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 t="str">
        <f>ESTADISTICA!M237</f>
        <v>APAGADO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SAN JORGE</v>
      </c>
      <c r="B238" t="str">
        <f>ESTADISTICA!B238</f>
        <v>Punto Seguro - San Jorge (Domo)</v>
      </c>
      <c r="C238" t="str">
        <f>ESTADISTICA!C238</f>
        <v>CALLE 523 E/ 554 Y 556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SAN JORGE</v>
      </c>
      <c r="B239" t="str">
        <f>ESTADISTICA!B239</f>
        <v>Punto Seguro - San Jorge (Fija)</v>
      </c>
      <c r="C239" t="str">
        <f>ESTADISTICA!C239</f>
        <v>CALLE 523 E/ 554 Y 556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 t="str">
        <f>ESTADISTICA!K239</f>
        <v>APAGADO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SAN RUDECINDO</v>
      </c>
      <c r="B240" t="str">
        <f>ESTADISTICA!B240</f>
        <v>PUNTO SEGURO- SAN RUDECINDO (domo)</v>
      </c>
      <c r="C240" t="str">
        <f>ESTADISTICA!C240</f>
        <v>SANTA SOFIA Y ALVAR NUÑEZ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RUDECINDO</v>
      </c>
      <c r="B241" t="str">
        <f>ESTADISTICA!B241</f>
        <v>PUNTO SEGURO - SAN RUDECINDO (fija)</v>
      </c>
      <c r="C241" t="str">
        <f>ESTADISTICA!C241</f>
        <v>SANTA SOFIA Y ALVAR NUÑEZ</v>
      </c>
      <c r="D241" t="str">
        <f>ESTADISTICA!D241</f>
        <v>Fija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ZONA RURAL SANTA ROSA</v>
      </c>
      <c r="B242" t="str">
        <f>ESTADISTICA!B242</f>
        <v>PUNTO SEGURO - SANTA ROSA (domo)</v>
      </c>
      <c r="C242" t="str">
        <f>ESTADISTICA!C242</f>
        <v>BRUSELAS Y SICILIA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ZONA RURAL SANTA ROSA</v>
      </c>
      <c r="B243" t="str">
        <f>ESTADISTICA!B243</f>
        <v>PUNTO SEGURO - SANTA ROSA (fija)</v>
      </c>
      <c r="C243" t="str">
        <f>ESTADISTICA!C243</f>
        <v>BRUSELAS Y SICILIA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DON JOSE</v>
      </c>
      <c r="B244" t="str">
        <f>ESTADISTICA!B244</f>
        <v>PUNTO SEGURO AGUSTIN RAMIREZ INTERCOMUNICADOR</v>
      </c>
      <c r="C244" t="str">
        <f>ESTADISTICA!C244</f>
        <v>MALAMBO Y LA TRANQUERA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EL PARQUE</v>
      </c>
      <c r="B245" t="str">
        <f>ESTADISTICA!B245</f>
        <v>PUNTO SEGURO EL PARQUE INTERCOMUNICADOR</v>
      </c>
      <c r="C245" t="str">
        <f>ESTADISTICA!C245</f>
        <v>1282 Y 1201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INGENIERO ALLAN</v>
      </c>
      <c r="B246" t="str">
        <f>ESTADISTICA!B246</f>
        <v>PUNTO SEGURO INGENIERO ALLAN INTERCOMUNICADOR</v>
      </c>
      <c r="C246" t="str">
        <f>ESTADISTICA!C246</f>
        <v>DIAG LOS YAGANES Y 1148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LUJAN</v>
      </c>
      <c r="B247" t="str">
        <f>ESTADISTICA!B247</f>
        <v>PUNTO SEGURO LUJAN (domo)</v>
      </c>
      <c r="C247" t="str">
        <f>ESTADISTICA!C247</f>
        <v>DIAG. LOS TILOS Y LOS ALGARROBOS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LUJAN</v>
      </c>
      <c r="B248" t="str">
        <f>ESTADISTICA!B248</f>
        <v>PUNTO SEGURO LUJAN INTERCOMUNICADOR</v>
      </c>
      <c r="C248" t="str">
        <f>ESTADISTICA!C248</f>
        <v>DIAG LOS TILOS Y LOS ALGARROBOS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PICO DE ORO INTERCOMUNICADOR</v>
      </c>
      <c r="C249" t="str">
        <f>ESTADISTICA!C249</f>
        <v>PISANI Y BULGARIA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SAN JORGE</v>
      </c>
      <c r="B250" t="str">
        <f>ESTADISTICA!B250</f>
        <v>PUNTO SEGURO SAN JORGE INTERCOMUNICADOR</v>
      </c>
      <c r="C250" t="str">
        <f>ESTADISTICA!C250</f>
        <v>CALLE 554 Y 523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SAN RUDECINDO</v>
      </c>
      <c r="B251" t="str">
        <f>ESTADISTICA!B251</f>
        <v>PUNTO SEGURO SAN RUDECINDO INTERCOMUNICADOR</v>
      </c>
      <c r="C251" t="str">
        <f>ESTADISTICA!C251</f>
        <v>SABTA SOFIA Y ALVAR NUÃ‘EZ</v>
      </c>
      <c r="D251" t="str">
        <f>ESTADISTICA!D251</f>
        <v>Domo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ZONA RURAL SANTA ROSA</v>
      </c>
      <c r="B252" t="str">
        <f>ESTADISTICA!B252</f>
        <v>PUNTO SEGURO SANTA ROSA INTERCOMUNICADOR</v>
      </c>
      <c r="C252" t="str">
        <f>ESTADISTICA!C252</f>
        <v>Bruselas y sicilia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 t="str">
        <f>ESTADISTICA!M264</f>
        <v>APAGADO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 t="str">
        <f>ESTADISTICA!M294</f>
        <v>APAGADO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 t="str">
        <f>ESTADISTICA!M308</f>
        <v>APAGADO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 04</v>
      </c>
      <c r="C332" t="str">
        <f>ESTADISTICA!C332</f>
        <v>Belgica y Andorra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SANTA ROSA</v>
      </c>
      <c r="B333" t="str">
        <f>ESTADISTICA!B333</f>
        <v>SRO 08</v>
      </c>
      <c r="C333" t="str">
        <f>ESTADISTICA!C333</f>
        <v>NOVAK E/ DESSY Y BELGICA (POLIDEPORTIVO LA PATRIADA)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 11</v>
      </c>
      <c r="C334" t="str">
        <f>ESTADISTICA!C334</f>
        <v>MILAN Y MALLORCA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 13 (fija 1)</v>
      </c>
      <c r="C335" t="str">
        <f>ESTADISTICA!C335</f>
        <v>BRUSELAS E/ GRECIA Y CHECOSLOVAQUIA</v>
      </c>
      <c r="D335" t="str">
        <f>ESTADISTICA!D335</f>
        <v>Fija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 t="str">
        <f>ESTADISTICA!L335</f>
        <v>APAGADO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ZONA RURAL SANTA ROSA</v>
      </c>
      <c r="B336" t="str">
        <f>ESTADISTICA!B336</f>
        <v>SRO 14 (fija 2)</v>
      </c>
      <c r="C336" t="str">
        <f>ESTADISTICA!C336</f>
        <v>BRUSELAS E/ GRECIA Y CHECOSLOVAQUIA</v>
      </c>
      <c r="D336" t="str">
        <f>ESTADISTICA!D336</f>
        <v>Fija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 t="str">
        <f>ESTADISTICA!L336</f>
        <v>APAGADO</v>
      </c>
      <c r="M336" t="str">
        <f>ESTADISTICA!M336</f>
        <v>APAGADO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18 (fija 1)</v>
      </c>
      <c r="C337" t="str">
        <f>ESTADISTICA!C337</f>
        <v>GRAN CANARIA Y BUDAPEST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 19 (fija 2)</v>
      </c>
      <c r="C338" t="str">
        <f>ESTADISTICA!C338</f>
        <v>GRAN CANARIA Y BUDAPEST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448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SRO05</v>
      </c>
      <c r="C342" t="str">
        <f>ESTADISTICA!C342</f>
        <v>CAFFERATA Y BONN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SRO06</v>
      </c>
      <c r="C343" t="str">
        <f>ESTADISTICA!C343</f>
        <v>Novak y Bonn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SRO07</v>
      </c>
      <c r="C344" t="str">
        <f>ESTADISTICA!C344</f>
        <v>NOVAK Y BELGICA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SRO09</v>
      </c>
      <c r="C345" t="str">
        <f>ESTADISTICA!C345</f>
        <v>BUCAREST E/ ALEMANIA Y CAFFERATA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SRO10</v>
      </c>
      <c r="C346" t="str">
        <f>ESTADISTICA!C346</f>
        <v>DINAMARCA Y MILAN</v>
      </c>
      <c r="D346" t="str">
        <f>ESTADISTICA!D346</f>
        <v>DOMO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SRO12</v>
      </c>
      <c r="C347" t="str">
        <f>ESTADISTICA!C347</f>
        <v>YUGOSLAVIA Y PAYSANDU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 RUDECINDO</v>
      </c>
      <c r="B351" t="str">
        <f>ESTADISTICA!B351</f>
        <v>SRU01 (fija 1)</v>
      </c>
      <c r="C351" t="str">
        <f>ESTADISTICA!C351</f>
        <v>HERNANDARIAS Y AMBATO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 RUDECINDO</v>
      </c>
      <c r="B352" t="str">
        <f>ESTADISTICA!B352</f>
        <v>SRU02 (fija 2)</v>
      </c>
      <c r="C352" t="str">
        <f>ESTADISTICA!C352</f>
        <v>HERNANDARIAS Y AMBATO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SRU03</v>
      </c>
      <c r="C353" t="str">
        <f>ESTADISTICA!C353</f>
        <v>SANTA SOFIA Y LUIS AGOTE</v>
      </c>
      <c r="D353" t="str">
        <f>ESTADISTICA!D353</f>
        <v>DOMO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VANG 09</v>
      </c>
      <c r="C354" t="str">
        <f>ESTADISTICA!C354</f>
        <v>Ruta 36 y Senzabello</v>
      </c>
      <c r="D354" t="str">
        <f>ESTADISTICA!D354</f>
        <v>Domo</v>
      </c>
      <c r="E354" t="str">
        <f>ESTADISTICA!E354</f>
        <v>PTO A FO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VILLA ANGELICA</v>
      </c>
      <c r="B355" t="str">
        <f>ESTADISTICA!B355</f>
        <v>VANG01</v>
      </c>
      <c r="C355" t="str">
        <f>ESTADISTICA!C355</f>
        <v>Senzabello y Necochea</v>
      </c>
      <c r="D355" t="str">
        <f>ESTADISTICA!D355</f>
        <v>Domo</v>
      </c>
      <c r="E355" t="str">
        <f>ESTADISTICA!E355</f>
        <v>PTO A FO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VILLA ANGELICA</v>
      </c>
      <c r="B356" t="str">
        <f>ESTADISTICA!B356</f>
        <v>VANG02</v>
      </c>
      <c r="C356" t="str">
        <f>ESTADISTICA!C356</f>
        <v>Thevenet y Ruta 36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DEL PLATA</v>
      </c>
      <c r="B357" t="str">
        <f>ESTADISTICA!B357</f>
        <v>VANG03</v>
      </c>
      <c r="C357" t="str">
        <f>ESTADISTICA!C357</f>
        <v>Thevenet 1950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VANG04</v>
      </c>
      <c r="C358" t="str">
        <f>ESTADISTICA!C358</f>
        <v>Storni e/Thevenet y Calle 158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VANG05</v>
      </c>
      <c r="C359" t="str">
        <f>ESTADISTICA!C359</f>
        <v>Storni y Thevenet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VANG06</v>
      </c>
      <c r="C360" t="str">
        <f>ESTADISTICA!C360</f>
        <v>Arenales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VANG07</v>
      </c>
      <c r="C361" t="str">
        <f>ESTADISTICA!C361</f>
        <v>Arenales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VANG08</v>
      </c>
      <c r="C362" t="str">
        <f>ESTADISTICA!C362</f>
        <v>Calle 158 al 2200</v>
      </c>
      <c r="D362" t="str">
        <f>ESTADISTICA!D362</f>
        <v>Domo</v>
      </c>
      <c r="E362" t="str">
        <f>ESTADISTICA!E362</f>
        <v>PTO A FO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VANG10</v>
      </c>
      <c r="C363" t="str">
        <f>ESTADISTICA!C363</f>
        <v>Senzabello y Braile</v>
      </c>
      <c r="D363" t="str">
        <f>ESTADISTICA!D363</f>
        <v>fija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VANG11</v>
      </c>
      <c r="C364" t="str">
        <f>ESTADISTICA!C364</f>
        <v>Senzabello y Braile</v>
      </c>
      <c r="D364" t="str">
        <f>ESTADISTICA!D364</f>
        <v>fija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VANG12</v>
      </c>
      <c r="C365" t="str">
        <f>ESTADISTICA!C365</f>
        <v>TAPALQUE E/ BOLIVAR Y GORRITI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VANG13</v>
      </c>
      <c r="C366" t="str">
        <f>ESTADISTICA!C366</f>
        <v>TAPALQUE E/ BOLIVAR Y GORRITI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ARGENTINA</v>
      </c>
      <c r="B367" t="str">
        <f>ESTADISTICA!B367</f>
        <v>VAR 01</v>
      </c>
      <c r="C367" t="str">
        <f>ESTADISTICA!C367</f>
        <v>Calle 519 y 546</v>
      </c>
      <c r="D367" t="str">
        <f>ESTADISTICA!D367</f>
        <v>Domo</v>
      </c>
      <c r="E367" t="str">
        <f>ESTADISTICA!E367</f>
        <v>Radio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ARGENTINA</v>
      </c>
      <c r="B368" t="str">
        <f>ESTADISTICA!B368</f>
        <v>VAR 02</v>
      </c>
      <c r="C368" t="str">
        <f>ESTADISTICA!C368</f>
        <v>DIAGONAL LOS TILOS Y 542</v>
      </c>
      <c r="D368" t="str">
        <f>ESTADISTICA!D368</f>
        <v>DOMO</v>
      </c>
      <c r="E368" t="str">
        <f>ESTADISTICA!E368</f>
        <v>Radio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VAR03 (fija 1)</v>
      </c>
      <c r="C369" t="str">
        <f>ESTADISTICA!C369</f>
        <v>509 y 546</v>
      </c>
      <c r="D369" t="str">
        <f>ESTADISTICA!D369</f>
        <v>Fija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VAR04 (fija 2)</v>
      </c>
      <c r="C370" t="str">
        <f>ESTADISTICA!C370</f>
        <v>509 y 546</v>
      </c>
      <c r="D370" t="str">
        <f>ESTADISTICA!D370</f>
        <v>Fija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VAR05 (fija 1)</v>
      </c>
      <c r="C371" t="str">
        <f>ESTADISTICA!C371</f>
        <v>511 E/ 544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VAR06 (fija 2)</v>
      </c>
      <c r="C372" t="str">
        <f>ESTADISTICA!C372</f>
        <v>511 E/ 544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VAR07</v>
      </c>
      <c r="C373" t="str">
        <f>ESTADISTICA!C373</f>
        <v>DIAG. LOS TILOS Y 517</v>
      </c>
      <c r="D373" t="str">
        <f>ESTADISTICA!D373</f>
        <v>DOMO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 08 (fija 1)</v>
      </c>
      <c r="C374" t="str">
        <f>ESTADISTICA!C374</f>
        <v>534 Y 523</v>
      </c>
      <c r="D374" t="str">
        <f>ESTADISTICA!D374</f>
        <v>Fija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 09 (fija 2)</v>
      </c>
      <c r="C375" t="str">
        <f>ESTADISTICA!C375</f>
        <v>534 Y 523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VAR10 (fija 1)</v>
      </c>
      <c r="C376" t="str">
        <f>ESTADISTICA!C376</f>
        <v>532 A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VAR11 (fija 2)</v>
      </c>
      <c r="C377" t="str">
        <f>ESTADISTICA!C377</f>
        <v>532 A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VAR12</v>
      </c>
      <c r="C378" t="str">
        <f>ESTADISTICA!C378</f>
        <v>Calle 527 y Portela</v>
      </c>
      <c r="D378" t="str">
        <f>ESTADISTICA!D378</f>
        <v>Domo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 xml:space="preserve"> 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VAR13</v>
      </c>
      <c r="C379" t="str">
        <f>ESTADISTICA!C379</f>
        <v>Calle 527 y 532</v>
      </c>
      <c r="D379" t="str">
        <f>ESTADISTICA!D379</f>
        <v>Domo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VAR14</v>
      </c>
      <c r="C380" t="str">
        <f>ESTADISTICA!C380</f>
        <v>Pportela y 517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VATTEONE</v>
      </c>
      <c r="B381" t="str">
        <f>ESTADISTICA!B381</f>
        <v>VAT01</v>
      </c>
      <c r="C381" t="str">
        <f>ESTADISTICA!C381</f>
        <v>Montevideo y El ChaÃ±ar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VATTEONE CENTRO</v>
      </c>
      <c r="B382" t="str">
        <f>ESTADISTICA!B382</f>
        <v>VAT02</v>
      </c>
      <c r="C382" t="str">
        <f>ESTADISTICA!C382</f>
        <v>Eva Peron y 12 de Octubre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 CENTRO</v>
      </c>
      <c r="B383" t="str">
        <f>ESTADISTICA!B383</f>
        <v>VAT03</v>
      </c>
      <c r="C383" t="str">
        <f>ESTADISTICA!C383</f>
        <v>Lavalle y Belgrano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VAT04</v>
      </c>
      <c r="C384" t="str">
        <f>ESTADISTICA!C384</f>
        <v>Lavalle y Entre Rios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VAT05</v>
      </c>
      <c r="C385" t="str">
        <f>ESTADISTICA!C385</f>
        <v>Lavalle y Colombia</v>
      </c>
      <c r="D385" t="str">
        <f>ESTADISTICA!D385</f>
        <v>Domo</v>
      </c>
      <c r="E385" t="str">
        <f>ESTADISTICA!E385</f>
        <v>Radio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VAT06</v>
      </c>
      <c r="C386" t="str">
        <f>ESTADISTICA!C386</f>
        <v>Eva Peron y Pueyrredon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VAT07</v>
      </c>
      <c r="C387" t="str">
        <f>ESTADISTICA!C387</f>
        <v>Eva Peron y Lavalle</v>
      </c>
      <c r="D387">
        <f>ESTADISTICA!D387</f>
        <v>0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 t="str">
        <f>ESTADISTICA!K387</f>
        <v>APAGADO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</v>
      </c>
      <c r="B388" t="str">
        <f>ESTADISTICA!B388</f>
        <v>VAT08</v>
      </c>
      <c r="C388" t="str">
        <f>ESTADISTICA!C388</f>
        <v>12 de Octubre y Florida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</v>
      </c>
      <c r="B389" t="str">
        <f>ESTADISTICA!B389</f>
        <v>VAT09</v>
      </c>
      <c r="C389" t="str">
        <f>ESTADISTICA!C389</f>
        <v>Montevideo y Alsina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 10</v>
      </c>
      <c r="C390" t="str">
        <f>ESTADISTICA!C390</f>
        <v>Belgrano y Quintana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VAT11</v>
      </c>
      <c r="C391" t="str">
        <f>ESTADISTICA!C391</f>
        <v>Mainini y Montevideo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VAT12</v>
      </c>
      <c r="C392" t="str">
        <f>ESTADISTICA!C392</f>
        <v>12 DE OCTUBRE Y CHACO</v>
      </c>
      <c r="D392" t="str">
        <f>ESTADISTICA!D392</f>
        <v>DOMO</v>
      </c>
      <c r="E392" t="str">
        <f>ESTADISTICA!E392</f>
        <v>PTO A FO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 CENTRO</v>
      </c>
      <c r="B393" t="str">
        <f>ESTADISTICA!B393</f>
        <v>VAT13</v>
      </c>
      <c r="C393" t="str">
        <f>ESTADISTICA!C393</f>
        <v>Av.12 de Octubre y Belgrano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 14</v>
      </c>
      <c r="C394" t="str">
        <f>ESTADISTICA!C394</f>
        <v>FLORIDA Y MONTEVIDEO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 15</v>
      </c>
      <c r="C395" t="str">
        <f>ESTADISTICA!C395</f>
        <v>CORRIENTES Y VICENTE LOPEZ</v>
      </c>
      <c r="D395" t="str">
        <f>ESTADISTICA!D395</f>
        <v>DOMO</v>
      </c>
      <c r="E395" t="str">
        <f>ESTADISTICA!E395</f>
        <v>PTO A FO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16</v>
      </c>
      <c r="C396" t="str">
        <f>ESTADISTICA!C396</f>
        <v>MONTEVIDEO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17</v>
      </c>
      <c r="C397" t="str">
        <f>ESTADISTICA!C397</f>
        <v>CHAÑAR Y URUGUAY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 CENTRO</v>
      </c>
      <c r="B398" t="str">
        <f>ESTADISTICA!B398</f>
        <v>VAT18</v>
      </c>
      <c r="C398" t="str">
        <f>ESTADISTICA!C398</f>
        <v>LAVALLE Y FONROUGE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 CENTRO</v>
      </c>
      <c r="B399" t="str">
        <f>ESTADISTICA!B399</f>
        <v>VAT19</v>
      </c>
      <c r="C399" t="str">
        <f>ESTADISTICA!C399</f>
        <v>QUINTANA Y FONROUGE ( TUCUMAN )</v>
      </c>
      <c r="D399" t="str">
        <f>ESTADISTICA!D399</f>
        <v>DOMO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20</v>
      </c>
      <c r="C400" t="str">
        <f>ESTADISTICA!C400</f>
        <v>URUGUAY Y PILCOMAYO</v>
      </c>
      <c r="D400" t="str">
        <f>ESTADISTICA!D400</f>
        <v>FIJA</v>
      </c>
      <c r="E400" t="str">
        <f>ESTADISTICA!E400</f>
        <v>Radio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 21 (fija 1)</v>
      </c>
      <c r="C401" t="str">
        <f>ESTADISTICA!C401</f>
        <v>QUINTANA E/ BELGRANO Y FONROUGE</v>
      </c>
      <c r="D401" t="str">
        <f>ESTADISTICA!D401</f>
        <v>Fija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 22 (fija 2)</v>
      </c>
      <c r="C402" t="str">
        <f>ESTADISTICA!C402</f>
        <v>QUINTANA E/ BELGRANO Y FONROUGE</v>
      </c>
      <c r="D402" t="str">
        <f>ESTADISTICA!D402</f>
        <v>Fija</v>
      </c>
      <c r="E402" t="str">
        <f>ESTADISTICA!E402</f>
        <v>Fibra Optica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VAT23 (fija 1)</v>
      </c>
      <c r="C403" t="str">
        <f>ESTADISTICA!C403</f>
        <v>EVA PERON Y "EL TUNEL" (BAJO NIVEL)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 t="str">
        <f>ESTADISTICA!K403</f>
        <v>APAGADO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VAT24 (fija 2)</v>
      </c>
      <c r="C404" t="str">
        <f>ESTADISTICA!C404</f>
        <v>EVA PERON Y "EL TUNEL" (BAJO NIVEL)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 t="str">
        <f>ESTADISTICA!K404</f>
        <v>APAGADO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25</v>
      </c>
      <c r="C405" t="str">
        <f>ESTADISTICA!C405</f>
        <v>Mainini y Uruguay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26</v>
      </c>
      <c r="C406" t="str">
        <f>ESTADISTICA!C406</f>
        <v>Mainini y Uruguay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</v>
      </c>
      <c r="B407" t="str">
        <f>ESTADISTICA!B407</f>
        <v>VAT 27</v>
      </c>
      <c r="C407" t="str">
        <f>ESTADISTICA!C407</f>
        <v>12 DE OCTUBRE Y ROSARIO</v>
      </c>
      <c r="D407" t="str">
        <f>ESTADISTICA!D407</f>
        <v>DOMO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AURORA</v>
      </c>
      <c r="B408" t="str">
        <f>ESTADISTICA!B408</f>
        <v>VAU 01</v>
      </c>
      <c r="C408" t="str">
        <f>ESTADISTICA!C408</f>
        <v>San Martin y Monteverde</v>
      </c>
      <c r="D408" t="str">
        <f>ESTADISTICA!D408</f>
        <v>Domo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EMILIO</v>
      </c>
      <c r="B409" t="str">
        <f>ESTADISTICA!B409</f>
        <v>VAU 02</v>
      </c>
      <c r="C409" t="str">
        <f>ESTADISTICA!C409</f>
        <v>San Martin y Lope de Vega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VAU03 (fija 1)</v>
      </c>
      <c r="C410" t="str">
        <f>ESTADISTICA!C410</f>
        <v>PIZZURNO Y NUESTRAS MALVINAS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AURORA</v>
      </c>
      <c r="B411" t="str">
        <f>ESTADISTICA!B411</f>
        <v>VAU04 (fija 2)</v>
      </c>
      <c r="C411" t="str">
        <f>ESTADISTICA!C411</f>
        <v>PIZZURNO Y NUESTRAS MALVINAS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VAU05 (fija 1)</v>
      </c>
      <c r="C412" t="str">
        <f>ESTADISTICA!C412</f>
        <v>GUIDO SPANO Y VICTORINO DE LA PLAZA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VAU06 (fija 2)</v>
      </c>
      <c r="C413" t="str">
        <f>ESTADISTICA!C413</f>
        <v>GUIDO SPANO Y VICTORINO DE LA PLAZA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 07</v>
      </c>
      <c r="C414" t="str">
        <f>ESTADISTICA!C414</f>
        <v>VICTORINO DE LA PLAZA Y MONTEVERDE</v>
      </c>
      <c r="D414" t="str">
        <f>ESTADISTICA!D414</f>
        <v>Domo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VAU08</v>
      </c>
      <c r="C415" t="str">
        <f>ESTADISTICA!C415</f>
        <v>MONTEVERDE Y WASHINGTON</v>
      </c>
      <c r="D415" t="str">
        <f>ESTADISTICA!D415</f>
        <v>DOMO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DEL PLATA</v>
      </c>
      <c r="B416" t="str">
        <f>ESTADISTICA!B416</f>
        <v>VDPL02</v>
      </c>
      <c r="C416" t="str">
        <f>ESTADISTICA!C416</f>
        <v>Thevenet y Berutti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DEL PLATA</v>
      </c>
      <c r="B417" t="str">
        <f>ESTADISTICA!B417</f>
        <v>VDPL03</v>
      </c>
      <c r="C417" t="str">
        <f>ESTADISTICA!C417</f>
        <v>Neuquen y Alvarado</v>
      </c>
      <c r="D417" t="str">
        <f>ESTADISTICA!D417</f>
        <v>Domo</v>
      </c>
      <c r="E417" t="str">
        <f>ESTADISTICA!E417</f>
        <v>Radio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VDPL04</v>
      </c>
      <c r="C418" t="str">
        <f>ESTADISTICA!C418</f>
        <v>Neuquen y Diagonal Guemes</v>
      </c>
      <c r="D418" t="str">
        <f>ESTADISTICA!D418</f>
        <v>Domo</v>
      </c>
      <c r="E418" t="str">
        <f>ESTADISTICA!E418</f>
        <v>Radio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VDPL05</v>
      </c>
      <c r="C419" t="str">
        <f>ESTADISTICA!C419</f>
        <v>Ruta 36 y Abraham</v>
      </c>
      <c r="D419" t="str">
        <f>ESTADISTICA!D419</f>
        <v>Domo</v>
      </c>
      <c r="E419" t="str">
        <f>ESTADISTICA!E419</f>
        <v>PTO A FO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ANGELICA</v>
      </c>
      <c r="B420" t="str">
        <f>ESTADISTICA!B420</f>
        <v>VDPL06</v>
      </c>
      <c r="C420" t="str">
        <f>ESTADISTICA!C420</f>
        <v>Thevenet e/ Islas Orcadas y Gardel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 t="str">
        <f>ESTADISTICA!K420</f>
        <v>APAGADO</v>
      </c>
      <c r="L420" t="str">
        <f>ESTADISTICA!L420</f>
        <v>APAGADO</v>
      </c>
      <c r="M420" t="str">
        <f>ESTADISTICA!M420</f>
        <v>APAGADO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HUDSON</v>
      </c>
      <c r="B421" t="str">
        <f>ESTADISTICA!B421</f>
        <v>VHS 01</v>
      </c>
      <c r="C421" t="str">
        <f>ESTADISTICA!C421</f>
        <v>AV. HUDSON Y AV. LUJAN</v>
      </c>
      <c r="D421" t="str">
        <f>ESTADISTICA!D421</f>
        <v>DOMO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HUDSON</v>
      </c>
      <c r="B422" t="str">
        <f>ESTADISTICA!B422</f>
        <v>VHS 02</v>
      </c>
      <c r="C422" t="str">
        <f>ESTADISTICA!C422</f>
        <v>AV. LUJAN Y CALLE 909 A</v>
      </c>
      <c r="D422" t="str">
        <f>ESTADISTICA!D422</f>
        <v>DOMO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03 (fija 1)</v>
      </c>
      <c r="C423" t="str">
        <f>ESTADISTICA!C423</f>
        <v>AV. HUDSON Y LOS INMIGRANTES</v>
      </c>
      <c r="D423" t="str">
        <f>ESTADISTICA!D423</f>
        <v>Fija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04 (fija 2)</v>
      </c>
      <c r="C424" t="str">
        <f>ESTADISTICA!C424</f>
        <v>AV. HUDSON Y LOS INMIGRANTES</v>
      </c>
      <c r="D424" t="str">
        <f>ESTADISTICA!D424</f>
        <v>Fija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ARIAS</v>
      </c>
      <c r="B425" t="str">
        <f>ESTADISTICA!B425</f>
        <v>VLA 01 (fija 1)</v>
      </c>
      <c r="C425" t="str">
        <f>ESTADISTICA!C425</f>
        <v>820 Y SOLER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ARIAS</v>
      </c>
      <c r="B426" t="str">
        <f>ESTADISTICA!B426</f>
        <v>VLA 02</v>
      </c>
      <c r="C426" t="str">
        <f>ESTADISTICA!C426</f>
        <v>ESPORA Y HUDSON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VLA03 (fija 2)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VLA04</v>
      </c>
      <c r="C428" t="str">
        <f>ESTADISTICA!C428</f>
        <v>ESPORA Y MARTIN GRASS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VLA05</v>
      </c>
      <c r="C429" t="str">
        <f>ESTADISTICA!C429</f>
        <v>ESPORA Y 802</v>
      </c>
      <c r="D429" t="str">
        <f>ESTADISTICA!D429</f>
        <v>DOMO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MONICA NUEVA</v>
      </c>
      <c r="B430" t="str">
        <f>ESTADISTICA!B430</f>
        <v>VMO 02</v>
      </c>
      <c r="C430" t="str">
        <f>ESTADISTICA!C430</f>
        <v>Rio Carapachay y Oroño</v>
      </c>
      <c r="D430" t="str">
        <f>ESTADISTICA!D430</f>
        <v>Domo</v>
      </c>
      <c r="E430" t="str">
        <f>ESTADISTICA!E430</f>
        <v>Radio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MONICA NUEVA</v>
      </c>
      <c r="B431" t="str">
        <f>ESTADISTICA!B431</f>
        <v>VMO 03 (fija 1)</v>
      </c>
      <c r="C431" t="str">
        <f>ESTADISTICA!C431</f>
        <v>EVA PERON E/ OROÑO Y 734 A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04 (fija 2)</v>
      </c>
      <c r="C432" t="str">
        <f>ESTADISTICA!C432</f>
        <v>EVA PERON E/ OROÑO Y 734 A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05</v>
      </c>
      <c r="C433" t="str">
        <f>ESTADISTICA!C433</f>
        <v>OROÑO Y EVA PERON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VMO01</v>
      </c>
      <c r="C434" t="str">
        <f>ESTADISTICA!C434</f>
        <v>Eva Peron y Monseñor de las Casas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VIEJA</v>
      </c>
      <c r="B435" t="str">
        <f>ESTADISTICA!B435</f>
        <v>VMOV01 (fija 1)</v>
      </c>
      <c r="C435" t="str">
        <f>ESTADISTICA!C435</f>
        <v>ATENAS E/ CAFFERATA Y ALEMANIA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VIEJA</v>
      </c>
      <c r="B436" t="str">
        <f>ESTADISTICA!B436</f>
        <v>VMOV 02 (fija 2)</v>
      </c>
      <c r="C436" t="str">
        <f>ESTADISTICA!C436</f>
        <v>ATENAS E/ CAFFERATA Y ALEMANIA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 03 (fija 1)</v>
      </c>
      <c r="C437" t="str">
        <f>ESTADISTICA!C437</f>
        <v>ROMA E/ HOLANDA Y CAFFERATA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VMOV04 (fija 2)</v>
      </c>
      <c r="C438" t="str">
        <f>ESTADISTICA!C438</f>
        <v>ROMA E/ HOLANDA Y CAFFERATA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SAN LUIS</v>
      </c>
      <c r="B439" t="str">
        <f>ESTADISTICA!B439</f>
        <v>VSL 01</v>
      </c>
      <c r="C439" t="str">
        <f>ESTADISTICA!C439</f>
        <v>AV. HUDSON Y CACHEUTA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SUSANA</v>
      </c>
      <c r="B440" t="str">
        <f>ESTADISTICA!B440</f>
        <v>VSU01</v>
      </c>
      <c r="C440" t="str">
        <f>ESTADISTICA!C440</f>
        <v>CJAL. JUAN BROWN Y SANTA FE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SUSANA</v>
      </c>
      <c r="B441" t="str">
        <f>ESTADISTICA!B441</f>
        <v>VSU 02</v>
      </c>
      <c r="C441" t="str">
        <f>ESTADISTICA!C441</f>
        <v>CABELLO Y SANTA FE</v>
      </c>
      <c r="D441" t="str">
        <f>ESTADISTICA!D441</f>
        <v>DOMO</v>
      </c>
      <c r="E441" t="str">
        <f>ESTADISTICA!E441</f>
        <v>Radio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 03</v>
      </c>
      <c r="C442" t="str">
        <f>ESTADISTICA!C442</f>
        <v>EE.UU Y SERRANO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04</v>
      </c>
      <c r="C443" t="str">
        <f>ESTADISTICA!C443</f>
        <v>Aniceto Diaz y Cordoba</v>
      </c>
      <c r="D443" t="str">
        <f>ESTADISTICA!D443</f>
        <v>fija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05</v>
      </c>
      <c r="C444" t="str">
        <f>ESTADISTICA!C444</f>
        <v>Aniceto Diaz y Cordoba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06</v>
      </c>
      <c r="C445" t="str">
        <f>ESTADISTICA!C445</f>
        <v>EE.UU Y BROWN</v>
      </c>
      <c r="D445" t="str">
        <f>ESTADISTICA!D445</f>
        <v>DOMO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ZEBALLOS</v>
      </c>
      <c r="B446" t="str">
        <f>ESTADISTICA!B446</f>
        <v>ZEB02</v>
      </c>
      <c r="C446" t="str">
        <f>ESTADISTICA!C446</f>
        <v>Quinquela Martin y Sgo. del Estero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9 DE JULIO</v>
      </c>
      <c r="B447" t="str">
        <f>ESTADISTICA!B447</f>
        <v>ZEB03</v>
      </c>
      <c r="C447" t="str">
        <f>ESTADISTICA!C447</f>
        <v>Quinquela Martin y Pte. Peron</v>
      </c>
      <c r="D447" t="str">
        <f>ESTADISTICA!D447</f>
        <v>Domo</v>
      </c>
      <c r="E447" t="str">
        <f>ESTADISTICA!E447</f>
        <v>Radio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ZEB04</v>
      </c>
      <c r="C448" t="str">
        <f>ESTADISTICA!C448</f>
        <v>THEVENET Y DIAGONAL GRANADEROS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ZEBALLOS</v>
      </c>
      <c r="B449" t="str">
        <f>ESTADISTICA!B449</f>
        <v>ZEB 05</v>
      </c>
      <c r="C449" t="str">
        <f>ESTADISTICA!C449</f>
        <v>DIAG. GRANADEROS Y 214 BIS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>
        <f>ESTADISTICA!A450</f>
        <v>0</v>
      </c>
      <c r="B450">
        <f>ESTADISTICA!B450</f>
        <v>0</v>
      </c>
      <c r="C450">
        <f>ESTADISTICA!C450</f>
        <v>0</v>
      </c>
      <c r="D450">
        <f>ESTADISTICA!D450</f>
        <v>0</v>
      </c>
      <c r="E450">
        <f>ESTADISTICA!E450</f>
        <v>0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>
        <f>ESTADISTICA!A451</f>
        <v>0</v>
      </c>
      <c r="B451">
        <f>ESTADISTICA!B451</f>
        <v>0</v>
      </c>
      <c r="C451">
        <f>ESTADISTICA!C451</f>
        <v>0</v>
      </c>
      <c r="D451">
        <f>ESTADISTICA!D451</f>
        <v>0</v>
      </c>
      <c r="E451">
        <f>ESTADISTICA!E451</f>
        <v>0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983</v>
      </c>
      <c r="D1" s="31">
        <f>COUNTIFS(E4:E400,"=Fibra Optica")</f>
        <v>268</v>
      </c>
    </row>
    <row r="2" spans="1:36" ht="21" x14ac:dyDescent="0.35">
      <c r="E2" s="18" t="s">
        <v>618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7</v>
      </c>
      <c r="N2" s="18">
        <f>COUNTIFS(N4:N500, "=APAGADO",E4:E500,"=Fibra Optica")</f>
        <v>0</v>
      </c>
      <c r="O2" s="18">
        <f>COUNTIFS(O4:O500, "=APAGADO",E4:E500,"=Fibra Optica")</f>
        <v>0</v>
      </c>
      <c r="P2" s="18">
        <f>COUNTIFS(P4:P500, "=APAGADO",E4:E500,"=Fibra Optica")</f>
        <v>0</v>
      </c>
      <c r="Q2" s="18">
        <f>COUNTIFS(Q4:Q500, "=APAGADO",E4:E500,"=Fibra Optica")</f>
        <v>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 t="str">
        <f>'RESUMEN TOTAL'!S219</f>
        <v>APAGADO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 t="str">
        <f>'RESUMEN TOTAL'!S297</f>
        <v>APAGADO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 t="str">
        <f>'RESUMEN TOTAL'!S311</f>
        <v>APAGADO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 t="str">
        <f>'RESUMEN TOTAL'!R338</f>
        <v>APAGADO</v>
      </c>
      <c r="M334" t="str">
        <f>'RESUMEN TOTAL'!S338</f>
        <v>APAGADO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 t="str">
        <f>'RESUMEN TOTAL'!R339</f>
        <v>APAGADO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 t="str">
        <f>'RESUMEN TOTAL'!Q390</f>
        <v>APAGADO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 t="str">
        <f>'RESUMEN TOTAL'!Q406</f>
        <v>APAGADO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 t="str">
        <f>'RESUMEN TOTAL'!Q407</f>
        <v>APAGADO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1152</v>
      </c>
      <c r="D1" s="32"/>
    </row>
    <row r="2" spans="1:36" ht="21" x14ac:dyDescent="0.35">
      <c r="E2" s="18" t="s">
        <v>618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0</v>
      </c>
      <c r="Q2" s="18">
        <f>COUNTIFS(Q4:Q501, "=APAGADO",E4:E501,"=PTO A FO")</f>
        <v>0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 t="str">
        <f>'RESUMEN TOTAL'!S219</f>
        <v>APAGADO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 t="str">
        <f>'RESUMEN TOTAL'!S223</f>
        <v>APAGADO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EL PARQUE</v>
      </c>
      <c r="B228" t="str">
        <f>'RESUMEN TOTAL'!B231</f>
        <v>PUNTO SEGURO - EL PARQUE (domo)</v>
      </c>
      <c r="C228" t="str">
        <f>'RESUMEN TOTAL'!D231</f>
        <v>CALLE 1282 Y 1201</v>
      </c>
      <c r="D228" t="str">
        <f>'RESUMEN TOTAL'!E231</f>
        <v>DOMO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(fija)</v>
      </c>
      <c r="C229" t="str">
        <f>'RESUMEN TOTAL'!D232</f>
        <v>CALLE 1282 Y 1201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INGENIERO ALLAN</v>
      </c>
      <c r="B230" t="str">
        <f>'RESUMEN TOTAL'!B233</f>
        <v>PUNTO SEGURO - ING. ALLAN (domo)</v>
      </c>
      <c r="C230" t="str">
        <f>'RESUMEN TOTAL'!D233</f>
        <v>DIAG. LOS YAGANES Y 1148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INGENIERO ALLAN</v>
      </c>
      <c r="B231" t="str">
        <f>'RESUMEN TOTAL'!B234</f>
        <v>PUNTO SEGURO - ING. ALLAN (fija)</v>
      </c>
      <c r="C231" t="str">
        <f>'RESUMEN TOTAL'!D234</f>
        <v>DIAG. LOS YAGANES Y 1148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VILLA ARGENTINA</v>
      </c>
      <c r="B232" t="str">
        <f>'RESUMEN TOTAL'!B235</f>
        <v>PUNTO SEGURO - KM 26 (domo)</v>
      </c>
      <c r="C232" t="str">
        <f>'RESUMEN TOTAL'!D235</f>
        <v>513 Y PORTELA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VILLA ARGENTINA</v>
      </c>
      <c r="B233" t="str">
        <f>'RESUMEN TOTAL'!B236</f>
        <v>PUNTO SEGURO - KM 26 (fija)</v>
      </c>
      <c r="C233" t="str">
        <f>'RESUMEN TOTAL'!D236</f>
        <v>513 Y PORTELA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LUJAN</v>
      </c>
      <c r="B234" t="str">
        <f>'RESUMEN TOTAL'!B237</f>
        <v>PUNTO SEGURO - LUJAN (fija)</v>
      </c>
      <c r="C234" t="str">
        <f>'RESUMEN TOTAL'!D237</f>
        <v>DIAG. LOS TILOS Y LOS ALGARROBOS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ZONA RURAL SANTA ROSA</v>
      </c>
      <c r="B235" t="str">
        <f>'RESUMEN TOTAL'!B238</f>
        <v>PUNTO SEGURO - PICO DE ORO (domo)</v>
      </c>
      <c r="C235" t="str">
        <f>'RESUMEN TOTAL'!D238</f>
        <v>PISANI Y BULGARIA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ZONA RURAL SANTA ROSA</v>
      </c>
      <c r="B236" t="str">
        <f>'RESUMEN TOTAL'!B239</f>
        <v>PUNTO SEGURO - PICO DE ORO (fija)</v>
      </c>
      <c r="C236" t="str">
        <f>'RESUMEN TOTAL'!D239</f>
        <v>PISANI Y BULGARIA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SAN FRANCISCO ESTE (CHICO)</v>
      </c>
      <c r="B237" t="str">
        <f>'RESUMEN TOTAL'!B240</f>
        <v>PUNTO SEGURO - SAN FRANCISCO (domo)</v>
      </c>
      <c r="C237" t="str">
        <f>'RESUMEN TOTAL'!D240</f>
        <v>RP 53 Y 1332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 t="str">
        <f>'RESUMEN TOTAL'!S240</f>
        <v>APAGADO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SAN JORGE</v>
      </c>
      <c r="B238" t="str">
        <f>'RESUMEN TOTAL'!B241</f>
        <v>Punto Seguro - San Jorge (Domo)</v>
      </c>
      <c r="C238" t="str">
        <f>'RESUMEN TOTAL'!D241</f>
        <v>CALLE 523 E/ 554 Y 556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SAN JORGE</v>
      </c>
      <c r="B239" t="str">
        <f>'RESUMEN TOTAL'!B242</f>
        <v>Punto Seguro - San Jorge (Fija)</v>
      </c>
      <c r="C239" t="str">
        <f>'RESUMEN TOTAL'!D242</f>
        <v>CALLE 523 E/ 554 Y 556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 t="str">
        <f>'RESUMEN TOTAL'!Q242</f>
        <v>APAGADO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SAN RUDECINDO</v>
      </c>
      <c r="B240" t="str">
        <f>'RESUMEN TOTAL'!B243</f>
        <v>PUNTO SEGURO- SAN RUDECINDO (domo)</v>
      </c>
      <c r="C240" t="str">
        <f>'RESUMEN TOTAL'!D243</f>
        <v>SANTA SOFIA Y ALVAR NUÑEZ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RUDECINDO</v>
      </c>
      <c r="B241" t="str">
        <f>'RESUMEN TOTAL'!B244</f>
        <v>PUNTO SEGURO - SAN RUDECINDO (fija)</v>
      </c>
      <c r="C241" t="str">
        <f>'RESUMEN TOTAL'!D244</f>
        <v>SANTA SOFIA Y ALVAR NUÑEZ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- SANTA ROSA (domo)</v>
      </c>
      <c r="C242" t="str">
        <f>'RESUMEN TOTAL'!D245</f>
        <v>BRUSELAS Y SICILIA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- SANTA ROSA (fija)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DON JOSE</v>
      </c>
      <c r="B244" t="str">
        <f>'RESUMEN TOTAL'!B247</f>
        <v>PUNTO SEGURO AGUSTIN RAMIREZ INTERCOMUNICADOR</v>
      </c>
      <c r="C244" t="str">
        <f>'RESUMEN TOTAL'!D247</f>
        <v>MALAMBO Y LA TRANQUERA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EL PARQUE</v>
      </c>
      <c r="B245" t="str">
        <f>'RESUMEN TOTAL'!B248</f>
        <v>PUNTO SEGURO EL PARQUE INTERCOMUNICADOR</v>
      </c>
      <c r="C245" t="str">
        <f>'RESUMEN TOTAL'!D248</f>
        <v>1282 Y 1201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INGENIERO ALLAN</v>
      </c>
      <c r="B246" t="str">
        <f>'RESUMEN TOTAL'!B249</f>
        <v>PUNTO SEGURO INGENIERO ALLAN INTERCOMUNICADOR</v>
      </c>
      <c r="C246" t="str">
        <f>'RESUMEN TOTAL'!D249</f>
        <v>DIAG LOS YAGANES Y 1148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LUJAN</v>
      </c>
      <c r="B247" t="str">
        <f>'RESUMEN TOTAL'!B250</f>
        <v>PUNTO SEGURO LUJAN (domo)</v>
      </c>
      <c r="C247" t="str">
        <f>'RESUMEN TOTAL'!D250</f>
        <v>DIAG. LOS TILOS Y LOS ALGARROBOS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LUJAN</v>
      </c>
      <c r="B248" t="str">
        <f>'RESUMEN TOTAL'!B251</f>
        <v>PUNTO SEGURO LUJAN INTERCOMUNICADOR</v>
      </c>
      <c r="C248" t="str">
        <f>'RESUMEN TOTAL'!D251</f>
        <v>DIAG LOS TILOS Y LOS ALGARROBOS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PICO DE ORO INTERCOMUNICADOR</v>
      </c>
      <c r="C249" t="str">
        <f>'RESUMEN TOTAL'!D252</f>
        <v>PISANI Y BULGARIA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TOTAL'!B253</f>
        <v>PUNTO SEGURO SAN JORGE INTERCOMUNICADOR</v>
      </c>
      <c r="C250" t="str">
        <f>'RESUMEN TOTAL'!D253</f>
        <v>CALLE 554 Y 523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SAN RUDECINDO</v>
      </c>
      <c r="B251" t="str">
        <f>'RESUMEN TOTAL'!B254</f>
        <v>PUNTO SEGURO SAN RUDECINDO INTERCOMUNICADOR</v>
      </c>
      <c r="C251" t="str">
        <f>'RESUMEN TOTAL'!D254</f>
        <v>SABTA SOFIA Y ALVAR NUÃ‘EZ</v>
      </c>
      <c r="D251" t="str">
        <f>'RESUMEN TOTAL'!E254</f>
        <v>Domo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 t="str">
        <f>'RESUMEN TOTAL'!S267</f>
        <v>APAGADO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 t="str">
        <f>'RESUMEN TOTAL'!S297</f>
        <v>APAGADO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 t="str">
        <f>'RESUMEN TOTAL'!S311</f>
        <v>APAGADO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 04</v>
      </c>
      <c r="C332" t="str">
        <f>'RESUMEN TOTAL'!D335</f>
        <v>Belgica y Andorra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 08</v>
      </c>
      <c r="C333" t="str">
        <f>'RESUMEN TOTAL'!D336</f>
        <v>NOVAK E/ DESSY Y BELGICA (POLIDEPORTIVO LA PATRIADA)</v>
      </c>
      <c r="D333" t="str">
        <f>'RESUMEN TOTAL'!E336</f>
        <v>Domo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 11</v>
      </c>
      <c r="C334" t="str">
        <f>'RESUMEN TOTAL'!D337</f>
        <v>MILAN Y MALLORCA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 13 (fija 1)</v>
      </c>
      <c r="C335" t="str">
        <f>'RESUMEN TOTAL'!D338</f>
        <v>BRUSELAS E/ GRECIA Y CHECOSLOVAQUIA</v>
      </c>
      <c r="D335" t="str">
        <f>'RESUMEN TOTAL'!E338</f>
        <v>Fija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 t="str">
        <f>'RESUMEN TOTAL'!R338</f>
        <v>APAGADO</v>
      </c>
      <c r="M335" t="str">
        <f>'RESUMEN TOTAL'!S338</f>
        <v>APAGADO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 14 (fija 2)</v>
      </c>
      <c r="C336" t="str">
        <f>'RESUMEN TOTAL'!D339</f>
        <v>BRUSELAS E/ GRECIA Y CHECOSLOVAQUIA</v>
      </c>
      <c r="D336" t="str">
        <f>'RESUMEN TOTAL'!E339</f>
        <v>Fija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 t="str">
        <f>'RESUMEN TOTAL'!R339</f>
        <v>APAGADO</v>
      </c>
      <c r="M336" t="str">
        <f>'RESUMEN TOTAL'!S339</f>
        <v>APAGADO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18 (fija 1)</v>
      </c>
      <c r="C337" t="str">
        <f>'RESUMEN TOTAL'!D340</f>
        <v>GRAN CANARIA Y BUDAPEST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19 (fija 2)</v>
      </c>
      <c r="C338" t="str">
        <f>'RESUMEN TOTAL'!D341</f>
        <v>GRAN CANARIA Y BUDAPEST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448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SRO05</v>
      </c>
      <c r="C342" t="str">
        <f>'RESUMEN TOTAL'!D345</f>
        <v>CAFFERATA Y BONN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SRO06</v>
      </c>
      <c r="C343" t="str">
        <f>'RESUMEN TOTAL'!D346</f>
        <v>Novak y Bonn</v>
      </c>
      <c r="D343" t="str">
        <f>'RESUMEN TOTAL'!E346</f>
        <v>Domo</v>
      </c>
      <c r="E343" t="str">
        <f>'RESUMEN TOTAL'!F346</f>
        <v>Fibra Optica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SRO07</v>
      </c>
      <c r="C344" t="str">
        <f>'RESUMEN TOTAL'!D347</f>
        <v>NOVAK Y BELGICA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SRO09</v>
      </c>
      <c r="C345" t="str">
        <f>'RESUMEN TOTAL'!D348</f>
        <v>BUCAREST E/ ALEMANIA Y CAFFERATA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SRO10</v>
      </c>
      <c r="C346" t="str">
        <f>'RESUMEN TOTAL'!D349</f>
        <v>DINAMARCA Y MILAN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SRO12</v>
      </c>
      <c r="C347" t="str">
        <f>'RESUMEN TOTAL'!D350</f>
        <v>YUGOSLAVIA Y PAYSANDU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 RUDECINDO</v>
      </c>
      <c r="B351" t="str">
        <f>'RESUMEN TOTAL'!B354</f>
        <v>SRU01 (fija 1)</v>
      </c>
      <c r="C351" t="str">
        <f>'RESUMEN TOTAL'!D354</f>
        <v>HERNANDARIAS Y AMBATO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 RUDECINDO</v>
      </c>
      <c r="B352" t="str">
        <f>'RESUMEN TOTAL'!B355</f>
        <v>SRU02 (fija 2)</v>
      </c>
      <c r="C352" t="str">
        <f>'RESUMEN TOTAL'!D355</f>
        <v>HERNANDARIAS Y AMBATO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SRU03</v>
      </c>
      <c r="C353" t="str">
        <f>'RESUMEN TOTAL'!D356</f>
        <v>SANTA SOFIA Y LUIS AGOTE</v>
      </c>
      <c r="D353" t="str">
        <f>'RESUMEN TOTAL'!E356</f>
        <v>DOMO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PRESIDENTE SARMIENTO</v>
      </c>
      <c r="B354" t="str">
        <f>'RESUMEN TOTAL'!B357</f>
        <v>VANG 09</v>
      </c>
      <c r="C354" t="str">
        <f>'RESUMEN TOTAL'!D357</f>
        <v>Ruta 36 y Senzabello</v>
      </c>
      <c r="D354" t="str">
        <f>'RESUMEN TOTAL'!E357</f>
        <v>Domo</v>
      </c>
      <c r="E354" t="str">
        <f>'RESUMEN TOTAL'!F357</f>
        <v>PTO A FO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VILLA ANGELICA</v>
      </c>
      <c r="B355" t="str">
        <f>'RESUMEN TOTAL'!B358</f>
        <v>VANG01</v>
      </c>
      <c r="C355" t="str">
        <f>'RESUMEN TOTAL'!D358</f>
        <v>Senzabello y Necochea</v>
      </c>
      <c r="D355" t="str">
        <f>'RESUMEN TOTAL'!E358</f>
        <v>Domo</v>
      </c>
      <c r="E355" t="str">
        <f>'RESUMEN TOTAL'!F358</f>
        <v>PTO A FO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VILLA ANGELICA</v>
      </c>
      <c r="B356" t="str">
        <f>'RESUMEN TOTAL'!B359</f>
        <v>VANG02</v>
      </c>
      <c r="C356" t="str">
        <f>'RESUMEN TOTAL'!D359</f>
        <v>Thevenet y Ruta 36</v>
      </c>
      <c r="D356" t="str">
        <f>'RESUMEN TOTAL'!E359</f>
        <v>Domo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DEL PLATA</v>
      </c>
      <c r="B357" t="str">
        <f>'RESUMEN TOTAL'!B360</f>
        <v>VANG03</v>
      </c>
      <c r="C357" t="str">
        <f>'RESUMEN TOTAL'!D360</f>
        <v>Thevenet 1950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VANG04</v>
      </c>
      <c r="C358" t="str">
        <f>'RESUMEN TOTAL'!D361</f>
        <v>Storni e/Thevenet y Calle 158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VANG05</v>
      </c>
      <c r="C359" t="str">
        <f>'RESUMEN TOTAL'!D362</f>
        <v>Storni y Thevenet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VANG06</v>
      </c>
      <c r="C360" t="str">
        <f>'RESUMEN TOTAL'!D363</f>
        <v>Arenales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VANG07</v>
      </c>
      <c r="C361" t="str">
        <f>'RESUMEN TOTAL'!D364</f>
        <v>Arenales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VANG08</v>
      </c>
      <c r="C362" t="str">
        <f>'RESUMEN TOTAL'!D365</f>
        <v>Calle 158 al 2200</v>
      </c>
      <c r="D362" t="str">
        <f>'RESUMEN TOTAL'!E365</f>
        <v>Domo</v>
      </c>
      <c r="E362" t="str">
        <f>'RESUMEN TOTAL'!F365</f>
        <v>PTO A FO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VANG10</v>
      </c>
      <c r="C363" t="str">
        <f>'RESUMEN TOTAL'!D366</f>
        <v>Senzabello y Braile</v>
      </c>
      <c r="D363" t="str">
        <f>'RESUMEN TOTAL'!E366</f>
        <v>fija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VANG11</v>
      </c>
      <c r="C364" t="str">
        <f>'RESUMEN TOTAL'!D367</f>
        <v>Senzabello y Braile</v>
      </c>
      <c r="D364" t="str">
        <f>'RESUMEN TOTAL'!E367</f>
        <v>fija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VANG12</v>
      </c>
      <c r="C365" t="str">
        <f>'RESUMEN TOTAL'!D368</f>
        <v>TAPALQUE E/ BOLIVAR Y GORRITI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VANG13</v>
      </c>
      <c r="C366" t="str">
        <f>'RESUMEN TOTAL'!D369</f>
        <v>TAPALQUE E/ BOLIVAR Y GORRITI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ARGENTINA</v>
      </c>
      <c r="B367" t="str">
        <f>'RESUMEN TOTAL'!B370</f>
        <v>VAR 01</v>
      </c>
      <c r="C367" t="str">
        <f>'RESUMEN TOTAL'!D370</f>
        <v>Calle 519 y 546</v>
      </c>
      <c r="D367" t="str">
        <f>'RESUMEN TOTAL'!E370</f>
        <v>Domo</v>
      </c>
      <c r="E367" t="str">
        <f>'RESUMEN TOTAL'!F370</f>
        <v>Radio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ARGENTINA</v>
      </c>
      <c r="B368" t="str">
        <f>'RESUMEN TOTAL'!B371</f>
        <v>VAR 02</v>
      </c>
      <c r="C368" t="str">
        <f>'RESUMEN TOTAL'!D371</f>
        <v>DIAGONAL LOS TILOS Y 542</v>
      </c>
      <c r="D368" t="str">
        <f>'RESUMEN TOTAL'!E371</f>
        <v>DOMO</v>
      </c>
      <c r="E368" t="str">
        <f>'RESUMEN TOTAL'!F371</f>
        <v>Radio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VAR03 (fija 1)</v>
      </c>
      <c r="C369" t="str">
        <f>'RESUMEN TOTAL'!D372</f>
        <v>509 y 546</v>
      </c>
      <c r="D369" t="str">
        <f>'RESUMEN TOTAL'!E372</f>
        <v>Fija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VAR04 (fija 2)</v>
      </c>
      <c r="C370" t="str">
        <f>'RESUMEN TOTAL'!D373</f>
        <v>509 y 546</v>
      </c>
      <c r="D370" t="str">
        <f>'RESUMEN TOTAL'!E373</f>
        <v>Fija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VAR05 (fija 1)</v>
      </c>
      <c r="C371" t="str">
        <f>'RESUMEN TOTAL'!D374</f>
        <v>511 E/ 544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VAR06 (fija 2)</v>
      </c>
      <c r="C372" t="str">
        <f>'RESUMEN TOTAL'!D375</f>
        <v>511 E/ 544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VAR07</v>
      </c>
      <c r="C373" t="str">
        <f>'RESUMEN TOTAL'!D376</f>
        <v>DIAG. LOS TILOS Y 517</v>
      </c>
      <c r="D373" t="str">
        <f>'RESUMEN TOTAL'!E376</f>
        <v>DOMO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 08 (fija 1)</v>
      </c>
      <c r="C374" t="str">
        <f>'RESUMEN TOTAL'!D377</f>
        <v>534 Y 523</v>
      </c>
      <c r="D374" t="str">
        <f>'RESUMEN TOTAL'!E377</f>
        <v>Fija</v>
      </c>
      <c r="E374" t="str">
        <f>'RESUMEN TOTAL'!F377</f>
        <v>Fibra Optica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 09 (fija 2)</v>
      </c>
      <c r="C375" t="str">
        <f>'RESUMEN TOTAL'!D378</f>
        <v>534 Y 523</v>
      </c>
      <c r="D375" t="str">
        <f>'RESUMEN TOTAL'!E378</f>
        <v>Fija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VAR10 (fija 1)</v>
      </c>
      <c r="C376" t="str">
        <f>'RESUMEN TOTAL'!D379</f>
        <v>532 A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VAR11 (fija 2)</v>
      </c>
      <c r="C377" t="str">
        <f>'RESUMEN TOTAL'!D380</f>
        <v>532 A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VAR12</v>
      </c>
      <c r="C378" t="str">
        <f>'RESUMEN TOTAL'!D381</f>
        <v>Calle 527 y Portela</v>
      </c>
      <c r="D378" t="str">
        <f>'RESUMEN TOTAL'!E381</f>
        <v>Domo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 t="str">
        <f>'RESUMEN TOTAL'!AB381</f>
        <v xml:space="preserve"> 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VAR13</v>
      </c>
      <c r="C379" t="str">
        <f>'RESUMEN TOTAL'!D382</f>
        <v>Calle 527 y 532</v>
      </c>
      <c r="D379" t="str">
        <f>'RESUMEN TOTAL'!E382</f>
        <v>Domo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VAR14</v>
      </c>
      <c r="C380" t="str">
        <f>'RESUMEN TOTAL'!D383</f>
        <v>Pportela y 517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VAT01</v>
      </c>
      <c r="C381" t="str">
        <f>'RESUMEN TOTAL'!D384</f>
        <v>Montevideo y El ChaÃ±ar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VATTEONE CENTRO</v>
      </c>
      <c r="B382" t="str">
        <f>'RESUMEN TOTAL'!B385</f>
        <v>VAT02</v>
      </c>
      <c r="C382" t="str">
        <f>'RESUMEN TOTAL'!D385</f>
        <v>Eva Peron y 12 de Octubre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 CENTRO</v>
      </c>
      <c r="B383" t="str">
        <f>'RESUMEN TOTAL'!B386</f>
        <v>VAT03</v>
      </c>
      <c r="C383" t="str">
        <f>'RESUMEN TOTAL'!D386</f>
        <v>Lavalle y Belgrano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VAT04</v>
      </c>
      <c r="C384" t="str">
        <f>'RESUMEN TOTAL'!D387</f>
        <v>Lavalle y Entre Rios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VAT05</v>
      </c>
      <c r="C385" t="str">
        <f>'RESUMEN TOTAL'!D388</f>
        <v>Lavalle y Colombia</v>
      </c>
      <c r="D385" t="str">
        <f>'RESUMEN TOTAL'!E388</f>
        <v>Domo</v>
      </c>
      <c r="E385" t="str">
        <f>'RESUMEN TOTAL'!F388</f>
        <v>Radio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VAT06</v>
      </c>
      <c r="C386" t="str">
        <f>'RESUMEN TOTAL'!D389</f>
        <v>Eva Peron y Pueyrredon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VAT07</v>
      </c>
      <c r="C387" t="str">
        <f>'RESUMEN TOTAL'!D390</f>
        <v>Eva Peron y Lavalle</v>
      </c>
      <c r="D387">
        <f>'RESUMEN TOTAL'!E390</f>
        <v>0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 t="str">
        <f>'RESUMEN TOTAL'!Q390</f>
        <v>APAGADO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</v>
      </c>
      <c r="B388" t="str">
        <f>'RESUMEN TOTAL'!B391</f>
        <v>VAT08</v>
      </c>
      <c r="C388" t="str">
        <f>'RESUMEN TOTAL'!D391</f>
        <v>12 de Octubre y Florida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</v>
      </c>
      <c r="B389" t="str">
        <f>'RESUMEN TOTAL'!B392</f>
        <v>VAT09</v>
      </c>
      <c r="C389" t="str">
        <f>'RESUMEN TOTAL'!D392</f>
        <v>Montevideo y Alsina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 10</v>
      </c>
      <c r="C390" t="str">
        <f>'RESUMEN TOTAL'!D393</f>
        <v>Belgrano y Quintana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VAT11</v>
      </c>
      <c r="C391" t="str">
        <f>'RESUMEN TOTAL'!D394</f>
        <v>Mainini y Montevideo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VAT12</v>
      </c>
      <c r="C392" t="str">
        <f>'RESUMEN TOTAL'!D395</f>
        <v>12 DE OCTUBRE Y CHACO</v>
      </c>
      <c r="D392" t="str">
        <f>'RESUMEN TOTAL'!E395</f>
        <v>DOMO</v>
      </c>
      <c r="E392" t="str">
        <f>'RESUMEN TOTAL'!F395</f>
        <v>PTO A FO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 CENTRO</v>
      </c>
      <c r="B393" t="str">
        <f>'RESUMEN TOTAL'!B396</f>
        <v>VAT13</v>
      </c>
      <c r="C393" t="str">
        <f>'RESUMEN TOTAL'!D396</f>
        <v>Av.12 de Octubre y Belgrano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 14</v>
      </c>
      <c r="C394" t="str">
        <f>'RESUMEN TOTAL'!D397</f>
        <v>FLORIDA Y MONTEVIDEO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 15</v>
      </c>
      <c r="C395" t="str">
        <f>'RESUMEN TOTAL'!D398</f>
        <v>CORRIENTES Y VICENTE LOPEZ</v>
      </c>
      <c r="D395" t="str">
        <f>'RESUMEN TOTAL'!E398</f>
        <v>DOMO</v>
      </c>
      <c r="E395" t="str">
        <f>'RESUMEN TOTAL'!F398</f>
        <v>PTO A FO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16</v>
      </c>
      <c r="C396" t="str">
        <f>'RESUMEN TOTAL'!D399</f>
        <v>MONTEVIDEO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17</v>
      </c>
      <c r="C397" t="str">
        <f>'RESUMEN TOTAL'!D400</f>
        <v>CHAÑAR Y URUGUAY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VAT18</v>
      </c>
      <c r="C398" t="str">
        <f>'RESUMEN TOTAL'!D401</f>
        <v>LAVALLE Y FONROUGE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 CENTRO</v>
      </c>
      <c r="B399" t="str">
        <f>'RESUMEN TOTAL'!B402</f>
        <v>VAT19</v>
      </c>
      <c r="C399" t="str">
        <f>'RESUMEN TOTAL'!D402</f>
        <v>QUINTANA Y FONROUGE ( TUCUMAN )</v>
      </c>
      <c r="D399" t="str">
        <f>'RESUMEN TOTAL'!E402</f>
        <v>DOMO</v>
      </c>
      <c r="E399" t="str">
        <f>'RESUMEN TOTAL'!F402</f>
        <v>Radio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20</v>
      </c>
      <c r="C400" t="str">
        <f>'RESUMEN TOTAL'!D403</f>
        <v>URUGUAY Y PILCOMAYO</v>
      </c>
      <c r="D400" t="str">
        <f>'RESUMEN TOTAL'!E403</f>
        <v>FIJA</v>
      </c>
      <c r="E400" t="str">
        <f>'RESUMEN TOTAL'!F403</f>
        <v>Radio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 21 (fija 1)</v>
      </c>
      <c r="C401" t="str">
        <f>'RESUMEN TOTAL'!D404</f>
        <v>QUINTANA E/ BELGRANO Y FONROUGE</v>
      </c>
      <c r="D401" t="str">
        <f>'RESUMEN TOTAL'!E404</f>
        <v>Fija</v>
      </c>
      <c r="E401" t="str">
        <f>'RESUMEN TOTAL'!F404</f>
        <v>Fibra Optica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 22 (fija 2)</v>
      </c>
      <c r="C402" t="str">
        <f>'RESUMEN TOTAL'!D405</f>
        <v>QUINTANA E/ BELGRANO Y FONROUGE</v>
      </c>
      <c r="D402" t="str">
        <f>'RESUMEN TOTAL'!E405</f>
        <v>Fija</v>
      </c>
      <c r="E402" t="str">
        <f>'RESUMEN TOTAL'!F405</f>
        <v>Fibra Optica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VAT23 (fija 1)</v>
      </c>
      <c r="C403" t="str">
        <f>'RESUMEN TOTAL'!D406</f>
        <v>EVA PERON Y "EL TUNEL" (BAJO NIVEL)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VAT24 (fija 2)</v>
      </c>
      <c r="C404" t="str">
        <f>'RESUMEN TOTAL'!D407</f>
        <v>EVA PERON Y "EL TUNEL" (BAJO NIVEL)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 t="str">
        <f>'RESUMEN TOTAL'!Q407</f>
        <v>APAGADO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25</v>
      </c>
      <c r="C405" t="str">
        <f>'RESUMEN TOTAL'!D408</f>
        <v>Mainini y Uruguay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26</v>
      </c>
      <c r="C406" t="str">
        <f>'RESUMEN TOTAL'!D409</f>
        <v>Mainini y Uruguay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</v>
      </c>
      <c r="B407" t="str">
        <f>'RESUMEN TOTAL'!B410</f>
        <v>VAT 27</v>
      </c>
      <c r="C407" t="str">
        <f>'RESUMEN TOTAL'!D410</f>
        <v>12 DE OCTUBRE Y ROSARIO</v>
      </c>
      <c r="D407" t="str">
        <f>'RESUMEN TOTAL'!E410</f>
        <v>DOMO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AURORA</v>
      </c>
      <c r="B408" t="str">
        <f>'RESUMEN TOTAL'!B411</f>
        <v>VAU 01</v>
      </c>
      <c r="C408" t="str">
        <f>'RESUMEN TOTAL'!D411</f>
        <v>San Martin y Monteverde</v>
      </c>
      <c r="D408" t="str">
        <f>'RESUMEN TOTAL'!E411</f>
        <v>Domo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SAN EMILIO</v>
      </c>
      <c r="B409" t="str">
        <f>'RESUMEN TOTAL'!B412</f>
        <v>VAU 02</v>
      </c>
      <c r="C409" t="str">
        <f>'RESUMEN TOTAL'!D412</f>
        <v>San Martin y Lope de Vega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VAU03 (fija 1)</v>
      </c>
      <c r="C410" t="str">
        <f>'RESUMEN TOTAL'!D413</f>
        <v>PIZZURNO Y NUESTRAS MALVINAS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AURORA</v>
      </c>
      <c r="B411" t="str">
        <f>'RESUMEN TOTAL'!B414</f>
        <v>VAU04 (fija 2)</v>
      </c>
      <c r="C411" t="str">
        <f>'RESUMEN TOTAL'!D414</f>
        <v>PIZZURNO Y NUESTRAS MALVINAS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VAU05 (fija 1)</v>
      </c>
      <c r="C412" t="str">
        <f>'RESUMEN TOTAL'!D415</f>
        <v>GUIDO SPANO Y VICTORINO DE LA PLAZA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VAU06 (fija 2)</v>
      </c>
      <c r="C413" t="str">
        <f>'RESUMEN TOTAL'!D416</f>
        <v>GUIDO SPANO Y VICTORINO DE LA PLAZA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 07</v>
      </c>
      <c r="C414" t="str">
        <f>'RESUMEN TOTAL'!D417</f>
        <v>VICTORINO DE LA PLAZA Y MONTEVERDE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VAU08</v>
      </c>
      <c r="C415" t="str">
        <f>'RESUMEN TOTAL'!D418</f>
        <v>MONTEVERDE Y WASHINGTON</v>
      </c>
      <c r="D415" t="str">
        <f>'RESUMEN TOTAL'!E418</f>
        <v>DOMO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DEL PLATA</v>
      </c>
      <c r="B416" t="str">
        <f>'RESUMEN TOTAL'!B419</f>
        <v>VDPL02</v>
      </c>
      <c r="C416" t="str">
        <f>'RESUMEN TOTAL'!D419</f>
        <v>Thevenet y Berutti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DEL PLATA</v>
      </c>
      <c r="B417" t="str">
        <f>'RESUMEN TOTAL'!B420</f>
        <v>VDPL03</v>
      </c>
      <c r="C417" t="str">
        <f>'RESUMEN TOTAL'!D420</f>
        <v>Neuquen y Alvarado</v>
      </c>
      <c r="D417" t="str">
        <f>'RESUMEN TOTAL'!E420</f>
        <v>Domo</v>
      </c>
      <c r="E417" t="str">
        <f>'RESUMEN TOTAL'!F420</f>
        <v>Radio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VDPL04</v>
      </c>
      <c r="C418" t="str">
        <f>'RESUMEN TOTAL'!D421</f>
        <v>Neuquen y Diagonal Guemes</v>
      </c>
      <c r="D418" t="str">
        <f>'RESUMEN TOTAL'!E421</f>
        <v>Domo</v>
      </c>
      <c r="E418" t="str">
        <f>'RESUMEN TOTAL'!F421</f>
        <v>Radio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VDPL05</v>
      </c>
      <c r="C419" t="str">
        <f>'RESUMEN TOTAL'!D422</f>
        <v>Ruta 36 y Abraham</v>
      </c>
      <c r="D419" t="str">
        <f>'RESUMEN TOTAL'!E422</f>
        <v>Domo</v>
      </c>
      <c r="E419" t="str">
        <f>'RESUMEN TOTAL'!F422</f>
        <v>PTO A FO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ANGELICA</v>
      </c>
      <c r="B420" t="str">
        <f>'RESUMEN TOTAL'!B423</f>
        <v>VDPL06</v>
      </c>
      <c r="C420" t="str">
        <f>'RESUMEN TOTAL'!D423</f>
        <v>Thevenet e/ Islas Orcadas y Gardel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 t="str">
        <f>'RESUMEN TOTAL'!Q423</f>
        <v>APAGADO</v>
      </c>
      <c r="L420" t="str">
        <f>'RESUMEN TOTAL'!R423</f>
        <v>APAGADO</v>
      </c>
      <c r="M420" t="str">
        <f>'RESUMEN TOTAL'!S423</f>
        <v>APAGADO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HUDSON</v>
      </c>
      <c r="B421" t="str">
        <f>'RESUMEN TOTAL'!B424</f>
        <v>VHS 01</v>
      </c>
      <c r="C421" t="str">
        <f>'RESUMEN TOTAL'!D424</f>
        <v>AV. HUDSON Y AV. LUJAN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HUDSON</v>
      </c>
      <c r="B422" t="str">
        <f>'RESUMEN TOTAL'!B425</f>
        <v>VHS 02</v>
      </c>
      <c r="C422" t="str">
        <f>'RESUMEN TOTAL'!D425</f>
        <v>AV. LUJAN Y CALLE 909 A</v>
      </c>
      <c r="D422" t="str">
        <f>'RESUMEN TOTAL'!E425</f>
        <v>DOMO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03 (fija 1)</v>
      </c>
      <c r="C423" t="str">
        <f>'RESUMEN TOTAL'!D426</f>
        <v>AV. HUDSON Y LOS INMIGRANTES</v>
      </c>
      <c r="D423" t="str">
        <f>'RESUMEN TOTAL'!E426</f>
        <v>Fija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04 (fija 2)</v>
      </c>
      <c r="C424" t="str">
        <f>'RESUMEN TOTAL'!D427</f>
        <v>AV. HUDSON Y LOS INMIGRANTES</v>
      </c>
      <c r="D424" t="str">
        <f>'RESUMEN TOTAL'!E427</f>
        <v>Fija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ARIAS</v>
      </c>
      <c r="B425" t="str">
        <f>'RESUMEN TOTAL'!B428</f>
        <v>VLA 01 (fija 1)</v>
      </c>
      <c r="C425" t="str">
        <f>'RESUMEN TOTAL'!D428</f>
        <v>820 Y SOLER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ARIAS</v>
      </c>
      <c r="B426" t="str">
        <f>'RESUMEN TOTAL'!B429</f>
        <v>VLA 02</v>
      </c>
      <c r="C426" t="str">
        <f>'RESUMEN TOTAL'!D429</f>
        <v>ESPORA Y HUDSON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VLA03 (fija 2)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VLA04</v>
      </c>
      <c r="C428" t="str">
        <f>'RESUMEN TOTAL'!D431</f>
        <v>ESPORA Y MARTIN GRASS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VLA05</v>
      </c>
      <c r="C429" t="str">
        <f>'RESUMEN TOTAL'!D432</f>
        <v>ESPORA Y 802</v>
      </c>
      <c r="D429" t="str">
        <f>'RESUMEN TOTAL'!E432</f>
        <v>DOMO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MONICA NUEVA</v>
      </c>
      <c r="B430" t="str">
        <f>'RESUMEN TOTAL'!B433</f>
        <v>VMO 02</v>
      </c>
      <c r="C430" t="str">
        <f>'RESUMEN TOTAL'!D433</f>
        <v>Rio Carapachay y Oroño</v>
      </c>
      <c r="D430" t="str">
        <f>'RESUMEN TOTAL'!E433</f>
        <v>Domo</v>
      </c>
      <c r="E430" t="str">
        <f>'RESUMEN TOTAL'!F433</f>
        <v>Radio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MONICA NUEVA</v>
      </c>
      <c r="B431" t="str">
        <f>'RESUMEN TOTAL'!B434</f>
        <v>VMO 03 (fija 1)</v>
      </c>
      <c r="C431" t="str">
        <f>'RESUMEN TOTAL'!D434</f>
        <v>EVA PERON E/ OROÑO Y 734 A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04 (fija 2)</v>
      </c>
      <c r="C432" t="str">
        <f>'RESUMEN TOTAL'!D435</f>
        <v>EVA PERON E/ OROÑO Y 734 A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05</v>
      </c>
      <c r="C433" t="str">
        <f>'RESUMEN TOTAL'!D436</f>
        <v>OROÑO Y EVA PERON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VMO01</v>
      </c>
      <c r="C434" t="str">
        <f>'RESUMEN TOTAL'!D437</f>
        <v>Eva Peron y Monseñor de las Casas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VIEJA</v>
      </c>
      <c r="B435" t="str">
        <f>'RESUMEN TOTAL'!B438</f>
        <v>VMOV01 (fija 1)</v>
      </c>
      <c r="C435" t="str">
        <f>'RESUMEN TOTAL'!D438</f>
        <v>ATENAS E/ CAFFERATA Y ALEMANIA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VIEJA</v>
      </c>
      <c r="B436" t="str">
        <f>'RESUMEN TOTAL'!B439</f>
        <v>VMOV 02 (fija 2)</v>
      </c>
      <c r="C436" t="str">
        <f>'RESUMEN TOTAL'!D439</f>
        <v>ATENAS E/ CAFFERATA Y ALEMANIA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 03 (fija 1)</v>
      </c>
      <c r="C437" t="str">
        <f>'RESUMEN TOTAL'!D440</f>
        <v>ROMA E/ HOLANDA Y CAFFERATA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VMOV04 (fija 2)</v>
      </c>
      <c r="C438" t="str">
        <f>'RESUMEN TOTAL'!D441</f>
        <v>ROMA E/ HOLANDA Y CAFFERATA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SAN LUIS</v>
      </c>
      <c r="B439" t="str">
        <f>'RESUMEN TOTAL'!B442</f>
        <v>VSL 01</v>
      </c>
      <c r="C439" t="str">
        <f>'RESUMEN TOTAL'!D442</f>
        <v>AV. HUDSON Y CACHEUTA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SUSANA</v>
      </c>
      <c r="B440" t="str">
        <f>'RESUMEN TOTAL'!B443</f>
        <v>VSU01</v>
      </c>
      <c r="C440" t="str">
        <f>'RESUMEN TOTAL'!D443</f>
        <v>CJAL. JUAN BROWN Y SANTA FE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SUSANA</v>
      </c>
      <c r="B441" t="str">
        <f>'RESUMEN TOTAL'!B444</f>
        <v>VSU 02</v>
      </c>
      <c r="C441" t="str">
        <f>'RESUMEN TOTAL'!D444</f>
        <v>CABELLO Y SANTA FE</v>
      </c>
      <c r="D441" t="str">
        <f>'RESUMEN TOTAL'!E444</f>
        <v>DOMO</v>
      </c>
      <c r="E441" t="str">
        <f>'RESUMEN TOTAL'!F444</f>
        <v>Radio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 03</v>
      </c>
      <c r="C442" t="str">
        <f>'RESUMEN TOTAL'!D445</f>
        <v>EE.UU Y SERRANO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04</v>
      </c>
      <c r="C443" t="str">
        <f>'RESUMEN TOTAL'!D446</f>
        <v>Aniceto Diaz y Cordoba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05</v>
      </c>
      <c r="C444" t="str">
        <f>'RESUMEN TOTAL'!D447</f>
        <v>Aniceto Diaz y Cordoba</v>
      </c>
      <c r="D444" t="str">
        <f>'RESUMEN TOTAL'!E447</f>
        <v>fija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06</v>
      </c>
      <c r="C445" t="str">
        <f>'RESUMEN TOTAL'!D448</f>
        <v>EE.UU Y BROWN</v>
      </c>
      <c r="D445" t="str">
        <f>'RESUMEN TOTAL'!E448</f>
        <v>DOMO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ZEBALLOS</v>
      </c>
      <c r="B446" t="str">
        <f>'RESUMEN TOTAL'!B449</f>
        <v>ZEB02</v>
      </c>
      <c r="C446" t="str">
        <f>'RESUMEN TOTAL'!D449</f>
        <v>Quinquela Martin y Sgo. del Estero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9 DE JULIO</v>
      </c>
      <c r="B447" t="str">
        <f>'RESUMEN TOTAL'!B450</f>
        <v>ZEB03</v>
      </c>
      <c r="C447" t="str">
        <f>'RESUMEN TOTAL'!D450</f>
        <v>Quinquela Martin y Pte. Peron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ZEB04</v>
      </c>
      <c r="C448" t="str">
        <f>'RESUMEN TOTAL'!D451</f>
        <v>THEVENET Y DIAGONAL GRANADEROS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ZEBALLOS</v>
      </c>
      <c r="B449" t="str">
        <f>'RESUMEN TOTAL'!B452</f>
        <v>ZEB 05</v>
      </c>
      <c r="C449" t="str">
        <f>'RESUMEN TOTAL'!D452</f>
        <v>DIAG. GRANADEROS Y 214 BIS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19" sqref="O1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984</v>
      </c>
      <c r="D1" s="32">
        <f>COUNTIFS(E4:E400,"=radio")</f>
        <v>91</v>
      </c>
    </row>
    <row r="2" spans="1:36" ht="21" x14ac:dyDescent="0.35">
      <c r="E2" s="18" t="s">
        <v>618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10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 t="str">
        <f>'RESUMEN TOTAL'!S13</f>
        <v>APAGADO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 t="str">
        <f>'RESUMEN TOTAL'!S219</f>
        <v>APAGADO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 t="str">
        <f>'RESUMEN TOTAL'!S223</f>
        <v>APAGADO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EL PARQUE</v>
      </c>
      <c r="B227" t="str">
        <f>'RESUMEN TOTAL'!B231</f>
        <v>PUNTO SEGURO - EL PARQUE (domo)</v>
      </c>
      <c r="C227" t="str">
        <f>'RESUMEN TOTAL'!D231</f>
        <v>CALLE 1282 Y 1201</v>
      </c>
      <c r="D227" t="str">
        <f>'RESUMEN TOTAL'!E231</f>
        <v>DOMO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(fija)</v>
      </c>
      <c r="C228" t="str">
        <f>'RESUMEN TOTAL'!D232</f>
        <v>CALLE 1282 Y 1201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INGENIERO ALLAN</v>
      </c>
      <c r="B229" t="str">
        <f>'RESUMEN TOTAL'!B233</f>
        <v>PUNTO SEGURO - ING. ALLAN (domo)</v>
      </c>
      <c r="C229" t="str">
        <f>'RESUMEN TOTAL'!D233</f>
        <v>DIAG. LOS YAGANES Y 1148</v>
      </c>
      <c r="D229" t="str">
        <f>'RESUMEN TOTAL'!E233</f>
        <v>DOMO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INGENIERO ALLAN</v>
      </c>
      <c r="B230" t="str">
        <f>'RESUMEN TOTAL'!B234</f>
        <v>PUNTO SEGURO - ING. ALLAN (fija)</v>
      </c>
      <c r="C230" t="str">
        <f>'RESUMEN TOTAL'!D234</f>
        <v>DIAG. LOS YAGANES Y 1148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VILLA ARGENTINA</v>
      </c>
      <c r="B231" t="str">
        <f>'RESUMEN TOTAL'!B235</f>
        <v>PUNTO SEGURO - KM 26 (domo)</v>
      </c>
      <c r="C231" t="str">
        <f>'RESUMEN TOTAL'!D235</f>
        <v>513 Y PORTELA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PUNTO SEGURO - KM 26 (fija)</v>
      </c>
      <c r="C232" t="str">
        <f>'RESUMEN TOTAL'!D236</f>
        <v>513 Y PORTELA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LUJAN</v>
      </c>
      <c r="B233" t="str">
        <f>'RESUMEN TOTAL'!B237</f>
        <v>PUNTO SEGURO - LUJAN (fija)</v>
      </c>
      <c r="C233" t="str">
        <f>'RESUMEN TOTAL'!D237</f>
        <v>DIAG. LOS TILOS Y LOS ALGARROBOS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PICO DE ORO (domo)</v>
      </c>
      <c r="C234" t="str">
        <f>'RESUMEN TOTAL'!D238</f>
        <v>PISANI Y BULGARIA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ZONA RURAL SANTA ROSA</v>
      </c>
      <c r="B235" t="str">
        <f>'RESUMEN TOTAL'!B239</f>
        <v>PUNTO SEGURO - PICO DE ORO (fija)</v>
      </c>
      <c r="C235" t="str">
        <f>'RESUMEN TOTAL'!D239</f>
        <v>PISANI Y BULGARIA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SAN FRANCISCO ESTE (CHICO)</v>
      </c>
      <c r="B236" t="str">
        <f>'RESUMEN TOTAL'!B240</f>
        <v>PUNTO SEGURO - SAN FRANCISCO (domo)</v>
      </c>
      <c r="C236" t="str">
        <f>'RESUMEN TOTAL'!D240</f>
        <v>RP 53 Y 1332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SAN JORGE</v>
      </c>
      <c r="B237" t="str">
        <f>'RESUMEN TOTAL'!B241</f>
        <v>Punto Seguro - San Jorge (Domo)</v>
      </c>
      <c r="C237" t="str">
        <f>'RESUMEN TOTAL'!D241</f>
        <v>CALLE 523 E/ 554 Y 556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 t="str">
        <f>'RESUMEN TOTAL'!Q241</f>
        <v>APAGADO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SAN JORGE</v>
      </c>
      <c r="B238" t="str">
        <f>'RESUMEN TOTAL'!B242</f>
        <v>Punto Seguro - San Jorge (Fija)</v>
      </c>
      <c r="C238" t="str">
        <f>'RESUMEN TOTAL'!D242</f>
        <v>CALLE 523 E/ 554 Y 556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 t="str">
        <f>'RESUMEN TOTAL'!Q242</f>
        <v>APAGADO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SAN RUDECINDO</v>
      </c>
      <c r="B239" t="str">
        <f>'RESUMEN TOTAL'!B243</f>
        <v>PUNTO SEGURO- SAN RUDECINDO (domo)</v>
      </c>
      <c r="C239" t="str">
        <f>'RESUMEN TOTAL'!D243</f>
        <v>SANTA SOFIA Y ALVAR NUÑEZ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SAN RUDECINDO</v>
      </c>
      <c r="B240" t="str">
        <f>'RESUMEN TOTAL'!B244</f>
        <v>PUNTO SEGURO - SAN RUDECINDO (fija)</v>
      </c>
      <c r="C240" t="str">
        <f>'RESUMEN TOTAL'!D244</f>
        <v>SANTA SOFIA Y ALVAR NUÑEZ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SANTA ROSA (domo)</v>
      </c>
      <c r="C241" t="str">
        <f>'RESUMEN TOTAL'!D245</f>
        <v>BRUSELAS Y SICILIA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- SANTA ROSA (fija)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DON JOSE</v>
      </c>
      <c r="B243" t="str">
        <f>'RESUMEN TOTAL'!B247</f>
        <v>PUNTO SEGURO AGUSTIN RAMIREZ INTERCOMUNICADOR</v>
      </c>
      <c r="C243" t="str">
        <f>'RESUMEN TOTAL'!D247</f>
        <v>MALAMBO Y LA TRANQUERA</v>
      </c>
      <c r="D243" t="str">
        <f>'RESUMEN TOTAL'!E247</f>
        <v>Fija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EL PARQUE</v>
      </c>
      <c r="B244" t="str">
        <f>'RESUMEN TOTAL'!B248</f>
        <v>PUNTO SEGURO EL PARQUE INTERCOMUNICADOR</v>
      </c>
      <c r="C244" t="str">
        <f>'RESUMEN TOTAL'!D248</f>
        <v>1282 Y 1201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INGENIERO ALLAN</v>
      </c>
      <c r="B245" t="str">
        <f>'RESUMEN TOTAL'!B249</f>
        <v>PUNTO SEGURO INGENIERO ALLAN INTERCOMUNICADOR</v>
      </c>
      <c r="C245" t="str">
        <f>'RESUMEN TOTAL'!D249</f>
        <v>DIAG LOS YAGANES Y 1148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LUJAN</v>
      </c>
      <c r="B246" t="str">
        <f>'RESUMEN TOTAL'!B250</f>
        <v>PUNTO SEGURO LUJAN (domo)</v>
      </c>
      <c r="C246" t="str">
        <f>'RESUMEN TOTAL'!D250</f>
        <v>DIAG. LOS TILOS Y LOS ALGARROBOS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LUJAN</v>
      </c>
      <c r="B247" t="str">
        <f>'RESUMEN TOTAL'!B251</f>
        <v>PUNTO SEGURO LUJAN INTERCOMUNICADOR</v>
      </c>
      <c r="C247" t="str">
        <f>'RESUMEN TOTAL'!D251</f>
        <v>DIAG LOS TILOS Y LOS ALGARROBOS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ZONA RURAL SANTA ROSA</v>
      </c>
      <c r="B248" t="str">
        <f>'RESUMEN TOTAL'!B252</f>
        <v>PUNTO SEGURO PICO DE ORO INTERCOMUNICADOR</v>
      </c>
      <c r="C248" t="str">
        <f>'RESUMEN TOTAL'!D252</f>
        <v>PISANI Y BULGARIA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 SAN RUDECINDO INTERCOMUNICADOR</v>
      </c>
      <c r="C250" t="str">
        <f>'RESUMEN TOTAL'!D254</f>
        <v>SABTA SOFIA Y ALVAR NUÃ‘EZ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INTERCOMUNICADOR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 t="str">
        <f>'RESUMEN TOTAL'!Q256</f>
        <v>APAGADO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 t="str">
        <f>'RESUMEN TOTAL'!S297</f>
        <v>APAGADO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 t="str">
        <f>'RESUMEN TOTAL'!S311</f>
        <v>APAGADO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 04</v>
      </c>
      <c r="C331" t="str">
        <f>'RESUMEN TOTAL'!D335</f>
        <v>Belgica y Andorra</v>
      </c>
      <c r="D331" t="str">
        <f>'RESUMEN TOTAL'!E335</f>
        <v>Domo</v>
      </c>
      <c r="E331" t="str">
        <f>'RESUMEN TOTAL'!F335</f>
        <v>Radio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 08</v>
      </c>
      <c r="C332" t="str">
        <f>'RESUMEN TOTAL'!D336</f>
        <v>NOVAK E/ DESSY Y BELGICA (POLIDEPORTIVO LA PATRIADA)</v>
      </c>
      <c r="D332" t="str">
        <f>'RESUMEN TOTAL'!E336</f>
        <v>Domo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 11</v>
      </c>
      <c r="C333" t="str">
        <f>'RESUMEN TOTAL'!D337</f>
        <v>MILAN Y MALLORCA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ZONA RURAL SANTA ROSA</v>
      </c>
      <c r="B334" t="str">
        <f>'RESUMEN TOTAL'!B338</f>
        <v>SRO 13 (fija 1)</v>
      </c>
      <c r="C334" t="str">
        <f>'RESUMEN TOTAL'!D338</f>
        <v>BRUSELAS E/ GRECIA Y CHECOSLOVAQUIA</v>
      </c>
      <c r="D334" t="str">
        <f>'RESUMEN TOTAL'!E338</f>
        <v>Fija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 t="str">
        <f>'RESUMEN TOTAL'!R338</f>
        <v>APAGADO</v>
      </c>
      <c r="M334" t="str">
        <f>'RESUMEN TOTAL'!S338</f>
        <v>APAGADO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 14 (fija 2)</v>
      </c>
      <c r="C335" t="str">
        <f>'RESUMEN TOTAL'!D339</f>
        <v>BRUSELAS E/ GRECIA Y CHECOSLOVAQUIA</v>
      </c>
      <c r="D335" t="str">
        <f>'RESUMEN TOTAL'!E339</f>
        <v>Fija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 t="str">
        <f>'RESUMEN TOTAL'!R339</f>
        <v>APAGADO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 18 (fija 1)</v>
      </c>
      <c r="C336" t="str">
        <f>'RESUMEN TOTAL'!D340</f>
        <v>GRAN CANARIA Y BUDAPEST</v>
      </c>
      <c r="D336" t="str">
        <f>'RESUMEN TOTAL'!E340</f>
        <v>Fija</v>
      </c>
      <c r="E336" t="str">
        <f>'RESUMEN TOTAL'!F340</f>
        <v>Fibra Optica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19 (fija 2)</v>
      </c>
      <c r="C337" t="str">
        <f>'RESUMEN TOTAL'!D341</f>
        <v>GRAN CANARIA Y BUDAPEST</v>
      </c>
      <c r="D337" t="str">
        <f>'RESUMEN TOTAL'!E341</f>
        <v>Fija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SRO01</v>
      </c>
      <c r="C338" t="str">
        <f>'RESUMEN TOTAL'!D342</f>
        <v>Yugoslavia y MilÃ¡n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ZONA RURAL SANTA ROSA</v>
      </c>
      <c r="B339" t="str">
        <f>'RESUMEN TOTAL'!B343</f>
        <v>SRO02</v>
      </c>
      <c r="C339" t="str">
        <f>'RESUMEN TOTAL'!D343</f>
        <v>Bruselas y Calle 448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SRO03</v>
      </c>
      <c r="C340" t="str">
        <f>'RESUMEN TOTAL'!D344</f>
        <v>Eva Peron y Paysandu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SRO05</v>
      </c>
      <c r="C341" t="str">
        <f>'RESUMEN TOTAL'!D345</f>
        <v>CAFFERATA Y BONN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SRO06</v>
      </c>
      <c r="C342" t="str">
        <f>'RESUMEN TOTAL'!D346</f>
        <v>Novak y Bonn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SRO07</v>
      </c>
      <c r="C343" t="str">
        <f>'RESUMEN TOTAL'!D347</f>
        <v>NOVAK Y BELGICA</v>
      </c>
      <c r="D343" t="str">
        <f>'RESUMEN TOTAL'!E347</f>
        <v>Domo</v>
      </c>
      <c r="E343" t="str">
        <f>'RESUMEN TOTAL'!F347</f>
        <v>Fibra Optica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SRO09</v>
      </c>
      <c r="C344" t="str">
        <f>'RESUMEN TOTAL'!D348</f>
        <v>BUCAREST E/ ALEMANIA Y CAFFERATA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SRO10</v>
      </c>
      <c r="C345" t="str">
        <f>'RESUMEN TOTAL'!D349</f>
        <v>DINAMARCA Y MILAN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SRO15</v>
      </c>
      <c r="C347" t="str">
        <f>'RESUMEN TOTAL'!D351</f>
        <v>NOVAK Y TIRANA (614)</v>
      </c>
      <c r="D347" t="str">
        <f>'RESUMEN TOTAL'!E351</f>
        <v>DOMO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SRO16 (fija 1)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SRO17 (fija 2)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 RUDECINDO</v>
      </c>
      <c r="B350" t="str">
        <f>'RESUMEN TOTAL'!B354</f>
        <v>SRU01 (fija 1)</v>
      </c>
      <c r="C350" t="str">
        <f>'RESUMEN TOTAL'!D354</f>
        <v>HERNANDARIAS Y AMBATO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 RUDECINDO</v>
      </c>
      <c r="B351" t="str">
        <f>'RESUMEN TOTAL'!B355</f>
        <v>SRU02 (fija 2)</v>
      </c>
      <c r="C351" t="str">
        <f>'RESUMEN TOTAL'!D355</f>
        <v>HERNANDARIAS Y AMBATO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 RUDECINDO</v>
      </c>
      <c r="B352" t="str">
        <f>'RESUMEN TOTAL'!B356</f>
        <v>SRU03</v>
      </c>
      <c r="C352" t="str">
        <f>'RESUMEN TOTAL'!D356</f>
        <v>SANTA SOFIA Y LUIS AGOTE</v>
      </c>
      <c r="D352" t="str">
        <f>'RESUMEN TOTAL'!E356</f>
        <v>DOMO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PRESIDENTE SARMIENTO</v>
      </c>
      <c r="B353" t="str">
        <f>'RESUMEN TOTAL'!B357</f>
        <v>VANG 09</v>
      </c>
      <c r="C353" t="str">
        <f>'RESUMEN TOTAL'!D357</f>
        <v>Ruta 36 y Senzabello</v>
      </c>
      <c r="D353" t="str">
        <f>'RESUMEN TOTAL'!E357</f>
        <v>Domo</v>
      </c>
      <c r="E353" t="str">
        <f>'RESUMEN TOTAL'!F357</f>
        <v>PTO A FO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VILLA ANGELICA</v>
      </c>
      <c r="B354" t="str">
        <f>'RESUMEN TOTAL'!B358</f>
        <v>VANG01</v>
      </c>
      <c r="C354" t="str">
        <f>'RESUMEN TOTAL'!D358</f>
        <v>Senzabello y Necochea</v>
      </c>
      <c r="D354" t="str">
        <f>'RESUMEN TOTAL'!E358</f>
        <v>Domo</v>
      </c>
      <c r="E354" t="str">
        <f>'RESUMEN TOTAL'!F358</f>
        <v>PTO A FO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VILLA ANGELICA</v>
      </c>
      <c r="B355" t="str">
        <f>'RESUMEN TOTAL'!B359</f>
        <v>VANG02</v>
      </c>
      <c r="C355" t="str">
        <f>'RESUMEN TOTAL'!D359</f>
        <v>Thevenet y Ruta 36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VILLA DEL PLATA</v>
      </c>
      <c r="B356" t="str">
        <f>'RESUMEN TOTAL'!B360</f>
        <v>VANG03</v>
      </c>
      <c r="C356" t="str">
        <f>'RESUMEN TOTAL'!D360</f>
        <v>Thevenet 1950</v>
      </c>
      <c r="D356" t="str">
        <f>'RESUMEN TOTAL'!E360</f>
        <v>Domo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VANG04</v>
      </c>
      <c r="C357" t="str">
        <f>'RESUMEN TOTAL'!D361</f>
        <v>Storni e/Thevenet y Calle 158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VANG05</v>
      </c>
      <c r="C358" t="str">
        <f>'RESUMEN TOTAL'!D362</f>
        <v>Storni y Thevenet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VANG06</v>
      </c>
      <c r="C359" t="str">
        <f>'RESUMEN TOTAL'!D363</f>
        <v>Arenales e/Thevenet y Calle 158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VANG07</v>
      </c>
      <c r="C360" t="str">
        <f>'RESUMEN TOTAL'!D364</f>
        <v>Arenales y Thevenet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VANG08</v>
      </c>
      <c r="C361" t="str">
        <f>'RESUMEN TOTAL'!D365</f>
        <v>Calle 158 al 2200</v>
      </c>
      <c r="D361" t="str">
        <f>'RESUMEN TOTAL'!E365</f>
        <v>Domo</v>
      </c>
      <c r="E361" t="str">
        <f>'RESUMEN TOTAL'!F365</f>
        <v>PTO A FO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VANG10</v>
      </c>
      <c r="C362" t="str">
        <f>'RESUMEN TOTAL'!D366</f>
        <v>Senzabello y Braile</v>
      </c>
      <c r="D362" t="str">
        <f>'RESUMEN TOTAL'!E366</f>
        <v>fija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VANG11</v>
      </c>
      <c r="C363" t="str">
        <f>'RESUMEN TOTAL'!D367</f>
        <v>Senzabello y Braile</v>
      </c>
      <c r="D363" t="str">
        <f>'RESUMEN TOTAL'!E367</f>
        <v>fija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VANG12</v>
      </c>
      <c r="C364" t="str">
        <f>'RESUMEN TOTAL'!D368</f>
        <v>TAPALQUE E/ BOLIVAR Y GORRITI</v>
      </c>
      <c r="D364" t="str">
        <f>'RESUMEN TOTAL'!E368</f>
        <v>Fija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VANG13</v>
      </c>
      <c r="C365" t="str">
        <f>'RESUMEN TOTAL'!D369</f>
        <v>TAPALQUE E/ BOLIVAR Y GORRITI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 01</v>
      </c>
      <c r="C366" t="str">
        <f>'RESUMEN TOTAL'!D370</f>
        <v>Calle 519 y 546</v>
      </c>
      <c r="D366" t="str">
        <f>'RESUMEN TOTAL'!E370</f>
        <v>Domo</v>
      </c>
      <c r="E366" t="str">
        <f>'RESUMEN TOTAL'!F370</f>
        <v>Radio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ARGENTINA</v>
      </c>
      <c r="B367" t="str">
        <f>'RESUMEN TOTAL'!B371</f>
        <v>VAR 02</v>
      </c>
      <c r="C367" t="str">
        <f>'RESUMEN TOTAL'!D371</f>
        <v>DIAGONAL LOS TILOS Y 542</v>
      </c>
      <c r="D367" t="str">
        <f>'RESUMEN TOTAL'!E371</f>
        <v>DOMO</v>
      </c>
      <c r="E367" t="str">
        <f>'RESUMEN TOTAL'!F371</f>
        <v>Radio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ARGENTINA</v>
      </c>
      <c r="B368" t="str">
        <f>'RESUMEN TOTAL'!B372</f>
        <v>VAR03 (fija 1)</v>
      </c>
      <c r="C368" t="str">
        <f>'RESUMEN TOTAL'!D372</f>
        <v>509 y 546</v>
      </c>
      <c r="D368" t="str">
        <f>'RESUMEN TOTAL'!E372</f>
        <v>Fija</v>
      </c>
      <c r="E368" t="str">
        <f>'RESUMEN TOTAL'!F372</f>
        <v>Radio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VAR04 (fija 2)</v>
      </c>
      <c r="C369" t="str">
        <f>'RESUMEN TOTAL'!D373</f>
        <v>509 y 546</v>
      </c>
      <c r="D369" t="str">
        <f>'RESUMEN TOTAL'!E373</f>
        <v>Fija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VAR05 (fija 1)</v>
      </c>
      <c r="C370" t="str">
        <f>'RESUMEN TOTAL'!D374</f>
        <v>511 E/ 544 Y 546</v>
      </c>
      <c r="D370" t="str">
        <f>'RESUMEN TOTAL'!E374</f>
        <v>Fija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VAR06 (fija 2)</v>
      </c>
      <c r="C371" t="str">
        <f>'RESUMEN TOTAL'!D375</f>
        <v>511 E/ 544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VAR07</v>
      </c>
      <c r="C372" t="str">
        <f>'RESUMEN TOTAL'!D376</f>
        <v>DIAG. LOS TILOS Y 517</v>
      </c>
      <c r="D372" t="str">
        <f>'RESUMEN TOTAL'!E376</f>
        <v>DOMO</v>
      </c>
      <c r="E372" t="str">
        <f>'RESUMEN TOTAL'!F376</f>
        <v>Fibra Optica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08 (fija 1)</v>
      </c>
      <c r="C373" t="str">
        <f>'RESUMEN TOTAL'!D377</f>
        <v>534 Y 523</v>
      </c>
      <c r="D373" t="str">
        <f>'RESUMEN TOTAL'!E377</f>
        <v>Fija</v>
      </c>
      <c r="E373" t="str">
        <f>'RESUMEN TOTAL'!F377</f>
        <v>Fibra Optica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 09 (fija 2)</v>
      </c>
      <c r="C374" t="str">
        <f>'RESUMEN TOTAL'!D378</f>
        <v>534 Y 523</v>
      </c>
      <c r="D374" t="str">
        <f>'RESUMEN TOTAL'!E378</f>
        <v>Fija</v>
      </c>
      <c r="E374" t="str">
        <f>'RESUMEN TOTAL'!F378</f>
        <v>Fibra Optica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VAR10 (fija 1)</v>
      </c>
      <c r="C375" t="str">
        <f>'RESUMEN TOTAL'!D379</f>
        <v>532 A Y 523</v>
      </c>
      <c r="D375" t="str">
        <f>'RESUMEN TOTAL'!E379</f>
        <v>Fija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VAR11 (fija 2)</v>
      </c>
      <c r="C376" t="str">
        <f>'RESUMEN TOTAL'!D380</f>
        <v>532 A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VAR12</v>
      </c>
      <c r="C377" t="str">
        <f>'RESUMEN TOTAL'!D381</f>
        <v>Calle 527 y Portela</v>
      </c>
      <c r="D377" t="str">
        <f>'RESUMEN TOTAL'!E381</f>
        <v>Domo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 t="str">
        <f>'RESUMEN TOTAL'!AB381</f>
        <v xml:space="preserve"> 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VAR13</v>
      </c>
      <c r="C378" t="str">
        <f>'RESUMEN TOTAL'!D382</f>
        <v>Calle 527 y 532</v>
      </c>
      <c r="D378" t="str">
        <f>'RESUMEN TOTAL'!E382</f>
        <v>Domo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VAR14</v>
      </c>
      <c r="C379" t="str">
        <f>'RESUMEN TOTAL'!D383</f>
        <v>Pportela y 517</v>
      </c>
      <c r="D379" t="str">
        <f>'RESUMEN TOTAL'!E383</f>
        <v>Domo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VAT01</v>
      </c>
      <c r="C380" t="str">
        <f>'RESUMEN TOTAL'!D384</f>
        <v>Montevideo y El ChaÃ±ar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VATTEONE CENTRO</v>
      </c>
      <c r="B381" t="str">
        <f>'RESUMEN TOTAL'!B385</f>
        <v>VAT02</v>
      </c>
      <c r="C381" t="str">
        <f>'RESUMEN TOTAL'!D385</f>
        <v>Eva Peron y 12 de Octubre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VATTEONE CENTRO</v>
      </c>
      <c r="B382" t="str">
        <f>'RESUMEN TOTAL'!B386</f>
        <v>VAT03</v>
      </c>
      <c r="C382" t="str">
        <f>'RESUMEN TOTAL'!D386</f>
        <v>Lavalle y Belgrano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 CENTRO</v>
      </c>
      <c r="B383" t="str">
        <f>'RESUMEN TOTAL'!B387</f>
        <v>VAT04</v>
      </c>
      <c r="C383" t="str">
        <f>'RESUMEN TOTAL'!D387</f>
        <v>Lavalle y Entre Rios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VAT05</v>
      </c>
      <c r="C384" t="str">
        <f>'RESUMEN TOTAL'!D388</f>
        <v>Lavalle y Colombia</v>
      </c>
      <c r="D384" t="str">
        <f>'RESUMEN TOTAL'!E388</f>
        <v>Domo</v>
      </c>
      <c r="E384" t="str">
        <f>'RESUMEN TOTAL'!F388</f>
        <v>Radio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VAT06</v>
      </c>
      <c r="C385" t="str">
        <f>'RESUMEN TOTAL'!D389</f>
        <v>Eva Peron y Pueyrredon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VAT07</v>
      </c>
      <c r="C386" t="str">
        <f>'RESUMEN TOTAL'!D390</f>
        <v>Eva Peron y Lavalle</v>
      </c>
      <c r="D386">
        <f>'RESUMEN TOTAL'!E390</f>
        <v>0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 t="str">
        <f>'RESUMEN TOTAL'!Q390</f>
        <v>APAGADO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</v>
      </c>
      <c r="B387" t="str">
        <f>'RESUMEN TOTAL'!B391</f>
        <v>VAT08</v>
      </c>
      <c r="C387" t="str">
        <f>'RESUMEN TOTAL'!D391</f>
        <v>12 de Octubre y Florida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</v>
      </c>
      <c r="B388" t="str">
        <f>'RESUMEN TOTAL'!B392</f>
        <v>VAT09</v>
      </c>
      <c r="C388" t="str">
        <f>'RESUMEN TOTAL'!D392</f>
        <v>Montevideo y Alsina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 10</v>
      </c>
      <c r="C389" t="str">
        <f>'RESUMEN TOTAL'!D393</f>
        <v>Belgrano y Quintana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VAT11</v>
      </c>
      <c r="C390" t="str">
        <f>'RESUMEN TOTAL'!D394</f>
        <v>Mainini y Montevideo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VAT12</v>
      </c>
      <c r="C391" t="str">
        <f>'RESUMEN TOTAL'!D395</f>
        <v>12 DE OCTUBRE Y CHACO</v>
      </c>
      <c r="D391" t="str">
        <f>'RESUMEN TOTAL'!E395</f>
        <v>DOMO</v>
      </c>
      <c r="E391" t="str">
        <f>'RESUMEN TOTAL'!F395</f>
        <v>PTO A FO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VAT13</v>
      </c>
      <c r="C392" t="str">
        <f>'RESUMEN TOTAL'!D396</f>
        <v>Av.12 de Octubre y Belgrano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14</v>
      </c>
      <c r="C393" t="str">
        <f>'RESUMEN TOTAL'!D397</f>
        <v>FLORIDA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 15</v>
      </c>
      <c r="C394" t="str">
        <f>'RESUMEN TOTAL'!D398</f>
        <v>CORRIENTES Y VICENTE LOPEZ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 16</v>
      </c>
      <c r="C395" t="str">
        <f>'RESUMEN TOTAL'!D399</f>
        <v>MONTEVIDEO Y CHACO</v>
      </c>
      <c r="D395" t="str">
        <f>'RESUMEN TOTAL'!E399</f>
        <v>DOMO</v>
      </c>
      <c r="E395" t="str">
        <f>'RESUMEN TOTAL'!F399</f>
        <v>PTO A FO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17</v>
      </c>
      <c r="C396" t="str">
        <f>'RESUMEN TOTAL'!D400</f>
        <v>CHAÑAR Y URUGUAY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VAT18</v>
      </c>
      <c r="C397" t="str">
        <f>'RESUMEN TOTAL'!D401</f>
        <v>LAVALLE Y FONROUGE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VAT19</v>
      </c>
      <c r="C398" t="str">
        <f>'RESUMEN TOTAL'!D402</f>
        <v>QUINTANA Y FONROUGE ( TUCUMAN )</v>
      </c>
      <c r="D398" t="str">
        <f>'RESUMEN TOTAL'!E402</f>
        <v>DOMO</v>
      </c>
      <c r="E398" t="str">
        <f>'RESUMEN TOTAL'!F402</f>
        <v>Radio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20</v>
      </c>
      <c r="C399" t="str">
        <f>'RESUMEN TOTAL'!D403</f>
        <v>URUGUAY Y PILCOMAYO</v>
      </c>
      <c r="D399" t="str">
        <f>'RESUMEN TOTAL'!E403</f>
        <v>FIJA</v>
      </c>
      <c r="E399" t="str">
        <f>'RESUMEN TOTAL'!F403</f>
        <v>Radio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 21 (fija 1)</v>
      </c>
      <c r="C400" t="str">
        <f>'RESUMEN TOTAL'!D404</f>
        <v>QUINTANA E/ BELGRANO Y FONROUGE</v>
      </c>
      <c r="D400" t="str">
        <f>'RESUMEN TOTAL'!E404</f>
        <v>Fija</v>
      </c>
      <c r="E400" t="str">
        <f>'RESUMEN TOTAL'!F404</f>
        <v>Fibra Optica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 22 (fija 2)</v>
      </c>
      <c r="C401" t="str">
        <f>'RESUMEN TOTAL'!D405</f>
        <v>QUINTANA E/ BELGRANO Y FONROUGE</v>
      </c>
      <c r="D401" t="str">
        <f>'RESUMEN TOTAL'!E405</f>
        <v>Fija</v>
      </c>
      <c r="E401" t="str">
        <f>'RESUMEN TOTAL'!F405</f>
        <v>Fibra Optica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VAT23 (fija 1)</v>
      </c>
      <c r="C402" t="str">
        <f>'RESUMEN TOTAL'!D406</f>
        <v>EVA PERON Y "EL TUNEL" (BAJO NIVEL)</v>
      </c>
      <c r="D402" t="str">
        <f>'RESUMEN TOTAL'!E406</f>
        <v>Fija</v>
      </c>
      <c r="E402" t="str">
        <f>'RESUMEN TOTAL'!F406</f>
        <v>Fibra Optica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 t="str">
        <f>'RESUMEN TOTAL'!Q406</f>
        <v>APAGADO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VAT24 (fija 2)</v>
      </c>
      <c r="C403" t="str">
        <f>'RESUMEN TOTAL'!D407</f>
        <v>EVA PERON Y "EL TUNEL" (BAJO NIVEL)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 t="str">
        <f>'RESUMEN TOTAL'!Q407</f>
        <v>APAGADO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25</v>
      </c>
      <c r="C404" t="str">
        <f>'RESUMEN TOTAL'!D408</f>
        <v>Mainini y Uruguay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26</v>
      </c>
      <c r="C405" t="str">
        <f>'RESUMEN TOTAL'!D409</f>
        <v>Mainini y Uruguay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</v>
      </c>
      <c r="B406" t="str">
        <f>'RESUMEN TOTAL'!B410</f>
        <v>VAT 27</v>
      </c>
      <c r="C406" t="str">
        <f>'RESUMEN TOTAL'!D410</f>
        <v>12 DE OCTUBRE Y ROSARIO</v>
      </c>
      <c r="D406" t="str">
        <f>'RESUMEN TOTAL'!E410</f>
        <v>DOMO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AURORA</v>
      </c>
      <c r="B407" t="str">
        <f>'RESUMEN TOTAL'!B411</f>
        <v>VAU 01</v>
      </c>
      <c r="C407" t="str">
        <f>'RESUMEN TOTAL'!D411</f>
        <v>San Martin y Monteverde</v>
      </c>
      <c r="D407" t="str">
        <f>'RESUMEN TOTAL'!E411</f>
        <v>Domo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SAN EMILIO</v>
      </c>
      <c r="B408" t="str">
        <f>'RESUMEN TOTAL'!B412</f>
        <v>VAU 02</v>
      </c>
      <c r="C408" t="str">
        <f>'RESUMEN TOTAL'!D412</f>
        <v>San Martin y Lope de Vega</v>
      </c>
      <c r="D408" t="str">
        <f>'RESUMEN TOTAL'!E412</f>
        <v>Domo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AURORA</v>
      </c>
      <c r="B409" t="str">
        <f>'RESUMEN TOTAL'!B413</f>
        <v>VAU03 (fija 1)</v>
      </c>
      <c r="C409" t="str">
        <f>'RESUMEN TOTAL'!D413</f>
        <v>PIZZURNO Y NUESTRAS MALVINAS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VAU04 (fija 2)</v>
      </c>
      <c r="C410" t="str">
        <f>'RESUMEN TOTAL'!D414</f>
        <v>PIZZURNO Y NUESTRAS MALVINAS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AURORA</v>
      </c>
      <c r="B411" t="str">
        <f>'RESUMEN TOTAL'!B415</f>
        <v>VAU05 (fija 1)</v>
      </c>
      <c r="C411" t="str">
        <f>'RESUMEN TOTAL'!D415</f>
        <v>GUIDO SPANO Y VICTORINO DE LA PLAZA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VAU06 (fija 2)</v>
      </c>
      <c r="C412" t="str">
        <f>'RESUMEN TOTAL'!D416</f>
        <v>GUIDO SPANO Y VICTORINO DE LA PLAZA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07</v>
      </c>
      <c r="C413" t="str">
        <f>'RESUMEN TOTAL'!D417</f>
        <v>VICTORINO DE LA PLAZA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VAU08</v>
      </c>
      <c r="C414" t="str">
        <f>'RESUMEN TOTAL'!D418</f>
        <v>MONTEVERDE Y WASHINGTON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DEL PLATA</v>
      </c>
      <c r="B415" t="str">
        <f>'RESUMEN TOTAL'!B419</f>
        <v>VDPL02</v>
      </c>
      <c r="C415" t="str">
        <f>'RESUMEN TOTAL'!D419</f>
        <v>Thevenet y Berutti</v>
      </c>
      <c r="D415" t="str">
        <f>'RESUMEN TOTAL'!E419</f>
        <v>Domo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DEL PLATA</v>
      </c>
      <c r="B416" t="str">
        <f>'RESUMEN TOTAL'!B420</f>
        <v>VDPL03</v>
      </c>
      <c r="C416" t="str">
        <f>'RESUMEN TOTAL'!D420</f>
        <v>Neuquen y Alvarado</v>
      </c>
      <c r="D416" t="str">
        <f>'RESUMEN TOTAL'!E420</f>
        <v>Domo</v>
      </c>
      <c r="E416" t="str">
        <f>'RESUMEN TOTAL'!F420</f>
        <v>Radio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DEL PLATA</v>
      </c>
      <c r="B417" t="str">
        <f>'RESUMEN TOTAL'!B421</f>
        <v>VDPL04</v>
      </c>
      <c r="C417" t="str">
        <f>'RESUMEN TOTAL'!D421</f>
        <v>Neuquen y Diagonal Guemes</v>
      </c>
      <c r="D417" t="str">
        <f>'RESUMEN TOTAL'!E421</f>
        <v>Domo</v>
      </c>
      <c r="E417" t="str">
        <f>'RESUMEN TOTAL'!F421</f>
        <v>Radio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VDPL05</v>
      </c>
      <c r="C418" t="str">
        <f>'RESUMEN TOTAL'!D422</f>
        <v>Ruta 36 y Abraham</v>
      </c>
      <c r="D418" t="str">
        <f>'RESUMEN TOTAL'!E422</f>
        <v>Domo</v>
      </c>
      <c r="E418" t="str">
        <f>'RESUMEN TOTAL'!F422</f>
        <v>PTO A FO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ANGELICA</v>
      </c>
      <c r="B419" t="str">
        <f>'RESUMEN TOTAL'!B423</f>
        <v>VDPL06</v>
      </c>
      <c r="C419" t="str">
        <f>'RESUMEN TOTAL'!D423</f>
        <v>Thevenet e/ Islas Orcadas y Gardel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 t="str">
        <f>'RESUMEN TOTAL'!Q423</f>
        <v>APAGADO</v>
      </c>
      <c r="L419" t="str">
        <f>'RESUMEN TOTAL'!R423</f>
        <v>APAGADO</v>
      </c>
      <c r="M419" t="str">
        <f>'RESUMEN TOTAL'!S423</f>
        <v>APAGADO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HUDSON</v>
      </c>
      <c r="B420" t="str">
        <f>'RESUMEN TOTAL'!B424</f>
        <v>VHS 01</v>
      </c>
      <c r="C420" t="str">
        <f>'RESUMEN TOTAL'!D424</f>
        <v>AV. HUDSON Y AV. LUJAN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HUDSON</v>
      </c>
      <c r="B421" t="str">
        <f>'RESUMEN TOTAL'!B425</f>
        <v>VHS 02</v>
      </c>
      <c r="C421" t="str">
        <f>'RESUMEN TOTAL'!D425</f>
        <v>AV. LUJAN Y CALLE 909 A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HUDSON</v>
      </c>
      <c r="B422" t="str">
        <f>'RESUMEN TOTAL'!B426</f>
        <v>VHS 03 (fija 1)</v>
      </c>
      <c r="C422" t="str">
        <f>'RESUMEN TOTAL'!D426</f>
        <v>AV. HUDSON Y LOS INMIGRANTES</v>
      </c>
      <c r="D422" t="str">
        <f>'RESUMEN TOTAL'!E426</f>
        <v>Fija</v>
      </c>
      <c r="E422" t="str">
        <f>'RESUMEN TOTAL'!F426</f>
        <v>Fibra Optica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04 (fija 2)</v>
      </c>
      <c r="C423" t="str">
        <f>'RESUMEN TOTAL'!D427</f>
        <v>AV. HUDSON Y LOS INMIGRANTES</v>
      </c>
      <c r="D423" t="str">
        <f>'RESUMEN TOTAL'!E427</f>
        <v>Fija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ARIAS</v>
      </c>
      <c r="B424" t="str">
        <f>'RESUMEN TOTAL'!B428</f>
        <v>VLA 01 (fija 1)</v>
      </c>
      <c r="C424" t="str">
        <f>'RESUMEN TOTAL'!D428</f>
        <v>820 Y SOLER</v>
      </c>
      <c r="D424" t="str">
        <f>'RESUMEN TOTAL'!E428</f>
        <v>Fija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ARIAS</v>
      </c>
      <c r="B425" t="str">
        <f>'RESUMEN TOTAL'!B429</f>
        <v>VLA 02</v>
      </c>
      <c r="C425" t="str">
        <f>'RESUMEN TOTAL'!D429</f>
        <v>ESPORA Y HUDSON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ARIAS</v>
      </c>
      <c r="B426" t="str">
        <f>'RESUMEN TOTAL'!B430</f>
        <v>VLA03 (fija 2)</v>
      </c>
      <c r="C426" t="str">
        <f>'RESUMEN TOTAL'!D430</f>
        <v>820 y SOLER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VLA04</v>
      </c>
      <c r="C427" t="str">
        <f>'RESUMEN TOTAL'!D431</f>
        <v>ESPORA Y MARTIN GRASS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VLA05</v>
      </c>
      <c r="C428" t="str">
        <f>'RESUMEN TOTAL'!D432</f>
        <v>ESPORA Y 802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MONICA NUEVA</v>
      </c>
      <c r="B429" t="str">
        <f>'RESUMEN TOTAL'!B433</f>
        <v>VMO 02</v>
      </c>
      <c r="C429" t="str">
        <f>'RESUMEN TOTAL'!D433</f>
        <v>Rio Carapachay y Oroño</v>
      </c>
      <c r="D429" t="str">
        <f>'RESUMEN TOTAL'!E433</f>
        <v>Domo</v>
      </c>
      <c r="E429" t="str">
        <f>'RESUMEN TOTAL'!F433</f>
        <v>Radio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MONICA NUEVA</v>
      </c>
      <c r="B430" t="str">
        <f>'RESUMEN TOTAL'!B434</f>
        <v>VMO 03 (fija 1)</v>
      </c>
      <c r="C430" t="str">
        <f>'RESUMEN TOTAL'!D434</f>
        <v>EVA PERON E/ OROÑO Y 734 A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MONICA NUEVA</v>
      </c>
      <c r="B431" t="str">
        <f>'RESUMEN TOTAL'!B435</f>
        <v>VMO 04 (fija 2)</v>
      </c>
      <c r="C431" t="str">
        <f>'RESUMEN TOTAL'!D435</f>
        <v>EVA PERON E/ OROÑO Y 734 A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05</v>
      </c>
      <c r="C432" t="str">
        <f>'RESUMEN TOTAL'!D436</f>
        <v>OROÑO Y EVA PERON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VMO01</v>
      </c>
      <c r="C433" t="str">
        <f>'RESUMEN TOTAL'!D437</f>
        <v>Eva Peron y Monseñor de las Casas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VIEJA</v>
      </c>
      <c r="B434" t="str">
        <f>'RESUMEN TOTAL'!B438</f>
        <v>VMOV01 (fija 1)</v>
      </c>
      <c r="C434" t="str">
        <f>'RESUMEN TOTAL'!D438</f>
        <v>ATENAS E/ CAFFERATA Y ALEMANIA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VIEJA</v>
      </c>
      <c r="B435" t="str">
        <f>'RESUMEN TOTAL'!B439</f>
        <v>VMOV 02 (fija 2)</v>
      </c>
      <c r="C435" t="str">
        <f>'RESUMEN TOTAL'!D439</f>
        <v>ATENAS E/ CAFFERATA Y ALEMANIA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VIEJA</v>
      </c>
      <c r="B436" t="str">
        <f>'RESUMEN TOTAL'!B440</f>
        <v>VMOV 03 (fija 1)</v>
      </c>
      <c r="C436" t="str">
        <f>'RESUMEN TOTAL'!D440</f>
        <v>ROMA E/ HOLANDA Y CAFFERATA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VMOV04 (fija 2)</v>
      </c>
      <c r="C437" t="str">
        <f>'RESUMEN TOTAL'!D441</f>
        <v>ROMA E/ HOLANDA Y CAFFERATA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SAN LUIS</v>
      </c>
      <c r="B438" t="str">
        <f>'RESUMEN TOTAL'!B442</f>
        <v>VSL 01</v>
      </c>
      <c r="C438" t="str">
        <f>'RESUMEN TOTAL'!D442</f>
        <v>AV. HUDSON Y CACHEUTA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SUSANA</v>
      </c>
      <c r="B439" t="str">
        <f>'RESUMEN TOTAL'!B443</f>
        <v>VSU01</v>
      </c>
      <c r="C439" t="str">
        <f>'RESUMEN TOTAL'!D443</f>
        <v>CJAL. JUAN BROWN Y SANTA FE</v>
      </c>
      <c r="D439" t="str">
        <f>'RESUMEN TOTAL'!E443</f>
        <v>DOMO</v>
      </c>
      <c r="E439" t="str">
        <f>'RESUMEN TOTAL'!F443</f>
        <v>Radio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SUSANA</v>
      </c>
      <c r="B440" t="str">
        <f>'RESUMEN TOTAL'!B444</f>
        <v>VSU 02</v>
      </c>
      <c r="C440" t="str">
        <f>'RESUMEN TOTAL'!D444</f>
        <v>CABELLO Y SANTA FE</v>
      </c>
      <c r="D440" t="str">
        <f>'RESUMEN TOTAL'!E444</f>
        <v>DOMO</v>
      </c>
      <c r="E440" t="str">
        <f>'RESUMEN TOTAL'!F444</f>
        <v>Radio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SUSANA</v>
      </c>
      <c r="B441" t="str">
        <f>'RESUMEN TOTAL'!B445</f>
        <v>VSU 03</v>
      </c>
      <c r="C441" t="str">
        <f>'RESUMEN TOTAL'!D445</f>
        <v>EE.UU Y SERRANO</v>
      </c>
      <c r="D441" t="str">
        <f>'RESUMEN TOTAL'!E445</f>
        <v>DOMO</v>
      </c>
      <c r="E441" t="str">
        <f>'RESUMEN TOTAL'!F445</f>
        <v>Radio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 04</v>
      </c>
      <c r="C442" t="str">
        <f>'RESUMEN TOTAL'!D446</f>
        <v>Aniceto Diaz y Cordoba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05</v>
      </c>
      <c r="C443" t="str">
        <f>'RESUMEN TOTAL'!D447</f>
        <v>Aniceto Diaz y Cordoba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06</v>
      </c>
      <c r="C444" t="str">
        <f>'RESUMEN TOTAL'!D448</f>
        <v>EE.UU Y BROWN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ZEBALLOS</v>
      </c>
      <c r="B445" t="str">
        <f>'RESUMEN TOTAL'!B449</f>
        <v>ZEB02</v>
      </c>
      <c r="C445" t="str">
        <f>'RESUMEN TOTAL'!D449</f>
        <v>Quinquela Martin y Sgo. del Estero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9 DE JULIO</v>
      </c>
      <c r="B446" t="str">
        <f>'RESUMEN TOTAL'!B450</f>
        <v>ZEB03</v>
      </c>
      <c r="C446" t="str">
        <f>'RESUMEN TOTAL'!D450</f>
        <v>Quinquela Martin y Pte. Peron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ZEBALLOS</v>
      </c>
      <c r="B447" t="str">
        <f>'RESUMEN TOTAL'!B451</f>
        <v>ZEB04</v>
      </c>
      <c r="C447" t="str">
        <f>'RESUMEN TOTAL'!D451</f>
        <v>THEVENET Y DIAGONAL GRANADEROS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 05</v>
      </c>
      <c r="C448" t="str">
        <f>'RESUMEN TOTAL'!D452</f>
        <v>DIAG. GRANADEROS Y 214 BIS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>
        <f>'RESUMEN TOTAL'!A453</f>
        <v>0</v>
      </c>
      <c r="B449">
        <f>'RESUMEN TOTAL'!B453</f>
        <v>0</v>
      </c>
      <c r="C449">
        <f>'RESUMEN TOTAL'!D453</f>
        <v>0</v>
      </c>
      <c r="D449">
        <f>'RESUMEN TOTAL'!E453</f>
        <v>0</v>
      </c>
      <c r="E449">
        <f>'RESUMEN TOTAL'!F453</f>
        <v>0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>
        <f>'RESUMEN TOTAL'!A454</f>
        <v>0</v>
      </c>
      <c r="B450">
        <f>'RESUMEN TOTAL'!B454</f>
        <v>0</v>
      </c>
      <c r="C450">
        <f>'RESUMEN TOTAL'!D454</f>
        <v>0</v>
      </c>
      <c r="D450">
        <f>'RESUMEN TOTAL'!E454</f>
        <v>0</v>
      </c>
      <c r="E450">
        <f>'RESUMEN TOTAL'!F454</f>
        <v>0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34" workbookViewId="0">
      <selection activeCell="B44" sqref="B44:F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996</v>
      </c>
      <c r="E1" s="62" t="s">
        <v>997</v>
      </c>
    </row>
    <row r="2" spans="1:6" ht="15.6" customHeight="1" thickTop="1" x14ac:dyDescent="0.25">
      <c r="A2" s="93"/>
      <c r="B2" s="63" t="s">
        <v>1335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1336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1337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1150</v>
      </c>
      <c r="C7" s="96"/>
      <c r="D7" s="96"/>
      <c r="E7" s="97"/>
      <c r="F7" s="101"/>
    </row>
    <row r="8" spans="1:6" ht="15.75" thickBot="1" x14ac:dyDescent="0.3">
      <c r="B8" s="95" t="s">
        <v>1151</v>
      </c>
      <c r="C8" s="96"/>
      <c r="D8" s="96"/>
      <c r="E8" s="98"/>
      <c r="F8" s="102"/>
    </row>
    <row r="9" spans="1:6" ht="15" customHeight="1" thickTop="1" x14ac:dyDescent="0.25">
      <c r="B9" s="63" t="s">
        <v>1335</v>
      </c>
      <c r="C9" s="64">
        <f>AUXILIAR!F3</f>
        <v>448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1336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1337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1150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1151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1335</v>
      </c>
      <c r="C16" s="64">
        <f>AUXILIAR!F4</f>
        <v>448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1336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1337</v>
      </c>
      <c r="C19" s="85">
        <v>1</v>
      </c>
      <c r="D19" s="68">
        <f>D18-C19</f>
        <v>-1</v>
      </c>
      <c r="E19" s="69">
        <f>D19/C16</f>
        <v>-2.232142857142857E-3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-2.232142857142857E-3</v>
      </c>
      <c r="F20" s="101"/>
    </row>
    <row r="21" spans="2:6" ht="16.5" thickTop="1" thickBot="1" x14ac:dyDescent="0.3">
      <c r="B21" s="95" t="s">
        <v>1150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1151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1335</v>
      </c>
      <c r="C23" s="64">
        <f>AUXILIAR!F5</f>
        <v>448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1336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1337</v>
      </c>
      <c r="C26" s="85">
        <v>1</v>
      </c>
      <c r="D26" s="68">
        <f>D25-C26</f>
        <v>-1</v>
      </c>
      <c r="E26" s="69">
        <f>D26/C23</f>
        <v>-2.232142857142857E-3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-2.232142857142857E-3</v>
      </c>
      <c r="F27" s="101"/>
    </row>
    <row r="28" spans="2:6" ht="16.5" thickTop="1" thickBot="1" x14ac:dyDescent="0.3">
      <c r="B28" s="95" t="s">
        <v>1150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1151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1335</v>
      </c>
      <c r="C30" s="64">
        <f>AUXILIAR!F6</f>
        <v>448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1336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1337</v>
      </c>
      <c r="C33" s="85">
        <v>1</v>
      </c>
      <c r="D33" s="68">
        <f>D32-C33</f>
        <v>-1</v>
      </c>
      <c r="E33" s="69">
        <f>D33/C30</f>
        <v>-2.232142857142857E-3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-2.232142857142857E-3</v>
      </c>
      <c r="F34" s="101"/>
    </row>
    <row r="35" spans="2:6" ht="16.5" thickTop="1" thickBot="1" x14ac:dyDescent="0.3">
      <c r="B35" s="95" t="s">
        <v>1150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1151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1335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1336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1337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1150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1151</v>
      </c>
      <c r="C43" s="96">
        <f>Hoja1!K5</f>
        <v>11</v>
      </c>
      <c r="D43" s="96"/>
      <c r="E43" s="98">
        <f>Hoja1!K6</f>
        <v>5.2884615384615384E-2</v>
      </c>
      <c r="F43" s="102"/>
    </row>
    <row r="44" spans="2:6" ht="15.75" thickTop="1" x14ac:dyDescent="0.25">
      <c r="B44" s="63" t="s">
        <v>1335</v>
      </c>
      <c r="C44" s="64">
        <f>AUXILIAR!F8</f>
        <v>448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3.3482142857142856E-2</v>
      </c>
      <c r="F45" s="101"/>
    </row>
    <row r="46" spans="2:6" x14ac:dyDescent="0.25">
      <c r="B46" s="67" t="s">
        <v>1336</v>
      </c>
      <c r="C46" s="85">
        <v>2</v>
      </c>
      <c r="D46" s="68">
        <f>D45-C46</f>
        <v>13</v>
      </c>
      <c r="E46" s="69">
        <f>D46/C44</f>
        <v>2.9017857142857144E-2</v>
      </c>
      <c r="F46" s="101"/>
    </row>
    <row r="47" spans="2:6" x14ac:dyDescent="0.25">
      <c r="B47" s="67" t="s">
        <v>1337</v>
      </c>
      <c r="C47" s="85">
        <v>1</v>
      </c>
      <c r="D47" s="68">
        <f>D46-C47</f>
        <v>12</v>
      </c>
      <c r="E47" s="69">
        <f>D47/C44</f>
        <v>2.6785714285714284E-2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1.1160714285714286E-2</v>
      </c>
      <c r="F48" s="101"/>
    </row>
    <row r="49" spans="2:6" ht="16.5" thickTop="1" thickBot="1" x14ac:dyDescent="0.3">
      <c r="B49" s="95" t="s">
        <v>1150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1151</v>
      </c>
      <c r="C50" s="96">
        <f>Hoja1!L5</f>
        <v>10</v>
      </c>
      <c r="D50" s="96"/>
      <c r="E50" s="98">
        <v>0.05</v>
      </c>
      <c r="F50" s="102"/>
    </row>
    <row r="51" spans="2:6" ht="15.75" thickTop="1" x14ac:dyDescent="0.25">
      <c r="B51" s="63" t="s">
        <v>1335</v>
      </c>
      <c r="C51" s="64">
        <f>AUXILIAR!F9</f>
        <v>448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17</v>
      </c>
      <c r="D52" s="68">
        <f>C52</f>
        <v>17</v>
      </c>
      <c r="E52" s="69">
        <f>D52/C51</f>
        <v>3.7946428571428568E-2</v>
      </c>
      <c r="F52" s="101"/>
    </row>
    <row r="53" spans="2:6" x14ac:dyDescent="0.25">
      <c r="B53" s="67" t="s">
        <v>1336</v>
      </c>
      <c r="C53" s="85"/>
      <c r="D53" s="68">
        <f>D52-C53</f>
        <v>17</v>
      </c>
      <c r="E53" s="69">
        <f>D53/C51</f>
        <v>3.7946428571428568E-2</v>
      </c>
      <c r="F53" s="101"/>
    </row>
    <row r="54" spans="2:6" x14ac:dyDescent="0.25">
      <c r="B54" s="67" t="s">
        <v>1337</v>
      </c>
      <c r="C54" s="85">
        <v>1</v>
      </c>
      <c r="D54" s="68">
        <f>D53-C54</f>
        <v>16</v>
      </c>
      <c r="E54" s="69">
        <f>D54/C51</f>
        <v>3.5714285714285712E-2</v>
      </c>
      <c r="F54" s="101"/>
    </row>
    <row r="55" spans="2:6" ht="15.75" thickBot="1" x14ac:dyDescent="0.3">
      <c r="B55" s="70" t="s">
        <v>16</v>
      </c>
      <c r="C55" s="71">
        <f>AUXILIAR!B9</f>
        <v>10</v>
      </c>
      <c r="D55" s="72">
        <f>D54-C55</f>
        <v>6</v>
      </c>
      <c r="E55" s="92">
        <f>D55/C51</f>
        <v>1.3392857142857142E-2</v>
      </c>
      <c r="F55" s="101"/>
    </row>
    <row r="56" spans="2:6" ht="16.5" thickTop="1" thickBot="1" x14ac:dyDescent="0.3">
      <c r="B56" s="95" t="s">
        <v>1150</v>
      </c>
      <c r="C56" s="96">
        <f>Hoja1!M3</f>
        <v>5</v>
      </c>
      <c r="D56" s="96"/>
      <c r="E56" s="97">
        <f>Hoja1!M4</f>
        <v>2.0833333333333332E-2</v>
      </c>
      <c r="F56" s="101"/>
    </row>
    <row r="57" spans="2:6" ht="15.75" thickBot="1" x14ac:dyDescent="0.3">
      <c r="B57" s="95" t="s">
        <v>1151</v>
      </c>
      <c r="C57" s="96">
        <f>Hoja1!M5</f>
        <v>12</v>
      </c>
      <c r="D57" s="96"/>
      <c r="E57" s="98">
        <f>Hoja1!M6</f>
        <v>5.7692307692307696E-2</v>
      </c>
      <c r="F57" s="102"/>
    </row>
    <row r="58" spans="2:6" ht="15.75" thickTop="1" x14ac:dyDescent="0.25">
      <c r="B58" s="63" t="s">
        <v>1335</v>
      </c>
      <c r="C58" s="64">
        <f>AUXILIAR!F10</f>
        <v>448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1336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1337</v>
      </c>
      <c r="C61" s="85">
        <v>1</v>
      </c>
      <c r="D61" s="68">
        <f>D60-C61</f>
        <v>-1</v>
      </c>
      <c r="E61" s="69">
        <f>D61/C58</f>
        <v>-2.232142857142857E-3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-2.232142857142857E-3</v>
      </c>
      <c r="F62" s="101"/>
    </row>
    <row r="63" spans="2:6" ht="16.5" thickTop="1" thickBot="1" x14ac:dyDescent="0.3">
      <c r="B63" s="95" t="s">
        <v>1150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1151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1335</v>
      </c>
      <c r="C65" s="64">
        <f>AUXILIAR!F11</f>
        <v>448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01"/>
    </row>
    <row r="67" spans="2:6" x14ac:dyDescent="0.25">
      <c r="B67" s="67" t="s">
        <v>1336</v>
      </c>
      <c r="C67" s="85"/>
      <c r="D67" s="68">
        <f>D66-C67</f>
        <v>0</v>
      </c>
      <c r="E67" s="69">
        <f>D67/C65</f>
        <v>0</v>
      </c>
      <c r="F67" s="101"/>
    </row>
    <row r="68" spans="2:6" x14ac:dyDescent="0.25">
      <c r="B68" s="67" t="s">
        <v>1337</v>
      </c>
      <c r="C68" s="85">
        <v>1</v>
      </c>
      <c r="D68" s="68">
        <f>D67-C68</f>
        <v>-1</v>
      </c>
      <c r="E68" s="69">
        <f>D68/C65</f>
        <v>-2.232142857142857E-3</v>
      </c>
      <c r="F68" s="101"/>
    </row>
    <row r="69" spans="2:6" ht="15.75" thickBot="1" x14ac:dyDescent="0.3">
      <c r="B69" s="70" t="s">
        <v>16</v>
      </c>
      <c r="C69" s="71">
        <f>AUXILIAR!B11</f>
        <v>0</v>
      </c>
      <c r="D69" s="72">
        <f>D68-C69</f>
        <v>-1</v>
      </c>
      <c r="E69" s="92">
        <f>D69/C65</f>
        <v>-2.232142857142857E-3</v>
      </c>
      <c r="F69" s="101"/>
    </row>
    <row r="70" spans="2:6" ht="16.5" thickTop="1" thickBot="1" x14ac:dyDescent="0.3">
      <c r="B70" s="95" t="s">
        <v>1150</v>
      </c>
      <c r="C70" s="96">
        <f>Hoja1!O3</f>
        <v>0</v>
      </c>
      <c r="D70" s="96"/>
      <c r="E70" s="97">
        <f>Hoja1!O4</f>
        <v>0</v>
      </c>
      <c r="F70" s="101"/>
    </row>
    <row r="71" spans="2:6" ht="15.75" thickBot="1" x14ac:dyDescent="0.3">
      <c r="B71" s="95" t="s">
        <v>1151</v>
      </c>
      <c r="C71" s="96">
        <f>Hoja1!O5</f>
        <v>0</v>
      </c>
      <c r="D71" s="96"/>
      <c r="E71" s="98">
        <f>Hoja1!O6</f>
        <v>0</v>
      </c>
      <c r="F71" s="102"/>
    </row>
    <row r="72" spans="2:6" ht="15.75" thickTop="1" x14ac:dyDescent="0.25">
      <c r="B72" s="63" t="s">
        <v>1335</v>
      </c>
      <c r="C72" s="64">
        <f>AUXILIAR!F12</f>
        <v>448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01"/>
    </row>
    <row r="74" spans="2:6" x14ac:dyDescent="0.25">
      <c r="B74" s="67" t="s">
        <v>1336</v>
      </c>
      <c r="C74" s="85"/>
      <c r="D74" s="68">
        <f>D73-C74</f>
        <v>0</v>
      </c>
      <c r="E74" s="69">
        <f>D74/C72</f>
        <v>0</v>
      </c>
      <c r="F74" s="101"/>
    </row>
    <row r="75" spans="2:6" x14ac:dyDescent="0.25">
      <c r="B75" s="67" t="s">
        <v>1337</v>
      </c>
      <c r="C75" s="85">
        <v>1</v>
      </c>
      <c r="D75" s="68">
        <f>D74-C75</f>
        <v>-1</v>
      </c>
      <c r="E75" s="69">
        <f>D75/C72</f>
        <v>-2.232142857142857E-3</v>
      </c>
      <c r="F75" s="101"/>
    </row>
    <row r="76" spans="2:6" ht="15.75" thickBot="1" x14ac:dyDescent="0.3">
      <c r="B76" s="70" t="s">
        <v>16</v>
      </c>
      <c r="C76" s="71">
        <f>AUXILIAR!B12</f>
        <v>0</v>
      </c>
      <c r="D76" s="72">
        <f>D75-C76</f>
        <v>-1</v>
      </c>
      <c r="E76" s="92">
        <f>D76/C72</f>
        <v>-2.232142857142857E-3</v>
      </c>
      <c r="F76" s="101"/>
    </row>
    <row r="77" spans="2:6" ht="16.5" thickTop="1" thickBot="1" x14ac:dyDescent="0.3">
      <c r="B77" s="95" t="s">
        <v>1150</v>
      </c>
      <c r="C77" s="96">
        <f>Hoja1!P3</f>
        <v>0</v>
      </c>
      <c r="D77" s="96"/>
      <c r="E77" s="97">
        <f>Hoja1!P4</f>
        <v>0</v>
      </c>
      <c r="F77" s="101"/>
    </row>
    <row r="78" spans="2:6" ht="15.75" thickBot="1" x14ac:dyDescent="0.3">
      <c r="B78" s="95" t="s">
        <v>1151</v>
      </c>
      <c r="C78" s="96">
        <f>Hoja1!P5</f>
        <v>0</v>
      </c>
      <c r="D78" s="96"/>
      <c r="E78" s="98">
        <f>Hoja1!P6</f>
        <v>0</v>
      </c>
      <c r="F78" s="102"/>
    </row>
    <row r="79" spans="2:6" ht="15.75" thickTop="1" x14ac:dyDescent="0.25">
      <c r="B79" s="63" t="s">
        <v>1335</v>
      </c>
      <c r="C79" s="64">
        <f>AUXILIAR!F13</f>
        <v>448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01"/>
    </row>
    <row r="81" spans="2:6" x14ac:dyDescent="0.25">
      <c r="B81" s="67" t="s">
        <v>1336</v>
      </c>
      <c r="C81" s="85"/>
      <c r="D81" s="68">
        <f>D80-C81</f>
        <v>0</v>
      </c>
      <c r="E81" s="69">
        <f>D81/C79</f>
        <v>0</v>
      </c>
      <c r="F81" s="101"/>
    </row>
    <row r="82" spans="2:6" x14ac:dyDescent="0.25">
      <c r="B82" s="67" t="s">
        <v>1337</v>
      </c>
      <c r="C82" s="85">
        <v>1</v>
      </c>
      <c r="D82" s="68">
        <f>D81-C82</f>
        <v>-1</v>
      </c>
      <c r="E82" s="69">
        <f>D82/C79</f>
        <v>-2.232142857142857E-3</v>
      </c>
      <c r="F82" s="101"/>
    </row>
    <row r="83" spans="2:6" ht="15.75" thickBot="1" x14ac:dyDescent="0.3">
      <c r="B83" s="70" t="s">
        <v>16</v>
      </c>
      <c r="C83" s="71"/>
      <c r="D83" s="72">
        <f>D82-C83</f>
        <v>-1</v>
      </c>
      <c r="E83" s="92">
        <f>D83/C79</f>
        <v>-2.232142857142857E-3</v>
      </c>
      <c r="F83" s="101"/>
    </row>
    <row r="84" spans="2:6" ht="16.5" thickTop="1" thickBot="1" x14ac:dyDescent="0.3">
      <c r="B84" s="95" t="s">
        <v>1150</v>
      </c>
      <c r="C84" s="96">
        <f>Hoja1!Q3</f>
        <v>0</v>
      </c>
      <c r="D84" s="96"/>
      <c r="E84" s="97">
        <f>Hoja1!Q4</f>
        <v>0</v>
      </c>
      <c r="F84" s="101"/>
    </row>
    <row r="85" spans="2:6" ht="15.75" thickBot="1" x14ac:dyDescent="0.3">
      <c r="B85" s="95" t="s">
        <v>1151</v>
      </c>
      <c r="C85" s="96">
        <f>Hoja1!Q5</f>
        <v>0</v>
      </c>
      <c r="D85" s="96"/>
      <c r="E85" s="98">
        <f>Hoja1!Q6</f>
        <v>0</v>
      </c>
      <c r="F85" s="102"/>
    </row>
    <row r="86" spans="2:6" ht="15.75" thickTop="1" x14ac:dyDescent="0.25">
      <c r="B86" s="63" t="s">
        <v>1335</v>
      </c>
      <c r="C86" s="64">
        <f>AUXILIAR!F14</f>
        <v>448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01"/>
    </row>
    <row r="88" spans="2:6" x14ac:dyDescent="0.25">
      <c r="B88" s="67" t="s">
        <v>1336</v>
      </c>
      <c r="C88" s="85"/>
      <c r="D88" s="68">
        <f>D87-C88</f>
        <v>0</v>
      </c>
      <c r="E88" s="69">
        <f>D88/C86</f>
        <v>0</v>
      </c>
      <c r="F88" s="101"/>
    </row>
    <row r="89" spans="2:6" x14ac:dyDescent="0.25">
      <c r="B89" s="67" t="s">
        <v>1337</v>
      </c>
      <c r="C89" s="85">
        <v>1</v>
      </c>
      <c r="D89" s="68">
        <f>D88-C89</f>
        <v>-1</v>
      </c>
      <c r="E89" s="69">
        <f>D89/C86</f>
        <v>-2.232142857142857E-3</v>
      </c>
      <c r="F89" s="101"/>
    </row>
    <row r="90" spans="2:6" ht="15.75" thickBot="1" x14ac:dyDescent="0.3">
      <c r="B90" s="70" t="s">
        <v>16</v>
      </c>
      <c r="C90" s="71">
        <f>AUXILIAR!B14</f>
        <v>0</v>
      </c>
      <c r="D90" s="72">
        <f>D89-C90</f>
        <v>-1</v>
      </c>
      <c r="E90" s="92">
        <f>D90/C86</f>
        <v>-2.232142857142857E-3</v>
      </c>
      <c r="F90" s="101"/>
    </row>
    <row r="91" spans="2:6" ht="16.5" thickTop="1" thickBot="1" x14ac:dyDescent="0.3">
      <c r="B91" s="95" t="s">
        <v>1150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1151</v>
      </c>
      <c r="C92" s="96">
        <f>Hoja1!R5</f>
        <v>0</v>
      </c>
      <c r="D92" s="96"/>
      <c r="E92" s="98">
        <f>Hoja1!R6</f>
        <v>0</v>
      </c>
      <c r="F92" s="102"/>
    </row>
    <row r="93" spans="2:6" ht="15.75" thickTop="1" x14ac:dyDescent="0.25">
      <c r="B93" s="63" t="s">
        <v>1335</v>
      </c>
      <c r="C93" s="64">
        <f>AUXILIAR!F15</f>
        <v>448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01"/>
    </row>
    <row r="95" spans="2:6" x14ac:dyDescent="0.25">
      <c r="B95" s="67" t="s">
        <v>1336</v>
      </c>
      <c r="C95" s="85"/>
      <c r="D95" s="68">
        <f>D94-C95</f>
        <v>0</v>
      </c>
      <c r="E95" s="69">
        <f>D95/C93</f>
        <v>0</v>
      </c>
      <c r="F95" s="101"/>
    </row>
    <row r="96" spans="2:6" x14ac:dyDescent="0.25">
      <c r="B96" s="67" t="s">
        <v>1337</v>
      </c>
      <c r="C96" s="85">
        <v>1</v>
      </c>
      <c r="D96" s="68">
        <f>D95-C96</f>
        <v>-1</v>
      </c>
      <c r="E96" s="69">
        <f>D96/C93</f>
        <v>-2.232142857142857E-3</v>
      </c>
      <c r="F96" s="101"/>
    </row>
    <row r="97" spans="2:6" ht="15.75" thickBot="1" x14ac:dyDescent="0.3">
      <c r="B97" s="70" t="s">
        <v>16</v>
      </c>
      <c r="C97" s="71">
        <f>AUXILIAR!B15</f>
        <v>0</v>
      </c>
      <c r="D97" s="72">
        <f>D96-C97</f>
        <v>-1</v>
      </c>
      <c r="E97" s="92">
        <f>D97/C93</f>
        <v>-2.232142857142857E-3</v>
      </c>
      <c r="F97" s="101"/>
    </row>
    <row r="98" spans="2:6" ht="16.5" thickTop="1" thickBot="1" x14ac:dyDescent="0.3">
      <c r="B98" s="95" t="s">
        <v>1150</v>
      </c>
      <c r="C98" s="96">
        <f>Hoja1!S3</f>
        <v>0</v>
      </c>
      <c r="D98" s="96"/>
      <c r="E98" s="97">
        <f>Hoja1!S4</f>
        <v>0</v>
      </c>
      <c r="F98" s="101"/>
    </row>
    <row r="99" spans="2:6" ht="15.75" thickBot="1" x14ac:dyDescent="0.3">
      <c r="B99" s="95" t="s">
        <v>1151</v>
      </c>
      <c r="C99" s="96">
        <f>Hoja1!S5</f>
        <v>0</v>
      </c>
      <c r="D99" s="96"/>
      <c r="E99" s="98">
        <f>Hoja1!S6</f>
        <v>0</v>
      </c>
      <c r="F99" s="102"/>
    </row>
    <row r="100" spans="2:6" ht="15.75" thickTop="1" x14ac:dyDescent="0.25">
      <c r="B100" s="63" t="s">
        <v>1335</v>
      </c>
      <c r="C100" s="64">
        <f>AUXILIAR!F16</f>
        <v>448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01"/>
    </row>
    <row r="102" spans="2:6" x14ac:dyDescent="0.25">
      <c r="B102" s="67" t="s">
        <v>1336</v>
      </c>
      <c r="C102" s="85"/>
      <c r="D102" s="68">
        <f>D101-C102</f>
        <v>0</v>
      </c>
      <c r="E102" s="69">
        <f>D102/C100</f>
        <v>0</v>
      </c>
      <c r="F102" s="101"/>
    </row>
    <row r="103" spans="2:6" x14ac:dyDescent="0.25">
      <c r="B103" s="67" t="s">
        <v>1337</v>
      </c>
      <c r="C103" s="85">
        <v>1</v>
      </c>
      <c r="D103" s="68">
        <f>D102-C103</f>
        <v>-1</v>
      </c>
      <c r="E103" s="69">
        <f>D103/C100</f>
        <v>-2.232142857142857E-3</v>
      </c>
      <c r="F103" s="101"/>
    </row>
    <row r="104" spans="2:6" ht="15.7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-2.232142857142857E-3</v>
      </c>
      <c r="F104" s="101"/>
    </row>
    <row r="105" spans="2:6" ht="16.5" thickTop="1" thickBot="1" x14ac:dyDescent="0.3">
      <c r="B105" s="95" t="s">
        <v>1150</v>
      </c>
      <c r="C105" s="96">
        <f>Hoja1!T3</f>
        <v>0</v>
      </c>
      <c r="D105" s="96"/>
      <c r="E105" s="97">
        <f>Hoja1!T4</f>
        <v>0</v>
      </c>
      <c r="F105" s="101"/>
    </row>
    <row r="106" spans="2:6" ht="15.75" thickBot="1" x14ac:dyDescent="0.3">
      <c r="B106" s="95" t="s">
        <v>1151</v>
      </c>
      <c r="C106" s="96">
        <f>Hoja1!T5</f>
        <v>0</v>
      </c>
      <c r="D106" s="96"/>
      <c r="E106" s="98">
        <f>Hoja1!T6</f>
        <v>0</v>
      </c>
      <c r="F106" s="102"/>
    </row>
    <row r="107" spans="2:6" ht="15.75" thickTop="1" x14ac:dyDescent="0.25">
      <c r="B107" s="63" t="s">
        <v>1335</v>
      </c>
      <c r="C107" s="64">
        <f>AUXILIAR!F17</f>
        <v>448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25">
      <c r="B109" s="67" t="s">
        <v>1336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25">
      <c r="B110" s="67" t="s">
        <v>1337</v>
      </c>
      <c r="C110" s="85">
        <v>1</v>
      </c>
      <c r="D110" s="68">
        <f>D109-C110</f>
        <v>-1</v>
      </c>
      <c r="E110" s="69">
        <f>D110/C107</f>
        <v>-2.232142857142857E-3</v>
      </c>
      <c r="F110" s="101"/>
    </row>
    <row r="111" spans="2:6" ht="15.7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-2.232142857142857E-3</v>
      </c>
      <c r="F111" s="101"/>
    </row>
    <row r="112" spans="2:6" ht="16.5" thickTop="1" thickBot="1" x14ac:dyDescent="0.3">
      <c r="B112" s="95" t="s">
        <v>1150</v>
      </c>
      <c r="C112" s="96">
        <f>Hoja1!U3</f>
        <v>0</v>
      </c>
      <c r="D112" s="96"/>
      <c r="E112" s="97">
        <f>Hoja1!U4</f>
        <v>0</v>
      </c>
      <c r="F112" s="101"/>
    </row>
    <row r="113" spans="2:6" ht="15.75" thickBot="1" x14ac:dyDescent="0.3">
      <c r="B113" s="95" t="s">
        <v>1151</v>
      </c>
      <c r="C113" s="96">
        <f>Hoja1!U5</f>
        <v>0</v>
      </c>
      <c r="D113" s="96"/>
      <c r="E113" s="98">
        <f>Hoja1!U6</f>
        <v>0</v>
      </c>
      <c r="F113" s="102"/>
    </row>
    <row r="114" spans="2:6" ht="15.75" thickTop="1" x14ac:dyDescent="0.25">
      <c r="B114" s="63" t="s">
        <v>1335</v>
      </c>
      <c r="C114" s="64">
        <f>AUXILIAR!F18</f>
        <v>448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1336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1337</v>
      </c>
      <c r="C117" s="85">
        <v>1</v>
      </c>
      <c r="D117" s="68">
        <f>D116-C117</f>
        <v>-1</v>
      </c>
      <c r="E117" s="69">
        <f>D117/C114</f>
        <v>-2.232142857142857E-3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-2.232142857142857E-3</v>
      </c>
      <c r="F118" s="101"/>
    </row>
    <row r="119" spans="2:6" ht="16.5" thickTop="1" thickBot="1" x14ac:dyDescent="0.3">
      <c r="B119" s="95" t="s">
        <v>1150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1151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1335</v>
      </c>
      <c r="C121" s="64">
        <f>AUXILIAR!F19</f>
        <v>448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1336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1337</v>
      </c>
      <c r="C124" s="85">
        <v>1</v>
      </c>
      <c r="D124" s="68">
        <f>D123-C124</f>
        <v>-1</v>
      </c>
      <c r="E124" s="69">
        <f>D124/C121</f>
        <v>-2.232142857142857E-3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-2.232142857142857E-3</v>
      </c>
      <c r="F125" s="101"/>
    </row>
    <row r="126" spans="2:6" ht="16.5" thickTop="1" thickBot="1" x14ac:dyDescent="0.3">
      <c r="B126" s="95" t="s">
        <v>1150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1151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1335</v>
      </c>
      <c r="C128" s="64">
        <f>AUXILIAR!F20</f>
        <v>448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1336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1337</v>
      </c>
      <c r="C131" s="85">
        <v>1</v>
      </c>
      <c r="D131" s="68">
        <f>D130-C131</f>
        <v>-1</v>
      </c>
      <c r="E131" s="69">
        <f>D131/C128</f>
        <v>-2.232142857142857E-3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-2.232142857142857E-3</v>
      </c>
      <c r="F132" s="101"/>
    </row>
    <row r="133" spans="2:6" ht="16.5" thickTop="1" thickBot="1" x14ac:dyDescent="0.3">
      <c r="B133" s="95" t="s">
        <v>1150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1151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1335</v>
      </c>
      <c r="C135" s="64">
        <f>AUXILIAR!F27</f>
        <v>448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1336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1337</v>
      </c>
      <c r="C138" s="85">
        <v>1</v>
      </c>
      <c r="D138" s="68">
        <f>D137-C138</f>
        <v>-1</v>
      </c>
      <c r="E138" s="69">
        <f>D138/C135</f>
        <v>-2.232142857142857E-3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-2.232142857142857E-3</v>
      </c>
      <c r="F139" s="101"/>
    </row>
    <row r="140" spans="2:6" ht="16.5" thickTop="1" thickBot="1" x14ac:dyDescent="0.3">
      <c r="B140" s="95" t="s">
        <v>1150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1151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1335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1336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1337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1150</v>
      </c>
      <c r="C147" s="96"/>
      <c r="D147" s="96"/>
      <c r="E147" s="97"/>
      <c r="F147" s="101"/>
    </row>
    <row r="148" spans="2:6" ht="15.75" thickBot="1" x14ac:dyDescent="0.3">
      <c r="B148" s="95" t="s">
        <v>1151</v>
      </c>
      <c r="C148" s="96"/>
      <c r="D148" s="96"/>
      <c r="E148" s="98"/>
      <c r="F148" s="102"/>
    </row>
    <row r="149" spans="2:6" ht="15.75" thickTop="1" x14ac:dyDescent="0.25">
      <c r="B149" s="63" t="s">
        <v>1335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1336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1337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1150</v>
      </c>
      <c r="C154" s="96"/>
      <c r="D154" s="96"/>
      <c r="E154" s="97"/>
      <c r="F154" s="101"/>
    </row>
    <row r="155" spans="2:6" ht="15.75" thickBot="1" x14ac:dyDescent="0.3">
      <c r="B155" s="95" t="s">
        <v>1151</v>
      </c>
      <c r="C155" s="96"/>
      <c r="D155" s="96"/>
      <c r="E155" s="98"/>
      <c r="F155" s="102"/>
    </row>
    <row r="156" spans="2:6" ht="15.75" customHeight="1" thickTop="1" x14ac:dyDescent="0.25">
      <c r="B156" s="63" t="s">
        <v>1335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1336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1337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1150</v>
      </c>
      <c r="C161" s="96"/>
      <c r="D161" s="96"/>
      <c r="E161" s="97"/>
      <c r="F161" s="101"/>
    </row>
    <row r="162" spans="2:6" ht="15.75" thickBot="1" x14ac:dyDescent="0.3">
      <c r="B162" s="95" t="s">
        <v>1151</v>
      </c>
      <c r="C162" s="96"/>
      <c r="D162" s="96"/>
      <c r="E162" s="98"/>
      <c r="F162" s="102"/>
    </row>
    <row r="163" spans="2:6" ht="15.75" thickTop="1" x14ac:dyDescent="0.25">
      <c r="B163" s="63" t="s">
        <v>1335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1336</v>
      </c>
      <c r="C165" s="85"/>
      <c r="D165" s="68"/>
      <c r="E165" s="69"/>
      <c r="F165" s="101"/>
    </row>
    <row r="166" spans="2:6" x14ac:dyDescent="0.25">
      <c r="B166" s="67" t="s">
        <v>1337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1150</v>
      </c>
      <c r="C168" s="96"/>
      <c r="D168" s="96"/>
      <c r="E168" s="97"/>
      <c r="F168" s="101"/>
    </row>
    <row r="169" spans="2:6" ht="15.75" thickBot="1" x14ac:dyDescent="0.3">
      <c r="B169" s="95" t="s">
        <v>1151</v>
      </c>
      <c r="C169" s="96"/>
      <c r="D169" s="96"/>
      <c r="E169" s="98"/>
      <c r="F169" s="102"/>
    </row>
    <row r="170" spans="2:6" ht="15.75" thickTop="1" x14ac:dyDescent="0.25">
      <c r="B170" s="63" t="s">
        <v>1335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1336</v>
      </c>
      <c r="C172" s="85"/>
      <c r="D172" s="68"/>
      <c r="E172" s="69"/>
      <c r="F172" s="101"/>
    </row>
    <row r="173" spans="2:6" x14ac:dyDescent="0.25">
      <c r="B173" s="67" t="s">
        <v>1337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1150</v>
      </c>
      <c r="C175" s="96"/>
      <c r="D175" s="96"/>
      <c r="E175" s="97"/>
      <c r="F175" s="101"/>
    </row>
    <row r="176" spans="2:6" ht="15.75" thickBot="1" x14ac:dyDescent="0.3">
      <c r="B176" s="95" t="s">
        <v>1151</v>
      </c>
      <c r="C176" s="96"/>
      <c r="D176" s="96"/>
      <c r="E176" s="98"/>
      <c r="F176" s="102"/>
    </row>
    <row r="177" spans="2:6" ht="15.75" thickTop="1" x14ac:dyDescent="0.25">
      <c r="B177" s="63" t="s">
        <v>1335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1336</v>
      </c>
      <c r="C179" s="85"/>
      <c r="D179" s="68"/>
      <c r="E179" s="69"/>
      <c r="F179" s="101"/>
    </row>
    <row r="180" spans="2:6" x14ac:dyDescent="0.25">
      <c r="B180" s="67" t="s">
        <v>1337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1150</v>
      </c>
      <c r="C182" s="96"/>
      <c r="D182" s="96"/>
      <c r="E182" s="97"/>
      <c r="F182" s="101"/>
    </row>
    <row r="183" spans="2:6" ht="15.75" thickBot="1" x14ac:dyDescent="0.3">
      <c r="B183" s="95" t="s">
        <v>1151</v>
      </c>
      <c r="C183" s="96"/>
      <c r="D183" s="96"/>
      <c r="E183" s="98"/>
      <c r="F183" s="102"/>
    </row>
    <row r="184" spans="2:6" ht="15.75" thickTop="1" x14ac:dyDescent="0.25">
      <c r="B184" s="63" t="s">
        <v>1335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1336</v>
      </c>
      <c r="C186" s="85"/>
      <c r="D186" s="68"/>
      <c r="E186" s="69"/>
      <c r="F186" s="101"/>
    </row>
    <row r="187" spans="2:6" x14ac:dyDescent="0.25">
      <c r="B187" s="67" t="s">
        <v>1337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1150</v>
      </c>
      <c r="C189" s="96"/>
      <c r="D189" s="96"/>
      <c r="E189" s="97"/>
      <c r="F189" s="101"/>
    </row>
    <row r="190" spans="2:6" ht="15.75" thickBot="1" x14ac:dyDescent="0.3">
      <c r="B190" s="95" t="s">
        <v>1151</v>
      </c>
      <c r="C190" s="96"/>
      <c r="D190" s="96"/>
      <c r="E190" s="98"/>
      <c r="F190" s="102"/>
    </row>
    <row r="191" spans="2:6" ht="15.75" thickTop="1" x14ac:dyDescent="0.25">
      <c r="B191" s="63" t="s">
        <v>1335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1336</v>
      </c>
      <c r="C193" s="85"/>
      <c r="D193" s="68"/>
      <c r="E193" s="69"/>
      <c r="F193" s="101"/>
    </row>
    <row r="194" spans="2:6" x14ac:dyDescent="0.25">
      <c r="B194" s="67" t="s">
        <v>1337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1150</v>
      </c>
      <c r="C196" s="96"/>
      <c r="D196" s="96"/>
      <c r="E196" s="97"/>
      <c r="F196" s="101"/>
    </row>
    <row r="197" spans="2:6" ht="15.75" thickBot="1" x14ac:dyDescent="0.3">
      <c r="B197" s="95" t="s">
        <v>1151</v>
      </c>
      <c r="C197" s="96"/>
      <c r="D197" s="96"/>
      <c r="E197" s="98"/>
      <c r="F197" s="102"/>
    </row>
    <row r="198" spans="2:6" ht="15.75" thickTop="1" x14ac:dyDescent="0.25">
      <c r="B198" s="63" t="s">
        <v>1335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1336</v>
      </c>
      <c r="C200" s="85"/>
      <c r="D200" s="68"/>
      <c r="E200" s="69"/>
      <c r="F200" s="101"/>
    </row>
    <row r="201" spans="2:6" x14ac:dyDescent="0.25">
      <c r="B201" s="67" t="s">
        <v>1337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1150</v>
      </c>
      <c r="C203" s="96"/>
      <c r="D203" s="96"/>
      <c r="E203" s="97"/>
      <c r="F203" s="101"/>
    </row>
    <row r="204" spans="2:6" ht="15.75" thickBot="1" x14ac:dyDescent="0.3">
      <c r="B204" s="95" t="s">
        <v>1151</v>
      </c>
      <c r="C204" s="96"/>
      <c r="D204" s="96"/>
      <c r="E204" s="98"/>
      <c r="F204" s="102"/>
    </row>
    <row r="205" spans="2:6" ht="15.75" thickTop="1" x14ac:dyDescent="0.25">
      <c r="B205" s="63" t="s">
        <v>1335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1336</v>
      </c>
      <c r="C207" s="85"/>
      <c r="D207" s="68"/>
      <c r="E207" s="69"/>
      <c r="F207" s="101"/>
    </row>
    <row r="208" spans="2:6" x14ac:dyDescent="0.25">
      <c r="B208" s="67" t="s">
        <v>1337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1150</v>
      </c>
      <c r="C210" s="96"/>
      <c r="D210" s="96"/>
      <c r="E210" s="97"/>
      <c r="F210" s="101"/>
    </row>
    <row r="211" spans="2:6" ht="15.75" thickBot="1" x14ac:dyDescent="0.3">
      <c r="B211" s="95" t="s">
        <v>1151</v>
      </c>
      <c r="C211" s="96"/>
      <c r="D211" s="96"/>
      <c r="E211" s="98"/>
      <c r="F211" s="102"/>
    </row>
    <row r="212" spans="2:6" ht="15.75" customHeight="1" thickTop="1" x14ac:dyDescent="0.25">
      <c r="B212" s="63" t="s">
        <v>1335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1336</v>
      </c>
      <c r="C214" s="85"/>
      <c r="D214" s="68"/>
      <c r="E214" s="69"/>
      <c r="F214" s="101"/>
    </row>
    <row r="215" spans="2:6" x14ac:dyDescent="0.25">
      <c r="B215" s="67" t="s">
        <v>1337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1150</v>
      </c>
      <c r="C217" s="96"/>
      <c r="D217" s="96"/>
      <c r="E217" s="97"/>
      <c r="F217" s="101"/>
    </row>
    <row r="218" spans="2:6" ht="15.75" thickBot="1" x14ac:dyDescent="0.3">
      <c r="B218" s="95" t="s">
        <v>1151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36" t="s">
        <v>995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448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448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448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448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448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448</v>
      </c>
      <c r="G7" s="36">
        <f t="shared" si="5"/>
        <v>5.1339285714285712E-2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448</v>
      </c>
      <c r="G8" s="36">
        <f t="shared" ref="G8:G18" si="7">E8/F8</f>
        <v>3.3482142857142856E-2</v>
      </c>
    </row>
    <row r="9" spans="1:7" x14ac:dyDescent="0.25">
      <c r="A9" s="17">
        <f>'APAGADOS RADIO'!M3</f>
        <v>45115</v>
      </c>
      <c r="B9">
        <f>'APAGADOS RADIO'!M2+D9</f>
        <v>10</v>
      </c>
      <c r="C9">
        <f>'APAGADOS FIBRA'!M2</f>
        <v>7</v>
      </c>
      <c r="D9">
        <f>'APAGADOS ANTENA'!M2</f>
        <v>0</v>
      </c>
      <c r="E9">
        <f t="shared" si="6"/>
        <v>17</v>
      </c>
      <c r="F9">
        <f>'RESUMEN TOTAL'!B1</f>
        <v>448</v>
      </c>
      <c r="G9" s="36">
        <f t="shared" si="7"/>
        <v>3.7946428571428568E-2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448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448</v>
      </c>
      <c r="G11" s="36">
        <f t="shared" si="7"/>
        <v>0</v>
      </c>
    </row>
    <row r="12" spans="1:7" x14ac:dyDescent="0.25">
      <c r="A12" s="17">
        <f>'APAGADOS RADIO'!P3</f>
        <v>45118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448</v>
      </c>
      <c r="G12" s="36">
        <f t="shared" si="7"/>
        <v>0</v>
      </c>
    </row>
    <row r="13" spans="1:7" x14ac:dyDescent="0.25">
      <c r="A13" s="17">
        <f>'APAGADOS RADIO'!Q3</f>
        <v>45119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448</v>
      </c>
      <c r="G13" s="36">
        <f t="shared" si="7"/>
        <v>0</v>
      </c>
    </row>
    <row r="14" spans="1:7" x14ac:dyDescent="0.25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448</v>
      </c>
      <c r="G14" s="36">
        <f t="shared" si="7"/>
        <v>0</v>
      </c>
    </row>
    <row r="15" spans="1:7" x14ac:dyDescent="0.25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448</v>
      </c>
      <c r="G15" s="36">
        <f t="shared" si="7"/>
        <v>0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448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448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448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448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448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448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448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448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448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448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448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448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448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448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448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448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1159</v>
      </c>
    </row>
    <row r="2" spans="1:36" ht="16.5" thickTop="1" thickBot="1" x14ac:dyDescent="0.3">
      <c r="A2" s="58" t="s">
        <v>1150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1150</v>
      </c>
      <c r="E3" s="51" t="s">
        <v>1160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5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0</v>
      </c>
      <c r="P3" s="54">
        <f>COUNTIFS('RESUMEN TOTAL'!C5:C517, "=BONOMO",'RESUMEN TOTAL'!V5:V517,"=APAGADO")</f>
        <v>0</v>
      </c>
      <c r="Q3" s="54">
        <f>COUNTIFS('RESUMEN TOTAL'!C5:C517, "=BONOMO",'RESUMEN TOTAL'!W5:W517,"=APAGADO")</f>
        <v>0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0</v>
      </c>
      <c r="T3" s="54">
        <f>COUNTIFS('RESUMEN TOTAL'!C5:C517, "=BONOMO",'RESUMEN TOTAL'!Z5:Z517,"=APAGADO")</f>
        <v>0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1151</v>
      </c>
      <c r="B4" s="47">
        <f>COUNTIFS('RESUMEN TOTAL'!C5:C516,"=COSEIDI")</f>
        <v>208</v>
      </c>
      <c r="D4" s="45"/>
      <c r="E4" s="43" t="s">
        <v>1162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2.0833333333333332E-2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1151</v>
      </c>
      <c r="E5" s="55" t="s">
        <v>1161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11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12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0</v>
      </c>
      <c r="P5" s="56">
        <f>COUNTIFS('RESUMEN TOTAL'!C5:C501, "=COSEIDI",'RESUMEN TOTAL'!V5:V501,"=APAGADO")</f>
        <v>0</v>
      </c>
      <c r="Q5" s="56">
        <f>COUNTIFS('RESUMEN TOTAL'!C5:C501, "=COSEIDI",'RESUMEN TOTAL'!W5:W501,"=APAGADO")</f>
        <v>0</v>
      </c>
      <c r="R5" s="56">
        <f>COUNTIFS('RESUMEN TOTAL'!C5:C501, "=COSEIDI",'RESUMEN TOTAL'!X5:X501,"=APAGADO")</f>
        <v>0</v>
      </c>
      <c r="S5" s="56">
        <f>COUNTIFS('RESUMEN TOTAL'!C5:C501, "=COSEIDI",'RESUMEN TOTAL'!Y5:Y501,"=APAGADO")</f>
        <v>0</v>
      </c>
      <c r="T5" s="56">
        <f>COUNTIFS('RESUMEN TOTAL'!C5:C501, "=COSEIDI",'RESUMEN TOTAL'!Z5:Z501,"=APAGADO")</f>
        <v>0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1163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5.2884615384615384E-2</v>
      </c>
      <c r="L6" s="60">
        <f t="shared" si="6"/>
        <v>4.807692307692308E-2</v>
      </c>
      <c r="M6" s="60">
        <f t="shared" ref="M6" si="8">M5/COSEIDIcam</f>
        <v>5.7692307692307696E-2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2023-07-12T14:27:52Z</dcterms:modified>
</cp:coreProperties>
</file>