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9F079F89-37F7-48FD-B8E0-90BB2A80BAE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8" i="2" l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<sst xmlns="http://schemas.openxmlformats.org/spreadsheetml/2006/main" count="3829" uniqueCount="1387">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</sst>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9.3333333333333338E-2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0.15111111111111111</c:v>
                </c:pt>
                <c:pt idx="13">
                  <c:v>0.27111111111111114</c:v>
                </c:pt>
                <c:pt idx="14">
                  <c:v>9.3333333333333338E-2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6.6666666666666666E-2</c:v>
                      </c:pt>
                      <c:pt idx="13">
                        <c:v>0.24583333333333332</c:v>
                      </c:pt>
                      <c:pt idx="14">
                        <c:v>5.4166666666666669E-2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0.16666666666666666</c:v>
                      </c:pt>
                      <c:pt idx="12">
                        <c:v>0.26190476190476192</c:v>
                      </c:pt>
                      <c:pt idx="13">
                        <c:v>0.31904761904761902</c:v>
                      </c:pt>
                      <c:pt idx="14">
                        <c:v>0.14761904761904762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6.6666666666666666E-2</c:v>
                </c:pt>
                <c:pt idx="13">
                  <c:v>0.24583333333333332</c:v>
                </c:pt>
                <c:pt idx="14">
                  <c:v>5.4166666666666669E-2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0.26190476190476192</c:v>
                </c:pt>
                <c:pt idx="13">
                  <c:v>0.31904761904761902</c:v>
                </c:pt>
                <c:pt idx="14">
                  <c:v>0.14761904761904762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70" zoomScaleNormal="70" workbookViewId="0">
      <pane xSplit="11" ySplit="4" topLeftCell="Z239" activePane="bottomRight" state="frozen"/>
      <selection pane="topRight" activeCell="M1" sqref="M1"/>
      <selection pane="bottomLeft" activeCell="A5" sqref="A5"/>
      <selection pane="bottomRight" activeCell="Z257" sqref="Z25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0.10222222222222223</v>
      </c>
      <c r="X1" s="4">
        <f t="shared" si="0"/>
        <v>0.15777777777777777</v>
      </c>
      <c r="Y1" s="4"/>
      <c r="Z1" s="4">
        <f t="shared" si="0"/>
        <v>9.7777777777777783E-2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404</v>
      </c>
      <c r="X2" s="75">
        <f t="shared" si="4"/>
        <v>379</v>
      </c>
      <c r="Y2" s="75">
        <f t="shared" si="4"/>
        <v>324</v>
      </c>
      <c r="Z2" s="75">
        <f t="shared" si="4"/>
        <v>406</v>
      </c>
      <c r="AA2" s="75">
        <f t="shared" si="4"/>
        <v>450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126</v>
      </c>
      <c r="Z3" s="12">
        <f t="shared" si="6"/>
        <v>44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26</v>
      </c>
      <c r="J113" s="34">
        <f>COUNTIF(L113:AM113,"APAGADO")</f>
        <v>2</v>
      </c>
      <c r="K113" s="35">
        <f>(I113)/(J113+I113)</f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 t="s">
        <v>1376</v>
      </c>
      <c r="Y113" s="88" t="s">
        <v>1376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 t="s">
        <v>1376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1376</v>
      </c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26</v>
      </c>
      <c r="J117" s="34">
        <f>COUNTIF(L117:AM117,"APAGADO")</f>
        <v>2</v>
      </c>
      <c r="K117" s="35">
        <f>(I117)/(J117+I117)</f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 t="s">
        <v>1376</v>
      </c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27</v>
      </c>
      <c r="J140" s="34">
        <f>COUNTIF(L140:AM140,"APAGADO")</f>
        <v>1</v>
      </c>
      <c r="K140" s="35">
        <f>(I140)/(J140+I140)</f>
        <v>0.9642857142857143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 t="s">
        <v>1376</v>
      </c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 t="s">
        <v>1376</v>
      </c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27</v>
      </c>
      <c r="J145" s="34">
        <f t="shared" si="16"/>
        <v>1</v>
      </c>
      <c r="K145" s="35">
        <f t="shared" si="17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23</v>
      </c>
      <c r="J147" s="34">
        <f t="shared" ref="J147:J251" si="23">COUNTIF(L147:AM147,"APAGADO")</f>
        <v>5</v>
      </c>
      <c r="K147" s="35">
        <f t="shared" ref="K147:K251" si="24">(I147)/(J147+I147)</f>
        <v>0.8214285714285714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 t="s">
        <v>1376</v>
      </c>
      <c r="Y147" s="88" t="s">
        <v>1376</v>
      </c>
      <c r="Z147" s="88" t="s">
        <v>1376</v>
      </c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24</v>
      </c>
      <c r="J156" s="34">
        <f t="shared" ref="J156:J164" si="25">COUNTIF(L156:AM156,"APAGADO")</f>
        <v>4</v>
      </c>
      <c r="K156" s="35">
        <f t="shared" ref="K156:K164" si="26">(I156)/(J156+I156)</f>
        <v>0.8571428571428571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 t="s">
        <v>1376</v>
      </c>
      <c r="Y156" s="88" t="s">
        <v>1376</v>
      </c>
      <c r="Z156" s="88" t="s">
        <v>1376</v>
      </c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25</v>
      </c>
      <c r="J160" s="34">
        <f t="shared" si="25"/>
        <v>3</v>
      </c>
      <c r="K160" s="35">
        <f t="shared" si="26"/>
        <v>0.8928571428571429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 t="s">
        <v>1376</v>
      </c>
      <c r="Y160" s="88" t="s">
        <v>1376</v>
      </c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 t="s">
        <v>1376</v>
      </c>
      <c r="Y164" s="88" t="s">
        <v>1376</v>
      </c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26</v>
      </c>
      <c r="J165" s="34">
        <f t="shared" si="23"/>
        <v>2</v>
      </c>
      <c r="K165" s="35">
        <f t="shared" si="24"/>
        <v>0.9285714285714286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 t="s">
        <v>1376</v>
      </c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26</v>
      </c>
      <c r="J166" s="34">
        <f t="shared" si="23"/>
        <v>2</v>
      </c>
      <c r="K166" s="35">
        <f t="shared" si="24"/>
        <v>0.9285714285714286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26</v>
      </c>
      <c r="J167" s="34">
        <f t="shared" si="23"/>
        <v>2</v>
      </c>
      <c r="K167" s="35">
        <f t="shared" si="24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 t="s">
        <v>1376</v>
      </c>
      <c r="Y168" s="88" t="s">
        <v>1376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23</v>
      </c>
      <c r="J174" s="34">
        <f t="shared" si="23"/>
        <v>5</v>
      </c>
      <c r="K174" s="35">
        <f t="shared" si="24"/>
        <v>0.8214285714285714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 t="s">
        <v>1376</v>
      </c>
      <c r="Y174" s="88" t="s">
        <v>1376</v>
      </c>
      <c r="Z174" s="88" t="s">
        <v>1376</v>
      </c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 t="s">
        <v>1376</v>
      </c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 t="s">
        <v>1376</v>
      </c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 t="s">
        <v>1376</v>
      </c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27</v>
      </c>
      <c r="J191" s="34">
        <f t="shared" ref="J191" si="27">COUNTIF(L191:AM191,"APAGADO")</f>
        <v>1</v>
      </c>
      <c r="K191" s="35">
        <f t="shared" ref="K191" si="28">(I191)/(J191+I191)</f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20</v>
      </c>
      <c r="J193" s="34">
        <f t="shared" si="23"/>
        <v>8</v>
      </c>
      <c r="K193" s="35">
        <f t="shared" si="24"/>
        <v>0.7142857142857143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 t="s">
        <v>1376</v>
      </c>
      <c r="Y193" s="88" t="s">
        <v>1376</v>
      </c>
      <c r="Z193" s="88" t="s">
        <v>1376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23</v>
      </c>
      <c r="J194" s="34">
        <f t="shared" si="23"/>
        <v>5</v>
      </c>
      <c r="K194" s="35">
        <f t="shared" si="24"/>
        <v>0.8214285714285714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26</v>
      </c>
      <c r="J202" s="34">
        <f t="shared" si="23"/>
        <v>2</v>
      </c>
      <c r="K202" s="35">
        <f t="shared" si="24"/>
        <v>0.9285714285714286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 t="s">
        <v>1376</v>
      </c>
      <c r="Y202" s="88" t="s">
        <v>1376</v>
      </c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27</v>
      </c>
      <c r="J204" s="34">
        <f t="shared" si="23"/>
        <v>1</v>
      </c>
      <c r="K204" s="35">
        <f t="shared" si="24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27</v>
      </c>
      <c r="J205" s="34">
        <f>COUNTIF(L205:AM205,"APAGADO")</f>
        <v>1</v>
      </c>
      <c r="K205" s="35">
        <f>(I205)/(J205+I205)</f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27</v>
      </c>
      <c r="J206" s="34">
        <f t="shared" si="23"/>
        <v>1</v>
      </c>
      <c r="K206" s="35">
        <f t="shared" si="24"/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27</v>
      </c>
      <c r="J207" s="34">
        <f>COUNTIF(L207:AM207,"APAGADO")</f>
        <v>1</v>
      </c>
      <c r="K207" s="35">
        <f>(I207)/(J207+I207)</f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27</v>
      </c>
      <c r="J208" s="34">
        <f t="shared" si="23"/>
        <v>1</v>
      </c>
      <c r="K208" s="35">
        <f t="shared" si="24"/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27</v>
      </c>
      <c r="J210" s="34">
        <f t="shared" ref="J210" si="34">COUNTIF(L210:AM210,"APAGADO")</f>
        <v>1</v>
      </c>
      <c r="K210" s="35">
        <f t="shared" ref="K210" si="35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1376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 t="s">
        <v>1376</v>
      </c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27</v>
      </c>
      <c r="J217" s="34">
        <f t="shared" si="23"/>
        <v>1</v>
      </c>
      <c r="K217" s="35">
        <f t="shared" si="24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 t="s">
        <v>1376</v>
      </c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 t="s">
        <v>1376</v>
      </c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21</v>
      </c>
      <c r="J223" s="34">
        <f t="shared" si="23"/>
        <v>7</v>
      </c>
      <c r="K223" s="35">
        <f t="shared" si="24"/>
        <v>0.75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 t="s">
        <v>1376</v>
      </c>
      <c r="Y223" s="88" t="s">
        <v>1376</v>
      </c>
      <c r="Z223" s="88" t="s">
        <v>1376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26</v>
      </c>
      <c r="J224" s="34">
        <f t="shared" si="23"/>
        <v>2</v>
      </c>
      <c r="K224" s="35">
        <f t="shared" si="24"/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 t="s">
        <v>1376</v>
      </c>
      <c r="Y224" s="88" t="s">
        <v>1376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26</v>
      </c>
      <c r="J225" s="34">
        <f t="shared" si="23"/>
        <v>2</v>
      </c>
      <c r="K225" s="35">
        <f t="shared" si="24"/>
        <v>0.9285714285714286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26</v>
      </c>
      <c r="J227" s="34">
        <f t="shared" si="23"/>
        <v>2</v>
      </c>
      <c r="K227" s="35">
        <f t="shared" si="24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26</v>
      </c>
      <c r="J228" s="34">
        <f t="shared" si="23"/>
        <v>2</v>
      </c>
      <c r="K228" s="35">
        <f t="shared" si="24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23</v>
      </c>
      <c r="J229" s="34">
        <f t="shared" si="23"/>
        <v>5</v>
      </c>
      <c r="K229" s="35">
        <f t="shared" si="24"/>
        <v>0.8214285714285714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 t="s">
        <v>1376</v>
      </c>
      <c r="Y229" s="88" t="s">
        <v>1376</v>
      </c>
      <c r="Z229" s="88" t="s">
        <v>1376</v>
      </c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24</v>
      </c>
      <c r="J230" s="34">
        <f t="shared" si="23"/>
        <v>4</v>
      </c>
      <c r="K230" s="35">
        <f t="shared" si="24"/>
        <v>0.8571428571428571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 t="s">
        <v>1376</v>
      </c>
      <c r="Z230" s="88" t="s">
        <v>1376</v>
      </c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21</v>
      </c>
      <c r="J231" s="34">
        <f>COUNTIF(L231:AM231,"APAGADO")</f>
        <v>7</v>
      </c>
      <c r="K231" s="35">
        <f>(I231)/(J231+I231)</f>
        <v>0.75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 t="s">
        <v>1376</v>
      </c>
      <c r="Y231" s="88" t="s">
        <v>1376</v>
      </c>
      <c r="Z231" s="88" t="s">
        <v>1376</v>
      </c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27</v>
      </c>
      <c r="J232" s="34">
        <f t="shared" si="23"/>
        <v>1</v>
      </c>
      <c r="K232" s="35">
        <f t="shared" si="24"/>
        <v>0.9642857142857143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 t="s">
        <v>1376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23</v>
      </c>
      <c r="J238" s="34">
        <f t="shared" si="23"/>
        <v>5</v>
      </c>
      <c r="K238" s="35">
        <f t="shared" si="24"/>
        <v>0.8214285714285714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 t="s">
        <v>1376</v>
      </c>
      <c r="Y238" s="88" t="s">
        <v>1376</v>
      </c>
      <c r="Z238" s="88" t="s">
        <v>1376</v>
      </c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23</v>
      </c>
      <c r="J239" s="34">
        <f>COUNTIF(L239:AM239,"APAGADO")</f>
        <v>5</v>
      </c>
      <c r="K239" s="35">
        <f>(I239)/(J239+I239)</f>
        <v>0.8214285714285714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23</v>
      </c>
      <c r="J240" s="34">
        <f>COUNTIF(L240:AM240,"APAGADO")</f>
        <v>5</v>
      </c>
      <c r="K240" s="35">
        <f>(I240)/(J240+I240)</f>
        <v>0.8214285714285714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 t="s">
        <v>1376</v>
      </c>
      <c r="Y241" s="88" t="s">
        <v>1376</v>
      </c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26</v>
      </c>
      <c r="J242" s="34">
        <f t="shared" si="23"/>
        <v>2</v>
      </c>
      <c r="K242" s="35">
        <f t="shared" si="24"/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20</v>
      </c>
      <c r="J244" s="34">
        <f t="shared" si="23"/>
        <v>8</v>
      </c>
      <c r="K244" s="35">
        <f t="shared" si="24"/>
        <v>0.7142857142857143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 t="s">
        <v>1376</v>
      </c>
      <c r="Y244" s="88" t="s">
        <v>1376</v>
      </c>
      <c r="Z244" s="88" t="s">
        <v>1376</v>
      </c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22</v>
      </c>
      <c r="J245" s="34">
        <f t="shared" si="23"/>
        <v>6</v>
      </c>
      <c r="K245" s="35">
        <f t="shared" si="24"/>
        <v>0.7857142857142857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22</v>
      </c>
      <c r="J246" s="34">
        <f t="shared" si="23"/>
        <v>6</v>
      </c>
      <c r="K246" s="35">
        <f t="shared" si="24"/>
        <v>0.7857142857142857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21</v>
      </c>
      <c r="J247" s="34">
        <f>COUNTIF(L247:AM247,"APAGADO")</f>
        <v>7</v>
      </c>
      <c r="K247" s="35">
        <f>(I247)/(J247+I247)</f>
        <v>0.75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 t="s">
        <v>1376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4" si="36">COUNTIF(L252:AM252,"APAGADO")</f>
        <v>0</v>
      </c>
      <c r="K252" s="35">
        <f t="shared" ref="K252:K314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23</v>
      </c>
      <c r="J254" s="34">
        <f t="shared" si="36"/>
        <v>5</v>
      </c>
      <c r="K254" s="35">
        <f t="shared" si="37"/>
        <v>0.8214285714285714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 t="s">
        <v>1376</v>
      </c>
      <c r="Y254" s="88"/>
      <c r="Z254" s="88" t="s">
        <v>1376</v>
      </c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22</v>
      </c>
      <c r="J255" s="34">
        <f t="shared" ref="J255" si="39">COUNTIF(L255:AM255,"APAGADO")</f>
        <v>6</v>
      </c>
      <c r="K255" s="35">
        <f t="shared" ref="K255" si="40">(I255)/(J255+I255)</f>
        <v>0.7857142857142857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 t="s">
        <v>1376</v>
      </c>
      <c r="Z255" s="88" t="s">
        <v>1376</v>
      </c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22</v>
      </c>
      <c r="J256" s="34">
        <f t="shared" ref="J256" si="42">COUNTIF(L256:AM256,"APAGADO")</f>
        <v>6</v>
      </c>
      <c r="K256" s="35">
        <f t="shared" ref="K256" si="43">(I256)/(J256+I256)</f>
        <v>0.7857142857142857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27</v>
      </c>
      <c r="J257" s="34">
        <f t="shared" si="36"/>
        <v>1</v>
      </c>
      <c r="K257" s="35">
        <f t="shared" si="37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 t="s">
        <v>1376</v>
      </c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21</v>
      </c>
      <c r="J267" s="34">
        <f t="shared" si="36"/>
        <v>7</v>
      </c>
      <c r="K267" s="35">
        <f t="shared" si="37"/>
        <v>0.75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 t="s">
        <v>1376</v>
      </c>
      <c r="Y267" s="88" t="s">
        <v>1376</v>
      </c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4">COUNTIF(L270:AM270,"")</f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4"/>
        <v>28</v>
      </c>
      <c r="J275" s="34">
        <f t="shared" si="36"/>
        <v>0</v>
      </c>
      <c r="K275" s="35">
        <f t="shared" si="37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 t="s">
        <v>1376</v>
      </c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4"/>
        <v>26</v>
      </c>
      <c r="J286" s="34">
        <f t="shared" ref="J286:J287" si="45">COUNTIF(L286:AM286,"APAGADO")</f>
        <v>2</v>
      </c>
      <c r="K286" s="35">
        <f t="shared" ref="K286:K287" si="46">(I286)/(J286+I286)</f>
        <v>0.9285714285714286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 t="s">
        <v>1376</v>
      </c>
      <c r="Y286" s="88" t="s">
        <v>1376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4"/>
        <v>26</v>
      </c>
      <c r="J287" s="34">
        <f t="shared" si="45"/>
        <v>2</v>
      </c>
      <c r="K287" s="35">
        <f t="shared" si="46"/>
        <v>0.9285714285714286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 t="s">
        <v>1376</v>
      </c>
      <c r="Y287" s="88" t="s">
        <v>1376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4"/>
        <v>28</v>
      </c>
      <c r="J288" s="34">
        <f t="shared" si="36"/>
        <v>0</v>
      </c>
      <c r="K288" s="35">
        <f t="shared" si="37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4"/>
        <v>23</v>
      </c>
      <c r="J292" s="34">
        <f>COUNTIF(L292:AM292,"APAGADO")</f>
        <v>5</v>
      </c>
      <c r="K292" s="35">
        <f>(I292)/(J292+I292)</f>
        <v>0.8214285714285714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 t="s">
        <v>1376</v>
      </c>
      <c r="X292" s="88" t="s">
        <v>1376</v>
      </c>
      <c r="Y292" s="88" t="s">
        <v>1376</v>
      </c>
      <c r="Z292" s="88" t="s">
        <v>1376</v>
      </c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4"/>
        <v>27</v>
      </c>
      <c r="J296" s="34">
        <f t="shared" si="36"/>
        <v>1</v>
      </c>
      <c r="K296" s="35">
        <f t="shared" si="37"/>
        <v>0.9642857142857143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 t="s">
        <v>1376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4"/>
        <v>20</v>
      </c>
      <c r="J297" s="34">
        <f>COUNTIF(L297:AM297,"APAGADO")</f>
        <v>8</v>
      </c>
      <c r="K297" s="35">
        <f>(I297)/(J297+I297)</f>
        <v>0.7142857142857143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 t="s">
        <v>1376</v>
      </c>
      <c r="X297" s="88" t="s">
        <v>1376</v>
      </c>
      <c r="Y297" s="88" t="s">
        <v>1376</v>
      </c>
      <c r="Z297" s="88" t="s">
        <v>1376</v>
      </c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4"/>
        <v>22</v>
      </c>
      <c r="J311" s="34">
        <f t="shared" si="36"/>
        <v>6</v>
      </c>
      <c r="K311" s="35">
        <f t="shared" si="37"/>
        <v>0.7857142857142857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 t="s">
        <v>1376</v>
      </c>
      <c r="X311" s="88" t="s">
        <v>1376</v>
      </c>
      <c r="Y311" s="88" t="s">
        <v>1376</v>
      </c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4"/>
        <v>27</v>
      </c>
      <c r="J312" s="34">
        <f t="shared" si="36"/>
        <v>1</v>
      </c>
      <c r="K312" s="35">
        <f t="shared" si="37"/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 t="s">
        <v>1376</v>
      </c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4"/>
        <v>27</v>
      </c>
      <c r="J315" s="34">
        <f t="shared" ref="J315:J392" si="47">COUNTIF(L315:AM315,"APAGADO")</f>
        <v>1</v>
      </c>
      <c r="K315" s="35">
        <f t="shared" ref="K315:K392" si="48">(I315)/(J315+I315)</f>
        <v>0.9642857142857143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 t="s">
        <v>1376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4"/>
        <v>27</v>
      </c>
      <c r="J316" s="34">
        <f t="shared" si="47"/>
        <v>1</v>
      </c>
      <c r="K316" s="35">
        <f t="shared" si="48"/>
        <v>0.9642857142857143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 t="s">
        <v>1376</v>
      </c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4"/>
        <v>22</v>
      </c>
      <c r="J317" s="34">
        <f t="shared" si="47"/>
        <v>6</v>
      </c>
      <c r="K317" s="35">
        <f t="shared" si="48"/>
        <v>0.7857142857142857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 t="s">
        <v>1376</v>
      </c>
      <c r="X317" s="88" t="s">
        <v>1376</v>
      </c>
      <c r="Y317" s="88" t="s">
        <v>1376</v>
      </c>
      <c r="Z317" s="88" t="s">
        <v>1376</v>
      </c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4"/>
        <v>22</v>
      </c>
      <c r="J318" s="34">
        <f t="shared" si="47"/>
        <v>6</v>
      </c>
      <c r="K318" s="35">
        <f t="shared" si="48"/>
        <v>0.7857142857142857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 t="s">
        <v>1376</v>
      </c>
      <c r="Y318" s="88" t="s">
        <v>1376</v>
      </c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4"/>
        <v>22</v>
      </c>
      <c r="J319" s="34">
        <f t="shared" si="47"/>
        <v>6</v>
      </c>
      <c r="K319" s="35">
        <f t="shared" si="48"/>
        <v>0.7857142857142857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4"/>
        <v>23</v>
      </c>
      <c r="J320" s="34">
        <f t="shared" si="47"/>
        <v>5</v>
      </c>
      <c r="K320" s="35">
        <f t="shared" si="48"/>
        <v>0.8214285714285714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 t="s">
        <v>1376</v>
      </c>
      <c r="Y320" s="88" t="s">
        <v>1376</v>
      </c>
      <c r="Z320" s="88" t="s">
        <v>1376</v>
      </c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4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4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4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4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4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4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4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4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4"/>
        <v>25</v>
      </c>
      <c r="J329" s="34">
        <f t="shared" si="47"/>
        <v>3</v>
      </c>
      <c r="K329" s="35">
        <f t="shared" si="48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 t="s">
        <v>1376</v>
      </c>
      <c r="X329" s="88" t="s">
        <v>1376</v>
      </c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4"/>
        <v>25</v>
      </c>
      <c r="J330" s="34">
        <f t="shared" si="47"/>
        <v>3</v>
      </c>
      <c r="K330" s="35">
        <f t="shared" si="4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 t="s">
        <v>1376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4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4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4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4"/>
        <v>28</v>
      </c>
      <c r="J338" s="34">
        <f t="shared" si="47"/>
        <v>0</v>
      </c>
      <c r="K338" s="35">
        <f t="shared" si="48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4"/>
        <v>28</v>
      </c>
      <c r="J342" s="34">
        <f t="shared" si="47"/>
        <v>0</v>
      </c>
      <c r="K342" s="35">
        <f t="shared" si="4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9">COUNTIF(L345:AM345,"")</f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9"/>
        <v>22</v>
      </c>
      <c r="J347" s="34">
        <f t="shared" si="47"/>
        <v>6</v>
      </c>
      <c r="K347" s="35">
        <f t="shared" si="48"/>
        <v>0.7857142857142857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 t="s">
        <v>1376</v>
      </c>
      <c r="X347" s="88" t="s">
        <v>1376</v>
      </c>
      <c r="Y347" s="88" t="s">
        <v>1376</v>
      </c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9"/>
        <v>22</v>
      </c>
      <c r="J348" s="34">
        <f t="shared" si="47"/>
        <v>6</v>
      </c>
      <c r="K348" s="35">
        <f t="shared" si="48"/>
        <v>0.7857142857142857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 t="s">
        <v>1376</v>
      </c>
      <c r="Y348" s="88" t="s">
        <v>1376</v>
      </c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9"/>
        <v>28</v>
      </c>
      <c r="J352" s="34">
        <f t="shared" si="47"/>
        <v>0</v>
      </c>
      <c r="K352" s="35">
        <f t="shared" si="4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9"/>
        <v>28</v>
      </c>
      <c r="J353" s="34">
        <f t="shared" si="47"/>
        <v>0</v>
      </c>
      <c r="K353" s="35">
        <f t="shared" si="48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50">COUNTIF(L355:AM355,"")</f>
        <v>28</v>
      </c>
      <c r="J355" s="34">
        <f t="shared" ref="J355" si="51">COUNTIF(L355:AM355,"APAGADO")</f>
        <v>0</v>
      </c>
      <c r="K355" s="35">
        <f t="shared" ref="K355" si="52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9"/>
        <v>28</v>
      </c>
      <c r="J359" s="34">
        <f t="shared" si="47"/>
        <v>0</v>
      </c>
      <c r="K359" s="35">
        <f t="shared" si="48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9"/>
        <v>28</v>
      </c>
      <c r="J360" s="34">
        <f t="shared" si="47"/>
        <v>0</v>
      </c>
      <c r="K360" s="35">
        <f t="shared" si="4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9"/>
        <v>28</v>
      </c>
      <c r="J361" s="34">
        <f t="shared" si="47"/>
        <v>0</v>
      </c>
      <c r="K361" s="35">
        <f t="shared" si="4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9"/>
        <v>28</v>
      </c>
      <c r="J362" s="34">
        <f t="shared" si="47"/>
        <v>0</v>
      </c>
      <c r="K362" s="35">
        <f t="shared" si="4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9"/>
        <v>26</v>
      </c>
      <c r="J363" s="34">
        <f t="shared" si="47"/>
        <v>2</v>
      </c>
      <c r="K363" s="35">
        <f t="shared" si="48"/>
        <v>0.9285714285714286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 t="s">
        <v>1376</v>
      </c>
      <c r="Y363" s="88" t="s">
        <v>1376</v>
      </c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9"/>
        <v>27</v>
      </c>
      <c r="J368" s="34">
        <f t="shared" si="47"/>
        <v>1</v>
      </c>
      <c r="K368" s="35">
        <f t="shared" si="48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 t="s">
        <v>1376</v>
      </c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9"/>
        <v>27</v>
      </c>
      <c r="J369" s="34">
        <f t="shared" si="47"/>
        <v>1</v>
      </c>
      <c r="K369" s="35">
        <f t="shared" si="48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 t="s">
        <v>1376</v>
      </c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9"/>
        <v>27</v>
      </c>
      <c r="J373" s="34">
        <f t="shared" si="47"/>
        <v>1</v>
      </c>
      <c r="K373" s="35">
        <f t="shared" si="48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1376</v>
      </c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9"/>
        <v>23</v>
      </c>
      <c r="J374" s="34">
        <f t="shared" si="47"/>
        <v>5</v>
      </c>
      <c r="K374" s="35">
        <f t="shared" si="48"/>
        <v>0.8214285714285714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 t="s">
        <v>1376</v>
      </c>
      <c r="X374" s="88" t="s">
        <v>1376</v>
      </c>
      <c r="Y374" s="88" t="s">
        <v>1376</v>
      </c>
      <c r="Z374" s="88" t="s">
        <v>1376</v>
      </c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9"/>
        <v>23</v>
      </c>
      <c r="J375" s="34">
        <f t="shared" si="47"/>
        <v>5</v>
      </c>
      <c r="K375" s="35">
        <f t="shared" si="48"/>
        <v>0.8214285714285714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 t="s">
        <v>1376</v>
      </c>
      <c r="Y375" s="88" t="s">
        <v>1376</v>
      </c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9"/>
        <v>26</v>
      </c>
      <c r="J376" s="34">
        <f t="shared" si="47"/>
        <v>2</v>
      </c>
      <c r="K376" s="35">
        <f t="shared" si="48"/>
        <v>0.9285714285714286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 t="s">
        <v>1376</v>
      </c>
      <c r="Z376" s="88" t="s">
        <v>1376</v>
      </c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9"/>
        <v>27</v>
      </c>
      <c r="J377" s="34">
        <f t="shared" si="47"/>
        <v>1</v>
      </c>
      <c r="K377" s="35">
        <f t="shared" si="48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 t="s">
        <v>1376</v>
      </c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>COUNTIF(L378:AM378,"")</f>
        <v>23</v>
      </c>
      <c r="J378" s="34">
        <f t="shared" si="47"/>
        <v>5</v>
      </c>
      <c r="K378" s="35">
        <f t="shared" si="48"/>
        <v>0.8214285714285714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 t="s">
        <v>1376</v>
      </c>
      <c r="X378" s="88" t="s">
        <v>1376</v>
      </c>
      <c r="Y378" s="88" t="s">
        <v>1376</v>
      </c>
      <c r="Z378" s="88" t="s">
        <v>1376</v>
      </c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9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9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9"/>
        <v>28</v>
      </c>
      <c r="J382" s="34">
        <f t="shared" si="47"/>
        <v>0</v>
      </c>
      <c r="K382" s="35">
        <f t="shared" si="48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9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9"/>
        <v>23</v>
      </c>
      <c r="J385" s="34">
        <f t="shared" ref="J385" si="53">COUNTIF(L385:AM385,"APAGADO")</f>
        <v>5</v>
      </c>
      <c r="K385" s="35">
        <f t="shared" ref="K385" si="54"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 t="s">
        <v>1376</v>
      </c>
      <c r="X385" s="88" t="s">
        <v>1376</v>
      </c>
      <c r="Y385" s="88" t="s">
        <v>1376</v>
      </c>
      <c r="Z385" s="88" t="s">
        <v>1376</v>
      </c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9"/>
        <v>28</v>
      </c>
      <c r="J387" s="34">
        <f t="shared" si="47"/>
        <v>0</v>
      </c>
      <c r="K387" s="35">
        <f t="shared" si="4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9"/>
        <v>27</v>
      </c>
      <c r="J392" s="34">
        <f t="shared" si="47"/>
        <v>1</v>
      </c>
      <c r="K392" s="35">
        <f t="shared" si="48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9"/>
        <v>28</v>
      </c>
      <c r="J393" s="34">
        <f t="shared" ref="J393:J453" si="55">COUNTIF(L393:AM393,"APAGADO")</f>
        <v>0</v>
      </c>
      <c r="K393" s="35">
        <f t="shared" ref="K393:K453" si="56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9"/>
        <v>28</v>
      </c>
      <c r="J394" s="34">
        <f t="shared" si="55"/>
        <v>0</v>
      </c>
      <c r="K394" s="35">
        <f t="shared" si="5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9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9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9"/>
        <v>28</v>
      </c>
      <c r="J404" s="34">
        <f t="shared" si="55"/>
        <v>0</v>
      </c>
      <c r="K404" s="35">
        <f t="shared" si="56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7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7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7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7"/>
        <v>27</v>
      </c>
      <c r="J408" s="34">
        <f t="shared" si="55"/>
        <v>1</v>
      </c>
      <c r="K408" s="35">
        <f t="shared" si="56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7"/>
        <v>27</v>
      </c>
      <c r="J409" s="34">
        <f t="shared" si="55"/>
        <v>1</v>
      </c>
      <c r="K409" s="35">
        <f t="shared" si="56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7"/>
        <v>25</v>
      </c>
      <c r="J412" s="34">
        <f>COUNTIF(L412:AM412,"APAGADO")</f>
        <v>3</v>
      </c>
      <c r="K412" s="35">
        <f>(I412)/(J412+I412)</f>
        <v>0.8928571428571429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 t="s">
        <v>1376</v>
      </c>
      <c r="X412" s="88" t="s">
        <v>1376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7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7"/>
        <v>22</v>
      </c>
      <c r="J425" s="34">
        <f t="shared" si="55"/>
        <v>6</v>
      </c>
      <c r="K425" s="35">
        <f t="shared" si="56"/>
        <v>0.7857142857142857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 t="s">
        <v>1376</v>
      </c>
      <c r="X425" s="88" t="s">
        <v>1376</v>
      </c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7"/>
        <v>27</v>
      </c>
      <c r="J435" s="34">
        <f t="shared" si="55"/>
        <v>1</v>
      </c>
      <c r="K435" s="35">
        <f t="shared" si="56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 t="s">
        <v>1376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7"/>
        <v>26</v>
      </c>
      <c r="J436" s="34">
        <f t="shared" si="55"/>
        <v>2</v>
      </c>
      <c r="K436" s="35">
        <f t="shared" si="56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 t="s">
        <v>1376</v>
      </c>
      <c r="Y436" s="88" t="s">
        <v>1376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7"/>
        <v>26</v>
      </c>
      <c r="J437" s="34">
        <f t="shared" si="55"/>
        <v>2</v>
      </c>
      <c r="K437" s="35">
        <f t="shared" si="56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 t="s">
        <v>1376</v>
      </c>
      <c r="Y437" s="88" t="s">
        <v>1376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7"/>
        <v>26</v>
      </c>
      <c r="J438" s="34">
        <f t="shared" si="55"/>
        <v>2</v>
      </c>
      <c r="K438" s="35">
        <f t="shared" si="56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7"/>
        <v>26</v>
      </c>
      <c r="J439" s="34">
        <f t="shared" si="55"/>
        <v>2</v>
      </c>
      <c r="K439" s="35">
        <f t="shared" si="56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7"/>
        <v>26</v>
      </c>
      <c r="J440" s="34">
        <f>COUNTIF(L440:AM440,"APAGADO")</f>
        <v>2</v>
      </c>
      <c r="K440" s="35">
        <f>(I440)/(J440+I440)</f>
        <v>0.9285714285714286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7"/>
        <v>26</v>
      </c>
      <c r="J441" s="34">
        <f t="shared" si="55"/>
        <v>2</v>
      </c>
      <c r="K441" s="35">
        <f t="shared" si="56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7"/>
        <v>26</v>
      </c>
      <c r="J442" s="34">
        <f t="shared" si="55"/>
        <v>2</v>
      </c>
      <c r="K442" s="35">
        <f t="shared" si="56"/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7"/>
        <v>26</v>
      </c>
      <c r="J443" s="34">
        <f t="shared" si="55"/>
        <v>2</v>
      </c>
      <c r="K443" s="35">
        <f t="shared" si="56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7"/>
        <v>28</v>
      </c>
      <c r="J450" s="34">
        <f t="shared" ref="J450" si="58">COUNTIF(L450:AM450,"APAGADO")</f>
        <v>0</v>
      </c>
      <c r="K450" s="35">
        <f t="shared" ref="K450" si="59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7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4" xr:uid="{00000000-0001-0000-0000-000000000000}"/>
  <phoneticPr fontId="6" type="noConversion"/>
  <conditionalFormatting sqref="C1:C209 D107:D108 D116 D164 D168:D169 D202 D209 C210:D210 C211:C1048576 D286:D287 D295 D368:D371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4 E447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6">
    <cfRule type="containsText" dxfId="196" priority="366" operator="containsText" text="fija">
      <formula>NOT(ISERROR(SEARCH("fija",E436)))</formula>
    </cfRule>
    <cfRule type="containsText" dxfId="195" priority="368" operator="containsText" text="Radio">
      <formula>NOT(ISERROR(SEARCH("Radio",E436)))</formula>
    </cfRule>
    <cfRule type="containsText" dxfId="194" priority="367" operator="containsText" text="domo">
      <formula>NOT(ISERROR(SEARCH("domo",E436)))</formula>
    </cfRule>
  </conditionalFormatting>
  <conditionalFormatting sqref="E436:E437">
    <cfRule type="containsText" dxfId="193" priority="362" operator="containsText" text="domo">
      <formula>NOT(ISERROR(SEARCH("domo",E436)))</formula>
    </cfRule>
    <cfRule type="containsText" dxfId="192" priority="361" operator="containsText" text="fija">
      <formula>NOT(ISERROR(SEARCH("fija",E436)))</formula>
    </cfRule>
  </conditionalFormatting>
  <conditionalFormatting sqref="E437">
    <cfRule type="containsText" dxfId="191" priority="363" operator="containsText" text="Radio">
      <formula>NOT(ISERROR(SEARCH("Radio",E437)))</formula>
    </cfRule>
    <cfRule type="containsText" dxfId="190" priority="360" operator="containsText" text="domo">
      <formula>NOT(ISERROR(SEARCH("domo",E437)))</formula>
    </cfRule>
    <cfRule type="containsText" dxfId="189" priority="359" operator="containsText" text="fija">
      <formula>NOT(ISERROR(SEARCH("fija",E437)))</formula>
    </cfRule>
  </conditionalFormatting>
  <conditionalFormatting sqref="E440">
    <cfRule type="containsText" dxfId="188" priority="358" operator="containsText" text="Radio">
      <formula>NOT(ISERROR(SEARCH("Radio",E440)))</formula>
    </cfRule>
    <cfRule type="containsText" dxfId="187" priority="357" operator="containsText" text="domo">
      <formula>NOT(ISERROR(SEARCH("domo",E440)))</formula>
    </cfRule>
    <cfRule type="containsText" dxfId="186" priority="356" operator="containsText" text="fija">
      <formula>NOT(ISERROR(SEARCH("fija",E440)))</formula>
    </cfRule>
  </conditionalFormatting>
  <conditionalFormatting sqref="E440:E441">
    <cfRule type="containsText" dxfId="185" priority="352" operator="containsText" text="domo">
      <formula>NOT(ISERROR(SEARCH("domo",E440)))</formula>
    </cfRule>
    <cfRule type="containsText" dxfId="184" priority="351" operator="containsText" text="fija">
      <formula>NOT(ISERROR(SEARCH("fija",E440)))</formula>
    </cfRule>
  </conditionalFormatting>
  <conditionalFormatting sqref="E441 E27:H434 E447:H455">
    <cfRule type="containsText" dxfId="183" priority="353" operator="containsText" text="Radio">
      <formula>NOT(ISERROR(SEARCH("Radio",E27)))</formula>
    </cfRule>
  </conditionalFormatting>
  <conditionalFormatting sqref="E441:E442">
    <cfRule type="containsText" dxfId="182" priority="347" operator="containsText" text="domo">
      <formula>NOT(ISERROR(SEARCH("domo",E441)))</formula>
    </cfRule>
    <cfRule type="containsText" dxfId="181" priority="346" operator="containsText" text="fija">
      <formula>NOT(ISERROR(SEARCH("fija",E441)))</formula>
    </cfRule>
  </conditionalFormatting>
  <conditionalFormatting sqref="E442">
    <cfRule type="containsText" dxfId="180" priority="348" operator="containsText" text="Radio">
      <formula>NOT(ISERROR(SEARCH("Radio",E442)))</formula>
    </cfRule>
  </conditionalFormatting>
  <conditionalFormatting sqref="E442:E443">
    <cfRule type="containsText" dxfId="179" priority="342" operator="containsText" text="domo">
      <formula>NOT(ISERROR(SEARCH("domo",E442)))</formula>
    </cfRule>
    <cfRule type="containsText" dxfId="178" priority="341" operator="containsText" text="fija">
      <formula>NOT(ISERROR(SEARCH("fija",E442)))</formula>
    </cfRule>
  </conditionalFormatting>
  <conditionalFormatting sqref="E443">
    <cfRule type="containsText" dxfId="177" priority="340" operator="containsText" text="domo">
      <formula>NOT(ISERROR(SEARCH("domo",E443)))</formula>
    </cfRule>
    <cfRule type="containsText" dxfId="176" priority="339" operator="containsText" text="fija">
      <formula>NOT(ISERROR(SEARCH("fija",E443)))</formula>
    </cfRule>
    <cfRule type="containsText" dxfId="175" priority="343" operator="containsText" text="Radio">
      <formula>NOT(ISERROR(SEARCH("Radio",E443)))</formula>
    </cfRule>
  </conditionalFormatting>
  <conditionalFormatting sqref="E445">
    <cfRule type="containsText" dxfId="174" priority="637" operator="containsText" text="fija">
      <formula>NOT(ISERROR(SEARCH("fija",E445)))</formula>
    </cfRule>
    <cfRule type="containsText" dxfId="173" priority="638" operator="containsText" text="domo">
      <formula>NOT(ISERROR(SEARCH("domo",E445)))</formula>
    </cfRule>
  </conditionalFormatting>
  <conditionalFormatting sqref="E448:E450">
    <cfRule type="containsText" dxfId="172" priority="369" operator="containsText" text="fija">
      <formula>NOT(ISERROR(SEARCH("fija",E448)))</formula>
    </cfRule>
    <cfRule type="containsText" dxfId="171" priority="370" operator="containsText" text="domo">
      <formula>NOT(ISERROR(SEARCH("domo",E448)))</formula>
    </cfRule>
  </conditionalFormatting>
  <conditionalFormatting sqref="E445:H445 E1:H26 E456:G456 E457:H1048576">
    <cfRule type="containsText" dxfId="170" priority="894" operator="containsText" text="Radio">
      <formula>NOT(ISERROR(SEARCH("Radio",E1)))</formula>
    </cfRule>
  </conditionalFormatting>
  <conditionalFormatting sqref="F435">
    <cfRule type="containsText" dxfId="169" priority="16" operator="containsText" text="Radio">
      <formula>NOT(ISERROR(SEARCH("Radio",F435)))</formula>
    </cfRule>
    <cfRule type="cellIs" dxfId="168" priority="17" operator="equal">
      <formula>"PTP A FO"</formula>
    </cfRule>
  </conditionalFormatting>
  <conditionalFormatting sqref="F1:G434 F445:G445 F447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6:M412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1 O331:AN412 L354:N355 L372:M454 N454 L455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8 V455:AG1048576">
    <cfRule type="cellIs" dxfId="158" priority="13" operator="equal">
      <formula>"apagado"</formula>
    </cfRule>
  </conditionalFormatting>
  <conditionalFormatting sqref="M322:M326 AG7:AP7">
    <cfRule type="notContainsText" dxfId="157" priority="883" operator="notContains" text="Caida">
      <formula>ISERROR(SEARCH("Caida",M7))</formula>
    </cfRule>
  </conditionalFormatting>
  <conditionalFormatting sqref="M326:M355 M263:M266 V322:AN330 L322:L355 L335:M337 L339:M341 L343:M344 L346:M346 L349:M351 O354:AN355 AN413:AN454 O428:AM454 L356:M371 O326:U330 O193:Q193 S193:AM193 O455:AN1048576 O124:AM192 AN124:AN193 O263:R266 O322:U323 S324:U325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454 O194:AN321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57:N354 L354:AM355 N356:N1047 L454:N454 N9:N252 O209:AN252 L234:AN234 L237:AN237 L239:AN240 L243:AN243 L247:AN247 L250:AN250 L253:AN256 O257:AN355 L335:AN337 L339:AN341 L343:AN344 L346:AN346 L349:AN351 AP5:AP1048576 L7 L124:M252 L257:M334 L338:M338 L342:M342 L345:M345 L347:M348 L352:M453 O356:AM408 AN356:AN454 O410:AM454">
    <cfRule type="cellIs" dxfId="141" priority="309" operator="equal">
      <formula>"APAGADO"</formula>
    </cfRule>
  </conditionalFormatting>
  <conditionalFormatting sqref="N354:N355 N454:N1047">
    <cfRule type="cellIs" dxfId="140" priority="205" operator="greaterThan">
      <formula>0.8</formula>
    </cfRule>
    <cfRule type="containsText" dxfId="139" priority="180" operator="containsText" text="Caida">
      <formula>NOT(ISERROR(SEARCH("Caida",N354)))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ISERROR(SEARCH("Caida",N354))</formula>
    </cfRule>
  </conditionalFormatting>
  <conditionalFormatting sqref="N354:N355 N454:N1048576 N2 N4">
    <cfRule type="cellIs" dxfId="135" priority="199" operator="equal">
      <formula>$N$13</formula>
    </cfRule>
  </conditionalFormatting>
  <conditionalFormatting sqref="O324:R326">
    <cfRule type="cellIs" dxfId="134" priority="703" operator="greaterThan">
      <formula>0.8</formula>
    </cfRule>
    <cfRule type="containsText" dxfId="133" priority="701" operator="containsText" text="Caida">
      <formula>NOT(ISERROR(SEARCH("Caida",O324)))</formula>
    </cfRule>
    <cfRule type="notContainsText" dxfId="132" priority="700" operator="notContains" text="Caida">
      <formula>ISERROR(SEARCH("Caida",O324))</formula>
    </cfRule>
    <cfRule type="cellIs" dxfId="131" priority="702" operator="lessThan">
      <formula>0.8</formula>
    </cfRule>
  </conditionalFormatting>
  <conditionalFormatting sqref="O396:R409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3:R427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09:T409 V409:AM409 S193:AM193 O194:AM208 O193:Q193 AH455:AN1048576">
    <cfRule type="cellIs" dxfId="121" priority="627" operator="equal">
      <formula>"APAGADO"</formula>
    </cfRule>
  </conditionalFormatting>
  <conditionalFormatting sqref="O124:AM192 AN124:AN193 O193:Q193 S193:AM193 M263:M266 O263:R266 O322:U323 V322:AM330 S324:U325 O326:U330 S413:AM414 AH415:AM424 S415:AG427 K24:M106 S396:AM408 S409:T409 V409:AM409 O410:AM412 K413:L414 L415:L424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2:U323 V322:AN330 L322:L355 S324:U325 O326:U330 M326:M355 L335:M337 L339:M341 L343:M344 L346:M346 L349:M351 O354:AN355 L356:M371 AN413:AN454 O428:AM454 O455:AN1048576">
    <cfRule type="containsText" dxfId="118" priority="893" operator="containsText" text="Caida">
      <formula>NOT(ISERROR(SEARCH("Caida",L124)))</formula>
    </cfRule>
  </conditionalFormatting>
  <conditionalFormatting sqref="O413:AM427">
    <cfRule type="containsText" dxfId="117" priority="615" operator="containsText" text="Caida">
      <formula>NOT(ISERROR(SEARCH("Caida",O413)))</formula>
    </cfRule>
    <cfRule type="notContainsText" dxfId="116" priority="614" operator="notContains" text="Caida">
      <formula>ISERROR(SEARCH("Caida",O413))</formula>
    </cfRule>
  </conditionalFormatting>
  <conditionalFormatting sqref="O331:AN412 L5:M106 AP8:AP1048576 L124:M321 L354:N355 L372:M454 N454 L455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1 AO234:AP234 AO237:AP237 AO239:AP240 AO243:AP243 AO247:AP247 AO250:AP250 AO253:AP355 K322:L355 AN322:AN355 M326:M355 O331:AM334 O335:AP337 O338:AM338 O339:AP341 O342:AM342 O343:AP344 O345:AM345 O346:AP346 O347:AM348 O349:AP351 O352:AM395 AN356:AP424 M413:M454 AO121:AO252 K107:K123 K335:M337 K339:M341 K343:M344 K346:M346 K349:M351 K415:K454 O428:AG454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 t="str">
        <f>'RESUMEN TOTAL'!X238</f>
        <v>APAGADO</v>
      </c>
      <c r="S235" t="str">
        <f>'RESUMEN TOTAL'!Y238</f>
        <v>APAGADO</v>
      </c>
      <c r="T235" t="str">
        <f>'RESUMEN TOTAL'!Z238</f>
        <v>APAGADO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 t="str">
        <f>'RESUMEN TOTAL'!Y241</f>
        <v>APAGADO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 t="str">
        <f>'RESUMEN TOTAL'!Z312</f>
        <v>APAGADO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 t="str">
        <f>'RESUMEN TOTAL'!Z316</f>
        <v>APAGADO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 t="str">
        <f>'RESUMEN TOTAL'!W347</f>
        <v>APAGADO</v>
      </c>
      <c r="R344" t="str">
        <f>'RESUMEN TOTAL'!X347</f>
        <v>APAGADO</v>
      </c>
      <c r="S344" t="str">
        <f>'RESUMEN TOTAL'!Y347</f>
        <v>APAGADO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 t="str">
        <f>'RESUMEN TOTAL'!W348</f>
        <v>APAGADO</v>
      </c>
      <c r="R345" t="str">
        <f>'RESUMEN TOTAL'!X348</f>
        <v>APAGADO</v>
      </c>
      <c r="S345" t="str">
        <f>'RESUMEN TOTAL'!Y348</f>
        <v>APAGADO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 t="str">
        <f>'RESUMEN TOTAL'!X363</f>
        <v>APAGADO</v>
      </c>
      <c r="S360" t="str">
        <f>'RESUMEN TOTAL'!Y363</f>
        <v>APAGADO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 t="str">
        <f>'RESUMEN TOTAL'!Y368</f>
        <v>APAGADO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 t="str">
        <f>'RESUMEN TOTAL'!Y369</f>
        <v>APAGADO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 t="str">
        <f>'RESUMEN TOTAL'!W375</f>
        <v>APAGADO</v>
      </c>
      <c r="R372" t="str">
        <f>'RESUMEN TOTAL'!X375</f>
        <v>APAGADO</v>
      </c>
      <c r="S372" t="str">
        <f>'RESUMEN TOTAL'!Y375</f>
        <v>APAGADO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 t="str">
        <f>'RESUMEN TOTAL'!Y376</f>
        <v>APAGADO</v>
      </c>
      <c r="T373" t="str">
        <f>'RESUMEN TOTAL'!Z376</f>
        <v>APAGADO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 t="str">
        <f>'RESUMEN TOTAL'!W385</f>
        <v>APAGADO</v>
      </c>
      <c r="R382" t="str">
        <f>'RESUMEN TOTAL'!X385</f>
        <v>APAGADO</v>
      </c>
      <c r="S382" t="str">
        <f>'RESUMEN TOTAL'!Y385</f>
        <v>APAGADO</v>
      </c>
      <c r="T382" t="str">
        <f>'RESUMEN TOTAL'!Z385</f>
        <v>APAGADO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 t="str">
        <f>'RESUMEN TOTAL'!W412</f>
        <v>APAGADO</v>
      </c>
      <c r="R409" t="str">
        <f>'RESUMEN TOTAL'!X412</f>
        <v>APAGADO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 t="str">
        <f>'RESUMEN TOTAL'!W425</f>
        <v>APAGADO</v>
      </c>
      <c r="R422" t="str">
        <f>'RESUMEN TOTAL'!X425</f>
        <v>APAGADO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116</v>
      </c>
      <c r="T1" s="18">
        <f t="shared" si="0"/>
        <v>44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 t="str">
        <f>ESTADISTICA!S137</f>
        <v>APAGADO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 t="str">
        <f>ESTADISTICA!R144</f>
        <v>APAGADO</v>
      </c>
      <c r="S145" t="str">
        <f>ESTADISTICA!S144</f>
        <v>APAGADO</v>
      </c>
      <c r="T145" t="str">
        <f>ESTADISTICA!T144</f>
        <v>APAGADO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 t="str">
        <f>ESTADISTICA!T162</f>
        <v>APAGADO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 t="str">
        <f>ESTADISTICA!S187</f>
        <v>APAGADO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 t="str">
        <f>ESTADISTICA!R199</f>
        <v>APAGADO</v>
      </c>
      <c r="S200" t="str">
        <f>ESTADISTICA!S199</f>
        <v>APAGADO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 t="str">
        <f>ESTADISTICA!S214</f>
        <v>APAGADO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 t="str">
        <f>ESTADISTICA!R226</f>
        <v>APAGADO</v>
      </c>
      <c r="S226" t="str">
        <f>ESTADISTICA!S226</f>
        <v>APAGADO</v>
      </c>
      <c r="T226" t="str">
        <f>ESTADISTICA!T226</f>
        <v>APAGADO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 t="str">
        <f>ESTADISTICA!S227</f>
        <v>APAGADO</v>
      </c>
      <c r="T227" t="str">
        <f>ESTADISTICA!T227</f>
        <v>APAGADO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 t="str">
        <f>ESTADISTICA!R235</f>
        <v>APAGADO</v>
      </c>
      <c r="S235" t="str">
        <f>ESTADISTICA!S235</f>
        <v>APAGADO</v>
      </c>
      <c r="T235" t="str">
        <f>ESTADISTICA!T235</f>
        <v>APAGADO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 t="str">
        <f>ESTADISTICA!S238</f>
        <v>APAGADO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 t="str">
        <f>ESTADISTICA!S274</f>
        <v>APAGADO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 t="str">
        <f>ESTADISTICA!R289</f>
        <v>APAGADO</v>
      </c>
      <c r="S289" t="str">
        <f>ESTADISTICA!S289</f>
        <v>APAGADO</v>
      </c>
      <c r="T289" t="str">
        <f>ESTADISTICA!T289</f>
        <v>APAGADO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 t="str">
        <f>ESTADISTICA!T293</f>
        <v>APAGADO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 t="str">
        <f>ESTADISTICA!R308</f>
        <v>APAGADO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 t="str">
        <f>ESTADISTICA!T309</f>
        <v>APAGADO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 t="str">
        <f>ESTADISTICA!T313</f>
        <v>APAGADO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 t="str">
        <f>ESTADISTICA!R344</f>
        <v>APAGADO</v>
      </c>
      <c r="S344" t="str">
        <f>ESTADISTICA!S344</f>
        <v>APAGADO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 t="str">
        <f>ESTADISTICA!S365</f>
        <v>APAGADO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 t="str">
        <f>ESTADISTICA!S366</f>
        <v>APAGADO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 t="str">
        <f>ESTADISTICA!R372</f>
        <v>APAGADO</v>
      </c>
      <c r="S372" t="str">
        <f>ESTADISTICA!S372</f>
        <v>APAGADO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 t="str">
        <f>ESTADISTICA!S373</f>
        <v>APAGADO</v>
      </c>
      <c r="T373" t="str">
        <f>ESTADISTICA!T373</f>
        <v>APAGADO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 t="str">
        <f>ESTADISTICA!R382</f>
        <v>APAGADO</v>
      </c>
      <c r="S382" t="str">
        <f>ESTADISTICA!S382</f>
        <v>APAGADO</v>
      </c>
      <c r="T382" t="str">
        <f>ESTADISTICA!T382</f>
        <v>APAGADO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 t="str">
        <f>ESTADISTICA!R422</f>
        <v>APAGADO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COUNTIFS(E4:E400,"=Fibra Optica")</f>
        <v>266</v>
      </c>
    </row>
    <row r="2" spans="1:36" ht="21" x14ac:dyDescent="0.35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30</v>
      </c>
      <c r="R2" s="18">
        <f>COUNTIFS(R4:R500, "=APAGADO",E4:E500,"=Fibra Optica")</f>
        <v>53</v>
      </c>
      <c r="S2" s="18">
        <f>COUNTIFS(S4:S500, "=APAGADO",E4:E500,"=Fibra Optica")</f>
        <v>96</v>
      </c>
      <c r="T2" s="18">
        <f>COUNTIFS(T4:T500, "=APAGADO",E4:E500,"=Fibra Optica")</f>
        <v>27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 t="str">
        <f>'RESUMEN TOTAL'!Z292</f>
        <v>APAGADO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 t="str">
        <f>'RESUMEN TOTAL'!Z312</f>
        <v>APAGADO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 t="str">
        <f>'RESUMEN TOTAL'!Z316</f>
        <v>APAGADO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 t="str">
        <f>'RESUMEN TOTAL'!Z317</f>
        <v>APAGADO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 t="str">
        <f>'RESUMEN TOTAL'!Z373</f>
        <v>APAGADO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 t="str">
        <f>'RESUMEN TOTAL'!Z374</f>
        <v>APAGADO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 t="str">
        <f>'RESUMEN TOTAL'!Z377</f>
        <v>APAGADO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 t="str">
        <f>'RESUMEN TOTAL'!Z378</f>
        <v>APAGADO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8</v>
      </c>
      <c r="T2" s="18">
        <f>COUNTIFS(T4:T501, "=APAGADO",E4:E501,"=PTO A FO")</f>
        <v>4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 t="str">
        <f>'RESUMEN TOTAL'!Y236</f>
        <v>APAGADO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 t="str">
        <f>'RESUMEN TOTAL'!Y241</f>
        <v>APAGADO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 t="str">
        <f>'RESUMEN TOTAL'!X242</f>
        <v>APAGADO</v>
      </c>
      <c r="S236" t="str">
        <f>'RESUMEN TOTAL'!Y242</f>
        <v>APAGADO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 t="str">
        <f>'RESUMEN TOTAL'!X231</f>
        <v>APAGADO</v>
      </c>
      <c r="S244" t="str">
        <f>'RESUMEN TOTAL'!Y231</f>
        <v>APAGADO</v>
      </c>
      <c r="T244" t="str">
        <f>'RESUMEN TOTAL'!Z231</f>
        <v>APAGADO</v>
      </c>
      <c r="U244">
        <f>'RESUMEN TOTAL'!AA231</f>
        <v>0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 t="str">
        <f>'RESUMEN TOTAL'!Y234</f>
        <v>APAGADO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 t="str">
        <f>'RESUMEN TOTAL'!Y237</f>
        <v>APAGADO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 t="str">
        <f>'RESUMEN TOTAL'!X239</f>
        <v>APAGADO</v>
      </c>
      <c r="S247" t="str">
        <f>'RESUMEN TOTAL'!Y239</f>
        <v>APAGADO</v>
      </c>
      <c r="T247" t="str">
        <f>'RESUMEN TOTAL'!Z239</f>
        <v>APAGADO</v>
      </c>
      <c r="U247">
        <f>'RESUMEN TOTAL'!AA239</f>
        <v>0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 t="str">
        <f>'RESUMEN TOTAL'!X240</f>
        <v>APAGADO</v>
      </c>
      <c r="S248" t="str">
        <f>'RESUMEN TOTAL'!Y240</f>
        <v>APAGADO</v>
      </c>
      <c r="T248" t="str">
        <f>'RESUMEN TOTAL'!Z240</f>
        <v>APAGADO</v>
      </c>
      <c r="U248">
        <f>'RESUMEN TOTAL'!AA240</f>
        <v>0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 t="str">
        <f>'RESUMEN TOTAL'!X243</f>
        <v>APAGADO</v>
      </c>
      <c r="S249" t="str">
        <f>'RESUMEN TOTAL'!Y243</f>
        <v>APAGADO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 t="str">
        <f>'RESUMEN TOTAL'!X247</f>
        <v>APAGADO</v>
      </c>
      <c r="S250" t="str">
        <f>'RESUMEN TOTAL'!Y247</f>
        <v>APAGADO</v>
      </c>
      <c r="T250" t="str">
        <f>'RESUMEN TOTAL'!Z247</f>
        <v>APAGADO</v>
      </c>
      <c r="U250">
        <f>'RESUMEN TOTAL'!AA247</f>
        <v>0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 t="str">
        <f>'RESUMEN TOTAL'!X250</f>
        <v>APAGADO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 t="str">
        <f>'RESUMEN TOTAL'!X254</f>
        <v>APAGADO</v>
      </c>
      <c r="S253">
        <f>'RESUMEN TOTAL'!Y254</f>
        <v>0</v>
      </c>
      <c r="T253" t="str">
        <f>'RESUMEN TOTAL'!Z254</f>
        <v>APAGADO</v>
      </c>
      <c r="U253">
        <f>'RESUMEN TOTAL'!AA254</f>
        <v>0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 t="str">
        <f>'RESUMEN TOTAL'!Y277</f>
        <v>APAGADO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 t="str">
        <f>'RESUMEN TOTAL'!X292</f>
        <v>APAGADO</v>
      </c>
      <c r="S289" t="str">
        <f>'RESUMEN TOTAL'!Y292</f>
        <v>APAGADO</v>
      </c>
      <c r="T289" t="str">
        <f>'RESUMEN TOTAL'!Z292</f>
        <v>APAGADO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 t="str">
        <f>'RESUMEN TOTAL'!X311</f>
        <v>APAGADO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 t="str">
        <f>'RESUMEN TOTAL'!Z312</f>
        <v>APAGADO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 t="str">
        <f>'RESUMEN TOTAL'!Z316</f>
        <v>APAGADO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 t="str">
        <f>'RESUMEN TOTAL'!X318</f>
        <v>APAGADO</v>
      </c>
      <c r="S315" t="str">
        <f>'RESUMEN TOTAL'!Y318</f>
        <v>APAGADO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 t="str">
        <f>'RESUMEN TOTAL'!X329</f>
        <v>APAGADO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 t="str">
        <f>'RESUMEN TOTAL'!X330</f>
        <v>APAGADO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25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 t="str">
        <f>'RESUMEN TOTAL'!X347</f>
        <v>APAGADO</v>
      </c>
      <c r="S335" t="str">
        <f>'RESUMEN TOTAL'!Y347</f>
        <v>APAGADO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25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 t="str">
        <f>'RESUMEN TOTAL'!X348</f>
        <v>APAGADO</v>
      </c>
      <c r="S336" t="str">
        <f>'RESUMEN TOTAL'!Y348</f>
        <v>APAGADO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25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25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25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25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25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25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25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25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25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 t="str">
        <f>'RESUMEN TOTAL'!X363</f>
        <v>APAGADO</v>
      </c>
      <c r="S358" t="str">
        <f>'RESUMEN TOTAL'!Y363</f>
        <v>APAGADO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 t="str">
        <f>'RESUMEN TOTAL'!Y368</f>
        <v>APAGADO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 t="str">
        <f>'RESUMEN TOTAL'!Y369</f>
        <v>APAGADO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 t="str">
        <f>'RESUMEN TOTAL'!Z373</f>
        <v>APAGADO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 t="str">
        <f>'RESUMEN TOTAL'!Z377</f>
        <v>APAGADO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 t="str">
        <f>'RESUMEN TOTAL'!W378</f>
        <v>APAGADO</v>
      </c>
      <c r="R373" t="str">
        <f>'RESUMEN TOTAL'!X378</f>
        <v>APAGADO</v>
      </c>
      <c r="S373" t="str">
        <f>'RESUMEN TOTAL'!Y378</f>
        <v>APAGADO</v>
      </c>
      <c r="T373" t="str">
        <f>'RESUMEN TOTAL'!Z378</f>
        <v>APAGADO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 t="str">
        <f>'RESUMEN TOTAL'!W425</f>
        <v>APAGADO</v>
      </c>
      <c r="R420" t="str">
        <f>'RESUMEN TOTAL'!X425</f>
        <v>APAGADO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 t="str">
        <f>'RESUMEN TOTAL'!Y435</f>
        <v>APAGADO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 t="str">
        <f>'RESUMEN TOTAL'!X436</f>
        <v>APAGADO</v>
      </c>
      <c r="S431" t="str">
        <f>'RESUMEN TOTAL'!Y436</f>
        <v>APAGADO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 t="str">
        <f>'RESUMEN TOTAL'!X437</f>
        <v>APAGADO</v>
      </c>
      <c r="S432" t="str">
        <f>'RESUMEN TOTAL'!Y437</f>
        <v>APAGADO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 t="str">
        <f>'RESUMEN TOTAL'!X438</f>
        <v>APAGADO</v>
      </c>
      <c r="S433" t="str">
        <f>'RESUMEN TOTAL'!Y438</f>
        <v>APAGADO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 t="str">
        <f>'RESUMEN TOTAL'!X439</f>
        <v>APAGADO</v>
      </c>
      <c r="S434" t="str">
        <f>'RESUMEN TOTAL'!Y439</f>
        <v>APAGADO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 t="str">
        <f>'RESUMEN TOTAL'!X440</f>
        <v>APAGADO</v>
      </c>
      <c r="S435" t="str">
        <f>'RESUMEN TOTAL'!Y440</f>
        <v>APAGADO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 t="str">
        <f>'RESUMEN TOTAL'!X441</f>
        <v>APAGADO</v>
      </c>
      <c r="S436" t="str">
        <f>'RESUMEN TOTAL'!Y441</f>
        <v>APAGADO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 t="str">
        <f>'RESUMEN TOTAL'!X442</f>
        <v>APAGADO</v>
      </c>
      <c r="S437" t="str">
        <f>'RESUMEN TOTAL'!Y442</f>
        <v>APAGADO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 t="str">
        <f>'RESUMEN TOTAL'!X443</f>
        <v>APAGADO</v>
      </c>
      <c r="S438" t="str">
        <f>'RESUMEN TOTAL'!Y443</f>
        <v>APAGADO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 t="str">
        <f>'RESUMEN TOTAL'!Y277</f>
        <v>APAGADO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 t="str">
        <f>'RESUMEN TOTAL'!X286</f>
        <v>APAGADO</v>
      </c>
      <c r="S282" t="str">
        <f>'RESUMEN TOTAL'!Y286</f>
        <v>APAGADO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 t="str">
        <f>'RESUMEN TOTAL'!Y292</f>
        <v>APAGADO</v>
      </c>
      <c r="T288" t="str">
        <f>'RESUMEN TOTAL'!Z292</f>
        <v>APAGADO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 t="str">
        <f>'RESUMEN TOTAL'!Z312</f>
        <v>APAGADO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 t="str">
        <f>'RESUMEN TOTAL'!Z316</f>
        <v>APAGADO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 t="str">
        <f>'RESUMEN TOTAL'!X317</f>
        <v>APAGADO</v>
      </c>
      <c r="S313" t="str">
        <f>'RESUMEN TOTAL'!Y317</f>
        <v>APAGADO</v>
      </c>
      <c r="T313" t="str">
        <f>'RESUMEN TOTAL'!Z317</f>
        <v>APAGADO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 t="str">
        <f>'RESUMEN TOTAL'!X329</f>
        <v>APAGADO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 t="str">
        <f>'RESUMEN TOTAL'!X347</f>
        <v>APAGADO</v>
      </c>
      <c r="S334" t="str">
        <f>'RESUMEN TOTAL'!Y347</f>
        <v>APAGADO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 t="str">
        <f>'RESUMEN TOTAL'!Z373</f>
        <v>APAGADO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 t="str">
        <f>'RESUMEN TOTAL'!X374</f>
        <v>APAGADO</v>
      </c>
      <c r="S368" t="str">
        <f>'RESUMEN TOTAL'!Y374</f>
        <v>APAGADO</v>
      </c>
      <c r="T368" t="str">
        <f>'RESUMEN TOTAL'!Z374</f>
        <v>APAGADO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 t="str">
        <f>'RESUMEN TOTAL'!Z377</f>
        <v>APAGADO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 t="str">
        <f>'RESUMEN TOTAL'!X378</f>
        <v>APAGADO</v>
      </c>
      <c r="S372" t="str">
        <f>'RESUMEN TOTAL'!Y378</f>
        <v>APAGADO</v>
      </c>
      <c r="T372" t="str">
        <f>'RESUMEN TOTAL'!Z378</f>
        <v>APAGADO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 t="str">
        <f>'RESUMEN TOTAL'!X412</f>
        <v>APAGADO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 t="str">
        <f>'RESUMEN TOTAL'!X436</f>
        <v>APAGADO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82" workbookViewId="0">
      <selection activeCell="A93" sqref="A9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.75" thickTop="1" x14ac:dyDescent="0.25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0.10222222222222223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9.555555555555556E-2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9.3333333333333338E-2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7.3333333333333334E-2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v>71</v>
      </c>
      <c r="D87" s="68">
        <f>C87</f>
        <v>71</v>
      </c>
      <c r="E87" s="69">
        <f>D87/C86</f>
        <v>0.15777777777777777</v>
      </c>
      <c r="F87" s="101"/>
    </row>
    <row r="88" spans="2:6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0.14888888888888888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0.14666666666666667</v>
      </c>
      <c r="F89" s="101"/>
    </row>
    <row r="90" spans="2:6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0.11555555555555555</v>
      </c>
      <c r="F90" s="101"/>
    </row>
    <row r="91" spans="2:6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.75" thickBot="1" x14ac:dyDescent="0.3">
      <c r="B92" s="95" t="s">
        <v>1146</v>
      </c>
      <c r="C92" s="96">
        <f>Hoja1!R5</f>
        <v>55</v>
      </c>
      <c r="D92" s="96"/>
      <c r="E92" s="98">
        <f>Hoja1!R6</f>
        <v>0.26190476190476192</v>
      </c>
      <c r="F92" s="102"/>
    </row>
    <row r="93" spans="2:6" ht="15.75" thickTop="1" x14ac:dyDescent="0.25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v>126</v>
      </c>
      <c r="D94" s="68">
        <f>C94</f>
        <v>126</v>
      </c>
      <c r="E94" s="69">
        <f>D94/C93</f>
        <v>0.28000000000000003</v>
      </c>
      <c r="F94" s="101"/>
    </row>
    <row r="95" spans="2:6" x14ac:dyDescent="0.25">
      <c r="B95" s="67" t="s">
        <v>1331</v>
      </c>
      <c r="C95" s="85">
        <v>0</v>
      </c>
      <c r="D95" s="68">
        <f>D94-C95</f>
        <v>126</v>
      </c>
      <c r="E95" s="69">
        <f>D95/C93</f>
        <v>0.28000000000000003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0.27777777777777779</v>
      </c>
      <c r="F96" s="101"/>
    </row>
    <row r="97" spans="2:6" ht="15.7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0.23777777777777778</v>
      </c>
      <c r="F97" s="101"/>
    </row>
    <row r="98" spans="2:6" ht="16.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0.24583333333333332</v>
      </c>
      <c r="F98" s="101"/>
    </row>
    <row r="99" spans="2:6" ht="15.75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02"/>
    </row>
    <row r="100" spans="2:6" ht="15.75" thickTop="1" x14ac:dyDescent="0.25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42</v>
      </c>
      <c r="D101" s="68">
        <f>C101</f>
        <v>42</v>
      </c>
      <c r="E101" s="69">
        <f>D101/C100</f>
        <v>9.3333333333333338E-2</v>
      </c>
      <c r="F101" s="101"/>
    </row>
    <row r="102" spans="2:6" x14ac:dyDescent="0.25">
      <c r="B102" s="67" t="s">
        <v>1331</v>
      </c>
      <c r="C102" s="85"/>
      <c r="D102" s="68">
        <f>D101-C102</f>
        <v>42</v>
      </c>
      <c r="E102" s="69">
        <f>D102/C100</f>
        <v>9.3333333333333338E-2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41</v>
      </c>
      <c r="E103" s="69">
        <f>D103/C100</f>
        <v>9.1111111111111115E-2</v>
      </c>
      <c r="F103" s="101"/>
    </row>
    <row r="104" spans="2:6" ht="15.75" thickBot="1" x14ac:dyDescent="0.3">
      <c r="B104" s="70" t="s">
        <v>16</v>
      </c>
      <c r="C104" s="71">
        <f>AUXILIAR!B16</f>
        <v>15</v>
      </c>
      <c r="D104" s="72">
        <f>D103-C104</f>
        <v>26</v>
      </c>
      <c r="E104" s="92">
        <f>D104/C100</f>
        <v>5.7777777777777775E-2</v>
      </c>
      <c r="F104" s="101"/>
    </row>
    <row r="105" spans="2:6" ht="16.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1146</v>
      </c>
      <c r="C106" s="96">
        <f>Hoja1!T5</f>
        <v>31</v>
      </c>
      <c r="D106" s="96"/>
      <c r="E106" s="98">
        <f>Hoja1!T6</f>
        <v>0.14761904761904762</v>
      </c>
      <c r="F106" s="102"/>
    </row>
    <row r="107" spans="2:6" ht="15.75" thickTop="1" x14ac:dyDescent="0.25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1331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-2.2222222222222222E-3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-2.2222222222222222E-3</v>
      </c>
      <c r="F111" s="101"/>
    </row>
    <row r="112" spans="2:6" ht="16.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6.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450</v>
      </c>
      <c r="G13" s="36">
        <f t="shared" si="7"/>
        <v>8.8888888888888892E-2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53</v>
      </c>
      <c r="D14">
        <f>'APAGADOS ANTENA'!R2</f>
        <v>1</v>
      </c>
      <c r="E14">
        <f t="shared" si="6"/>
        <v>68</v>
      </c>
      <c r="F14">
        <f>'RESUMEN TOTAL'!B1</f>
        <v>450</v>
      </c>
      <c r="G14" s="36">
        <f t="shared" si="7"/>
        <v>0.15111111111111111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96</v>
      </c>
      <c r="D15">
        <f>'APAGADOS ANTENA'!S2</f>
        <v>8</v>
      </c>
      <c r="E15">
        <f t="shared" si="6"/>
        <v>122</v>
      </c>
      <c r="F15">
        <f>'RESUMEN TOTAL'!B1</f>
        <v>450</v>
      </c>
      <c r="G15" s="36">
        <f t="shared" si="7"/>
        <v>0.27111111111111114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27</v>
      </c>
      <c r="D16">
        <f>'APAGADOS ANTENA'!T2</f>
        <v>4</v>
      </c>
      <c r="E16">
        <f t="shared" si="6"/>
        <v>42</v>
      </c>
      <c r="F16">
        <f>'RESUMEN TOTAL'!B1</f>
        <v>450</v>
      </c>
      <c r="G16" s="36">
        <f t="shared" si="7"/>
        <v>9.3333333333333338E-2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450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11</v>
      </c>
      <c r="R3" s="54">
        <v>16</v>
      </c>
      <c r="S3" s="54">
        <f>COUNTIFS('RESUMEN TOTAL'!C5:C517, "=BONOMO",'RESUMEN TOTAL'!Y5:Y517,"=APAGADO")</f>
        <v>59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6.6666666666666666E-2</v>
      </c>
      <c r="S4" s="61">
        <f t="shared" si="0"/>
        <v>0.24583333333333332</v>
      </c>
      <c r="T4" s="61">
        <f t="shared" si="0"/>
        <v>5.4166666666666669E-2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35</v>
      </c>
      <c r="R5" s="56">
        <f>COUNTIFS('RESUMEN TOTAL'!C5:C501, "=COSEIDI",'RESUMEN TOTAL'!X5:X501,"=APAGADO")</f>
        <v>55</v>
      </c>
      <c r="S5" s="56">
        <f>COUNTIFS('RESUMEN TOTAL'!C5:C501, "=COSEIDI",'RESUMEN TOTAL'!Y5:Y501,"=APAGADO")</f>
        <v>67</v>
      </c>
      <c r="T5" s="56">
        <f>COUNTIFS('RESUMEN TOTAL'!C5:C501, "=COSEIDI",'RESUMEN TOTAL'!Z5:Z501,"=APAGADO")</f>
        <v>31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0.16666666666666666</v>
      </c>
      <c r="R6" s="60">
        <f t="shared" si="6"/>
        <v>0.26190476190476192</v>
      </c>
      <c r="S6" s="60">
        <f t="shared" si="6"/>
        <v>0.31904761904761902</v>
      </c>
      <c r="T6" s="60">
        <f t="shared" si="6"/>
        <v>0.14761904761904762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2023-07-17T10:16:25Z</dcterms:modified>
</cp:coreProperties>
</file>