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0BFE78D2-4739-487C-B1BF-AF739442554E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7" i="24" l="1"/>
  <c r="D158" i="24" s="1"/>
  <c r="D150" i="24"/>
  <c r="D151" i="24" s="1"/>
  <c r="D143" i="24"/>
  <c r="E143" i="24" s="1"/>
  <c r="E158" i="24" l="1"/>
  <c r="D159" i="24"/>
  <c r="E157" i="24"/>
  <c r="E151" i="24"/>
  <c r="D152" i="24"/>
  <c r="E150" i="24"/>
  <c r="D144" i="24"/>
  <c r="D160" i="24" l="1"/>
  <c r="E160" i="24" s="1"/>
  <c r="E159" i="24"/>
  <c r="D153" i="24"/>
  <c r="E153" i="24" s="1"/>
  <c r="E152" i="24"/>
  <c r="E144" i="24"/>
  <c r="D145" i="24"/>
  <c r="D146" i="24" l="1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<sst xmlns="http://schemas.openxmlformats.org/spreadsheetml/2006/main" count="4416" uniqueCount="1382">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</sst>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8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3.3333333333333333E-2</c:v>
                      </c:pt>
                      <c:pt idx="22">
                        <c:v>7.0833333333333331E-2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5.2884615384615384E-2</c:v>
                      </c:pt>
                      <c:pt idx="22">
                        <c:v>6.25E-2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3.3333333333333333E-2</c:v>
                </c:pt>
                <c:pt idx="22">
                  <c:v>7.0833333333333331E-2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5.2884615384615384E-2</c:v>
                </c:pt>
                <c:pt idx="22">
                  <c:v>6.25E-2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8</c:v>
                      </c:pt>
                      <c:pt idx="22">
                        <c:v>17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11</c:v>
                      </c:pt>
                      <c:pt idx="22">
                        <c:v>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zoomScale="60" zoomScaleNormal="60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B458" sqref="B458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4.2410714285714288E-2</v>
      </c>
      <c r="AH1" s="4">
        <f t="shared" si="0"/>
        <v>6.6964285714285712E-2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429</v>
      </c>
      <c r="AH2" s="75">
        <f t="shared" si="3"/>
        <v>418</v>
      </c>
      <c r="AI2" s="75">
        <f t="shared" si="3"/>
        <v>448</v>
      </c>
      <c r="AJ2" s="75">
        <f t="shared" si="3"/>
        <v>448</v>
      </c>
      <c r="AK2" s="75">
        <f t="shared" si="3"/>
        <v>448</v>
      </c>
      <c r="AL2" s="75">
        <f t="shared" si="3"/>
        <v>448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19</v>
      </c>
      <c r="AH3" s="12">
        <f t="shared" si="5"/>
        <v>30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 t="s">
        <v>1339</v>
      </c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 t="s">
        <v>1339</v>
      </c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25</v>
      </c>
      <c r="J14" s="34">
        <f t="shared" si="7"/>
        <v>3</v>
      </c>
      <c r="K14" s="35">
        <f t="shared" si="8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 t="s">
        <v>1339</v>
      </c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 t="s">
        <v>1339</v>
      </c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21</v>
      </c>
      <c r="J88" s="34">
        <f>COUNTIF(L88:AM88,"APAGADO")</f>
        <v>7</v>
      </c>
      <c r="K88" s="35">
        <f>(I88)/(J88+I88)</f>
        <v>0.75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 t="s">
        <v>1339</v>
      </c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21</v>
      </c>
      <c r="J89" s="34">
        <f t="shared" si="15"/>
        <v>7</v>
      </c>
      <c r="K89" s="35">
        <f t="shared" si="16"/>
        <v>0.75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 t="s">
        <v>1339</v>
      </c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26</v>
      </c>
      <c r="J164" s="34">
        <f t="shared" si="24"/>
        <v>2</v>
      </c>
      <c r="K164" s="35">
        <f t="shared" si="25"/>
        <v>0.9285714285714286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 t="s">
        <v>1339</v>
      </c>
      <c r="AH164" s="88" t="s">
        <v>1339</v>
      </c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25</v>
      </c>
      <c r="J188" s="34">
        <f t="shared" si="22"/>
        <v>3</v>
      </c>
      <c r="K188" s="35">
        <f t="shared" si="23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25</v>
      </c>
      <c r="J191" s="34">
        <f t="shared" ref="J191" si="26">COUNTIF(L191:AM191,"APAGADO")</f>
        <v>3</v>
      </c>
      <c r="K191" s="35">
        <f t="shared" ref="K191" si="27">(I191)/(J191+I191)</f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6</v>
      </c>
      <c r="J193" s="34">
        <f t="shared" si="22"/>
        <v>22</v>
      </c>
      <c r="K193" s="35">
        <f t="shared" si="23"/>
        <v>0.21428571428571427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 t="s">
        <v>1339</v>
      </c>
      <c r="AH193" s="88" t="s">
        <v>1339</v>
      </c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19</v>
      </c>
      <c r="J194" s="34">
        <f t="shared" si="22"/>
        <v>9</v>
      </c>
      <c r="K194" s="35">
        <f t="shared" si="23"/>
        <v>0.6785714285714286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7</v>
      </c>
      <c r="J195" s="34">
        <f t="shared" si="22"/>
        <v>21</v>
      </c>
      <c r="K195" s="35">
        <f t="shared" si="23"/>
        <v>0.25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 t="s">
        <v>1339</v>
      </c>
      <c r="AH195" s="88" t="s">
        <v>1339</v>
      </c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27</v>
      </c>
      <c r="J210" s="34">
        <f t="shared" ref="J210" si="33">COUNTIF(L210:AM210,"APAGADO")</f>
        <v>1</v>
      </c>
      <c r="K210" s="35">
        <f t="shared" ref="K210" si="34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25</v>
      </c>
      <c r="J219" s="34">
        <f t="shared" si="22"/>
        <v>3</v>
      </c>
      <c r="K219" s="35">
        <f t="shared" si="23"/>
        <v>0.8928571428571429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6</v>
      </c>
      <c r="J223" s="34">
        <f t="shared" si="22"/>
        <v>22</v>
      </c>
      <c r="K223" s="35">
        <f t="shared" si="23"/>
        <v>0.21428571428571427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 t="s">
        <v>1339</v>
      </c>
      <c r="AH223" s="88" t="s">
        <v>1339</v>
      </c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6</v>
      </c>
      <c r="J240" s="34">
        <f t="shared" si="22"/>
        <v>22</v>
      </c>
      <c r="K240" s="35">
        <f t="shared" si="23"/>
        <v>0.21428571428571427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 t="s">
        <v>1339</v>
      </c>
      <c r="AH240" s="88" t="s">
        <v>1339</v>
      </c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27</v>
      </c>
      <c r="J243" s="34">
        <f t="shared" si="22"/>
        <v>1</v>
      </c>
      <c r="K243" s="35">
        <f t="shared" si="23"/>
        <v>0.9642857142857143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 t="s">
        <v>1339</v>
      </c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16</v>
      </c>
      <c r="J244" s="34">
        <f t="shared" si="22"/>
        <v>12</v>
      </c>
      <c r="K244" s="35">
        <f t="shared" si="23"/>
        <v>0.5714285714285714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 t="s">
        <v>1339</v>
      </c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6</v>
      </c>
      <c r="J247" s="34">
        <f t="shared" si="35"/>
        <v>22</v>
      </c>
      <c r="K247" s="35">
        <f t="shared" si="36"/>
        <v>0.21428571428571427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 t="s">
        <v>1339</v>
      </c>
      <c r="AH247" s="88" t="s">
        <v>1339</v>
      </c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24</v>
      </c>
      <c r="J250" s="34">
        <f t="shared" si="35"/>
        <v>4</v>
      </c>
      <c r="K250" s="35">
        <f t="shared" si="36"/>
        <v>0.8571428571428571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24</v>
      </c>
      <c r="J251" s="34">
        <f t="shared" si="35"/>
        <v>4</v>
      </c>
      <c r="K251" s="35">
        <f t="shared" si="36"/>
        <v>0.8571428571428571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16</v>
      </c>
      <c r="J253" s="34">
        <f t="shared" si="35"/>
        <v>12</v>
      </c>
      <c r="K253" s="35">
        <f t="shared" si="36"/>
        <v>0.5714285714285714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 t="s">
        <v>1339</v>
      </c>
      <c r="AH253" s="88" t="s">
        <v>1339</v>
      </c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27</v>
      </c>
      <c r="J254" s="34">
        <f t="shared" si="35"/>
        <v>1</v>
      </c>
      <c r="K254" s="35">
        <f t="shared" si="36"/>
        <v>0.9642857142857143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 t="s">
        <v>1339</v>
      </c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6</v>
      </c>
      <c r="J267" s="34">
        <f t="shared" si="35"/>
        <v>22</v>
      </c>
      <c r="K267" s="35">
        <f t="shared" si="36"/>
        <v>0.21428571428571427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 t="s">
        <v>1339</v>
      </c>
      <c r="AH267" s="88" t="s">
        <v>1339</v>
      </c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10</v>
      </c>
      <c r="J297" s="34">
        <f>COUNTIF(L297:AM297,"APAGADO")</f>
        <v>18</v>
      </c>
      <c r="K297" s="35">
        <f>(I297)/(J297+I297)</f>
        <v>0.35714285714285715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 t="s">
        <v>1339</v>
      </c>
      <c r="AH297" s="88" t="s">
        <v>1339</v>
      </c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7</v>
      </c>
      <c r="J304" s="34">
        <f t="shared" si="35"/>
        <v>21</v>
      </c>
      <c r="K304" s="35">
        <f t="shared" si="36"/>
        <v>0.25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 t="s">
        <v>1339</v>
      </c>
      <c r="AH304" s="88" t="s">
        <v>1339</v>
      </c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7</v>
      </c>
      <c r="J305" s="34">
        <f t="shared" si="35"/>
        <v>21</v>
      </c>
      <c r="K305" s="35">
        <f t="shared" si="36"/>
        <v>0.25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 t="s">
        <v>1339</v>
      </c>
      <c r="AH305" s="88" t="s">
        <v>1339</v>
      </c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7</v>
      </c>
      <c r="J309" s="34">
        <f>COUNTIF(L309:AM309,"APAGADO")</f>
        <v>21</v>
      </c>
      <c r="K309" s="35">
        <f>(I309)/(J309+I309)</f>
        <v>0.25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 t="s">
        <v>1339</v>
      </c>
      <c r="AH309" s="88" t="s">
        <v>1339</v>
      </c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23</v>
      </c>
      <c r="J326" s="34">
        <f t="shared" si="40"/>
        <v>5</v>
      </c>
      <c r="K326" s="35">
        <f t="shared" si="41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 t="s">
        <v>1339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20</v>
      </c>
      <c r="J354" s="34">
        <f t="shared" si="40"/>
        <v>8</v>
      </c>
      <c r="K354" s="35">
        <f t="shared" si="41"/>
        <v>0.7142857142857143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 t="s">
        <v>1339</v>
      </c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20</v>
      </c>
      <c r="J355" s="34">
        <f t="shared" si="40"/>
        <v>8</v>
      </c>
      <c r="K355" s="35">
        <f t="shared" si="41"/>
        <v>0.7142857142857143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 t="s">
        <v>1339</v>
      </c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26</v>
      </c>
      <c r="J375" s="34">
        <f t="shared" si="40"/>
        <v>2</v>
      </c>
      <c r="K375" s="35">
        <f t="shared" si="4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6</v>
      </c>
      <c r="J379" s="34">
        <f t="shared" si="40"/>
        <v>22</v>
      </c>
      <c r="K379" s="35">
        <f t="shared" si="41"/>
        <v>0.21428571428571427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 t="s">
        <v>1339</v>
      </c>
      <c r="AH379" s="88" t="s">
        <v>1339</v>
      </c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6</v>
      </c>
      <c r="J380" s="34">
        <f t="shared" si="40"/>
        <v>22</v>
      </c>
      <c r="K380" s="35">
        <f t="shared" si="41"/>
        <v>0.21428571428571427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 t="s">
        <v>1339</v>
      </c>
      <c r="AH380" s="88" t="s">
        <v>1339</v>
      </c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9</v>
      </c>
      <c r="J383" s="34">
        <f t="shared" ref="J383" si="43">COUNTIF(L383:AM383,"APAGADO")</f>
        <v>19</v>
      </c>
      <c r="K383" s="35">
        <f t="shared" ref="K383" si="44">(I383)/(J383+I383)</f>
        <v>0.32142857142857145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 t="s">
        <v>1339</v>
      </c>
      <c r="AH383" s="88" t="s">
        <v>1339</v>
      </c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21</v>
      </c>
      <c r="J390" s="34">
        <f t="shared" si="40"/>
        <v>7</v>
      </c>
      <c r="K390" s="35">
        <f t="shared" si="41"/>
        <v>0.75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 t="s">
        <v>1339</v>
      </c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23</v>
      </c>
      <c r="J392" s="34">
        <f t="shared" si="45"/>
        <v>5</v>
      </c>
      <c r="K392" s="35">
        <f t="shared" si="46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 t="s">
        <v>1339</v>
      </c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23</v>
      </c>
      <c r="J399" s="34">
        <f>COUNTIF(L399:AM399,"APAGADO")</f>
        <v>5</v>
      </c>
      <c r="K399" s="35">
        <f>(I399)/(J399+I399)</f>
        <v>0.8214285714285714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 t="s">
        <v>1339</v>
      </c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20</v>
      </c>
      <c r="J406" s="34">
        <f t="shared" si="45"/>
        <v>8</v>
      </c>
      <c r="K406" s="35">
        <f t="shared" si="46"/>
        <v>0.7142857142857143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 t="s">
        <v>1339</v>
      </c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20</v>
      </c>
      <c r="J407" s="34">
        <f t="shared" si="45"/>
        <v>8</v>
      </c>
      <c r="K407" s="35">
        <f t="shared" si="46"/>
        <v>0.7142857142857143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 t="s">
        <v>1339</v>
      </c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7</v>
      </c>
      <c r="J423" s="34">
        <f t="shared" si="45"/>
        <v>21</v>
      </c>
      <c r="K423" s="35">
        <f t="shared" si="46"/>
        <v>0.25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 t="s">
        <v>1339</v>
      </c>
      <c r="AH423" s="88" t="s">
        <v>1339</v>
      </c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C210:D210 C211:C1048576 D286:D287 D295 D366:D369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5" operator="containsText" text="domo">
      <formula>NOT(ISERROR(SEARCH("domo",E1)))</formula>
    </cfRule>
    <cfRule type="containsText" dxfId="229" priority="414" operator="containsText" text="fija">
      <formula>NOT(ISERROR(SEARCH("fija",E1)))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7" operator="containsText" text="Radio">
      <formula>NOT(ISERROR(SEARCH("Radio",E434)))</formula>
    </cfRule>
    <cfRule type="containsText" dxfId="226" priority="356" operator="containsText" text="domo">
      <formula>NOT(ISERROR(SEARCH("domo",E434)))</formula>
    </cfRule>
    <cfRule type="containsText" dxfId="225" priority="355" operator="containsText" text="fija">
      <formula>NOT(ISERROR(SEARCH("fija",E434)))</formula>
    </cfRule>
  </conditionalFormatting>
  <conditionalFormatting sqref="E434:E435">
    <cfRule type="containsText" dxfId="224" priority="351" operator="containsText" text="domo">
      <formula>NOT(ISERROR(SEARCH("domo",E434)))</formula>
    </cfRule>
    <cfRule type="containsText" dxfId="223" priority="350" operator="containsText" text="fija">
      <formula>NOT(ISERROR(SEARCH("fija",E434)))</formula>
    </cfRule>
  </conditionalFormatting>
  <conditionalFormatting sqref="E435">
    <cfRule type="containsText" dxfId="222" priority="349" operator="containsText" text="domo">
      <formula>NOT(ISERROR(SEARCH("domo",E435)))</formula>
    </cfRule>
    <cfRule type="containsText" dxfId="221" priority="352" operator="containsText" text="Radio">
      <formula>NOT(ISERROR(SEARCH("Radio",E435)))</formula>
    </cfRule>
    <cfRule type="containsText" dxfId="220" priority="348" operator="containsText" text="fija">
      <formula>NOT(ISERROR(SEARCH("fija",E435)))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1" operator="containsText" text="domo">
      <formula>NOT(ISERROR(SEARCH("domo",E438)))</formula>
    </cfRule>
    <cfRule type="containsText" dxfId="215" priority="340" operator="containsText" text="fija">
      <formula>NOT(ISERROR(SEARCH("fija",E438)))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1" operator="containsText" text="domo">
      <formula>NOT(ISERROR(SEARCH("domo",E440)))</formula>
    </cfRule>
    <cfRule type="containsText" dxfId="209" priority="330" operator="containsText" text="fija">
      <formula>NOT(ISERROR(SEARCH("fija",E440)))</formula>
    </cfRule>
  </conditionalFormatting>
  <conditionalFormatting sqref="E441">
    <cfRule type="containsText" dxfId="208" priority="332" operator="containsText" text="Radio">
      <formula>NOT(ISERROR(SEARCH("Radio",E441)))</formula>
    </cfRule>
    <cfRule type="containsText" dxfId="207" priority="329" operator="containsText" text="domo">
      <formula>NOT(ISERROR(SEARCH("domo",E441)))</formula>
    </cfRule>
    <cfRule type="containsText" dxfId="206" priority="328" operator="containsText" text="fija">
      <formula>NOT(ISERROR(SEARCH("fija",E441)))</formula>
    </cfRule>
  </conditionalFormatting>
  <conditionalFormatting sqref="E443 E445:E1048576">
    <cfRule type="containsText" dxfId="205" priority="627" operator="containsText" text="domo">
      <formula>NOT(ISERROR(SEARCH("domo",E443)))</formula>
    </cfRule>
    <cfRule type="containsText" dxfId="204" priority="626" operator="containsText" text="fija">
      <formula>NOT(ISERROR(SEARCH("fija",E443)))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10" operator="containsText" text="domo">
      <formula>NOT(ISERROR(SEARCH("domo",E453)))</formula>
    </cfRule>
    <cfRule type="containsText" dxfId="200" priority="209" operator="containsText" text="fija">
      <formula>NOT(ISERROR(SEARCH("fija",E453)))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ellIs" dxfId="198" priority="6" operator="equal">
      <formula>"PTP A FO"</formula>
    </cfRule>
    <cfRule type="containsText" dxfId="197" priority="5" operator="containsText" text="Radio">
      <formula>NOT(ISERROR(SEARCH("Radio",F433)))</formula>
    </cfRule>
  </conditionalFormatting>
  <conditionalFormatting sqref="F1:G432 F443:G443 F445:G1048576">
    <cfRule type="cellIs" dxfId="196" priority="607" operator="equal">
      <formula>"PTP A FO"</formula>
    </cfRule>
  </conditionalFormatting>
  <conditionalFormatting sqref="F1:G1048576">
    <cfRule type="cellIs" dxfId="195" priority="412" operator="equal">
      <formula>"PTP A FO"</formula>
    </cfRule>
    <cfRule type="cellIs" dxfId="194" priority="411" operator="equal">
      <formula>$F$10</formula>
    </cfRule>
  </conditionalFormatting>
  <conditionalFormatting sqref="K124:M321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containsText" dxfId="181" priority="707" operator="containsText" text="Caida">
      <formula>NOT(ISERROR(SEARCH("Caida",L370)))</formula>
    </cfRule>
    <cfRule type="notContainsText" dxfId="180" priority="706" operator="notContains" text="Caida">
      <formula>ISERROR(SEARCH("Caida",L370))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ontainsText" dxfId="173" priority="139" operator="containsText" text="Caida">
      <formula>NOT(ISERROR(SEARCH("Caida",N5)))</formula>
    </cfRule>
    <cfRule type="cellIs" dxfId="172" priority="137" operator="equal">
      <formula>"APAGADO"</formula>
    </cfRule>
    <cfRule type="notContainsText" dxfId="171" priority="138" operator="notContains" text="Caida">
      <formula>ISERROR(SEARCH("Caida",N5))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ellIs" dxfId="167" priority="165" operator="lessThan">
      <formula>0.8</formula>
    </cfRule>
    <cfRule type="cellIs" dxfId="166" priority="166" operator="greaterThan">
      <formula>0.8</formula>
    </cfRule>
    <cfRule type="containsText" dxfId="165" priority="164" operator="containsText" text="Caida">
      <formula>NOT(ISERROR(SEARCH("Caida",N9)))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ellIs" dxfId="161" priority="151" operator="greaterThan">
      <formula>0.8</formula>
    </cfRule>
    <cfRule type="cellIs" dxfId="160" priority="150" operator="lessThan">
      <formula>0.8</formula>
    </cfRule>
    <cfRule type="containsText" dxfId="159" priority="149" operator="containsText" text="Caida">
      <formula>NOT(ISERROR(SEARCH("Caida",N102)))</formula>
    </cfRule>
  </conditionalFormatting>
  <conditionalFormatting sqref="N452:N1047">
    <cfRule type="cellIs" dxfId="158" priority="194" operator="greaterThan">
      <formula>0.8</formula>
    </cfRule>
    <cfRule type="cellIs" dxfId="157" priority="193" operator="lessThan">
      <formula>0.8</formula>
    </cfRule>
    <cfRule type="notContainsText" dxfId="156" priority="168" operator="notContains" text="Caida">
      <formula>ISERROR(SEARCH("Caida",N452))</formula>
    </cfRule>
    <cfRule type="containsText" dxfId="155" priority="169" operator="containsText" text="Caida">
      <formula>NOT(ISERROR(SEARCH("Caida",N452)))</formula>
    </cfRule>
    <cfRule type="cellIs" dxfId="154" priority="170" operator="lessThan">
      <formula>0.8</formula>
    </cfRule>
    <cfRule type="cellIs" dxfId="153" priority="171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NOT(ISERROR(SEARCH("Caida",O420)))</formula>
    </cfRule>
    <cfRule type="notContainsText" dxfId="146" priority="698" operator="notContains" text="Caida">
      <formula>ISERROR(SEARCH("Caida",O420))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ellIs" dxfId="144" priority="606" operator="greaterThan">
      <formula>0.8</formula>
    </cfRule>
    <cfRule type="cellIs" dxfId="143" priority="605" operator="lessThan">
      <formula>0.8</formula>
    </cfRule>
    <cfRule type="containsText" dxfId="142" priority="604" operator="containsText" text="Caida">
      <formula>NOT(ISERROR(SEARCH("Caida",O424)))</formula>
    </cfRule>
  </conditionalFormatting>
  <conditionalFormatting sqref="O324:R326">
    <cfRule type="cellIs" dxfId="141" priority="692" operator="greaterThan">
      <formula>0.8</formula>
    </cfRule>
    <cfRule type="cellIs" dxfId="140" priority="691" operator="lessThan">
      <formula>0.8</formula>
    </cfRule>
    <cfRule type="containsText" dxfId="139" priority="690" operator="containsText" text="Caida">
      <formula>NOT(ISERROR(SEARCH("Caida",O324)))</formula>
    </cfRule>
    <cfRule type="notContainsText" dxfId="138" priority="689" operator="notContains" text="Caida">
      <formula>ISERROR(SEARCH("Caida",O324))</formula>
    </cfRule>
  </conditionalFormatting>
  <conditionalFormatting sqref="O394:R407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cellIs" dxfId="135" priority="35" operator="lessThan">
      <formula>0.8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notContainsText" dxfId="132" priority="33" operator="notContains" text="Caida">
      <formula>ISERROR(SEARCH("Caida",O8))</formula>
    </cfRule>
    <cfRule type="cellIs" dxfId="131" priority="32" operator="equal">
      <formula>"APAGADO"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27" priority="616" operator="equal">
      <formula>"APAGADO"</formula>
    </cfRule>
  </conditionalFormatting>
  <conditionalFormatting sqref="O194:AN321">
    <cfRule type="cellIs" dxfId="126" priority="667" operator="lessThan">
      <formula>0.8</formula>
    </cfRule>
    <cfRule type="cellIs" dxfId="125" priority="668" operator="greaterThan">
      <formula>0.8</formula>
    </cfRule>
    <cfRule type="notContainsText" dxfId="124" priority="665" operator="notContains" text="Caida">
      <formula>ISERROR(SEARCH("Caida",O194))</formula>
    </cfRule>
    <cfRule type="containsText" dxfId="123" priority="666" operator="containsText" text="Caida">
      <formula>NOT(ISERROR(SEARCH("Caida",O194)))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cellIs" dxfId="115" priority="640" operator="greaterThan">
      <formula>0.8</formula>
    </cfRule>
    <cfRule type="cellIs" dxfId="114" priority="639" operator="lessThan">
      <formula>0.8</formula>
    </cfRule>
    <cfRule type="containsText" dxfId="113" priority="638" operator="containsText" text="Caida">
      <formula>NOT(ISERROR(SEARCH("Caida",R420)))</formula>
    </cfRule>
    <cfRule type="notContainsText" dxfId="112" priority="637" operator="notContains" text="Caida">
      <formula>ISERROR(SEARCH("Caida",R420))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containsText" dxfId="110" priority="633" operator="containsText" text="Caida">
      <formula>NOT(ISERROR(SEARCH("Caida",X7)))</formula>
    </cfRule>
    <cfRule type="cellIs" dxfId="109" priority="634" operator="lessThan">
      <formula>0.8</formula>
    </cfRule>
    <cfRule type="cellIs" dxfId="108" priority="635" operator="greaterThan">
      <formula>0.8</formula>
    </cfRule>
    <cfRule type="notContainsText" dxfId="107" priority="632" operator="notContains" text="Caida">
      <formula>ISERROR(SEARCH("Caida",X7))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cellIs" dxfId="87" priority="517" operator="greaterThan">
      <formula>0.8</formula>
    </cfRule>
    <cfRule type="cellIs" dxfId="86" priority="516" operator="lessThan">
      <formula>0.8</formula>
    </cfRule>
    <cfRule type="containsText" dxfId="85" priority="515" operator="containsText" text="Caida">
      <formula>NOT(ISERROR(SEARCH("Caida",AE133)))</formula>
    </cfRule>
    <cfRule type="notContainsText" dxfId="84" priority="514" operator="notContains" text="Caida">
      <formula>ISERROR(SEARCH("Caida",AE133))</formula>
    </cfRule>
  </conditionalFormatting>
  <conditionalFormatting sqref="AE139:AE144">
    <cfRule type="cellIs" dxfId="83" priority="423" operator="equal">
      <formula>"apagado"</formula>
    </cfRule>
    <cfRule type="cellIs" dxfId="82" priority="508" operator="lessThan">
      <formula>0.8</formula>
    </cfRule>
    <cfRule type="cellIs" dxfId="81" priority="509" operator="greaterThan">
      <formula>0.8</formula>
    </cfRule>
    <cfRule type="containsText" dxfId="80" priority="507" operator="containsText" text="Caida">
      <formula>NOT(ISERROR(SEARCH("Caida",AE139)))</formula>
    </cfRule>
    <cfRule type="notContainsText" dxfId="79" priority="506" operator="notContains" text="Caida">
      <formula>ISERROR(SEARCH("Caida",AE139))</formula>
    </cfRule>
  </conditionalFormatting>
  <conditionalFormatting sqref="AE148">
    <cfRule type="cellIs" dxfId="78" priority="428" operator="equal">
      <formula>"apagado"</formula>
    </cfRule>
    <cfRule type="cellIs" dxfId="77" priority="505" operator="greaterThan">
      <formula>0.8</formula>
    </cfRule>
    <cfRule type="cellIs" dxfId="76" priority="504" operator="lessThan">
      <formula>0.8</formula>
    </cfRule>
    <cfRule type="containsText" dxfId="75" priority="503" operator="containsText" text="Caida">
      <formula>NOT(ISERROR(SEARCH("Caida",AE148)))</formula>
    </cfRule>
    <cfRule type="notContainsText" dxfId="74" priority="502" operator="notContains" text="Caida">
      <formula>ISERROR(SEARCH("Caida",AE148))</formula>
    </cfRule>
  </conditionalFormatting>
  <conditionalFormatting sqref="AE150">
    <cfRule type="cellIs" dxfId="73" priority="500" operator="lessThan">
      <formula>0.8</formula>
    </cfRule>
    <cfRule type="cellIs" dxfId="72" priority="501" operator="greaterThan">
      <formula>0.8</formula>
    </cfRule>
    <cfRule type="notContainsText" dxfId="71" priority="498" operator="notContains" text="Caida">
      <formula>ISERROR(SEARCH("Caida",AE150))</formula>
    </cfRule>
    <cfRule type="containsText" dxfId="70" priority="499" operator="containsText" text="Caida">
      <formula>NOT(ISERROR(SEARCH("Caida",AE150)))</formula>
    </cfRule>
    <cfRule type="cellIs" dxfId="69" priority="427" operator="equal">
      <formula>"apagado"</formula>
    </cfRule>
  </conditionalFormatting>
  <conditionalFormatting sqref="AE166:AE170">
    <cfRule type="cellIs" dxfId="68" priority="429" operator="equal">
      <formula>"apagado"</formula>
    </cfRule>
    <cfRule type="cellIs" dxfId="67" priority="489" operator="greaterThan">
      <formula>0.8</formula>
    </cfRule>
    <cfRule type="cellIs" dxfId="66" priority="488" operator="lessThan">
      <formula>0.8</formula>
    </cfRule>
    <cfRule type="containsText" dxfId="65" priority="487" operator="containsText" text="Caida">
      <formula>NOT(ISERROR(SEARCH("Caida",AE166)))</formula>
    </cfRule>
    <cfRule type="notContainsText" dxfId="64" priority="486" operator="notContains" text="Caida">
      <formula>ISERROR(SEARCH("Caida",AE166))</formula>
    </cfRule>
  </conditionalFormatting>
  <conditionalFormatting sqref="AE189:AE191">
    <cfRule type="cellIs" dxfId="63" priority="432" operator="equal">
      <formula>"apagado"</formula>
    </cfRule>
    <cfRule type="cellIs" dxfId="62" priority="481" operator="greaterThan">
      <formula>0.8</formula>
    </cfRule>
    <cfRule type="cellIs" dxfId="61" priority="480" operator="lessThan">
      <formula>0.8</formula>
    </cfRule>
    <cfRule type="notContainsText" dxfId="60" priority="478" operator="notContains" text="Caida">
      <formula>ISERROR(SEARCH("Caida",AE189))</formula>
    </cfRule>
    <cfRule type="containsText" dxfId="59" priority="479" operator="containsText" text="Caida">
      <formula>NOT(ISERROR(SEARCH("Caida",AE189)))</formula>
    </cfRule>
  </conditionalFormatting>
  <conditionalFormatting sqref="AE193">
    <cfRule type="cellIs" dxfId="58" priority="477" operator="greaterThan">
      <formula>0.8</formula>
    </cfRule>
    <cfRule type="cellIs" dxfId="57" priority="434" operator="equal">
      <formula>"apagado"</formula>
    </cfRule>
    <cfRule type="cellIs" dxfId="56" priority="476" operator="lessThan">
      <formula>0.8</formula>
    </cfRule>
    <cfRule type="containsText" dxfId="55" priority="475" operator="containsText" text="Caida">
      <formula>NOT(ISERROR(SEARCH("Caida",AE193)))</formula>
    </cfRule>
    <cfRule type="notContainsText" dxfId="54" priority="474" operator="notContains" text="Caida">
      <formula>ISERROR(SEARCH("Caida",AE193))</formula>
    </cfRule>
  </conditionalFormatting>
  <conditionalFormatting sqref="AE207">
    <cfRule type="containsText" dxfId="53" priority="471" operator="containsText" text="Caida">
      <formula>NOT(ISERROR(SEARCH("Caida",AE207)))</formula>
    </cfRule>
    <cfRule type="notContainsText" dxfId="52" priority="470" operator="notContains" text="Caida">
      <formula>ISERROR(SEARCH("Caida",AE207))</formula>
    </cfRule>
    <cfRule type="cellIs" dxfId="51" priority="435" operator="equal">
      <formula>"apagado"</formula>
    </cfRule>
    <cfRule type="cellIs" dxfId="50" priority="473" operator="greaterThan">
      <formula>0.8</formula>
    </cfRule>
    <cfRule type="cellIs" dxfId="49" priority="472" operator="lessThan">
      <formula>0.8</formula>
    </cfRule>
  </conditionalFormatting>
  <conditionalFormatting sqref="AE220:AE222">
    <cfRule type="cellIs" dxfId="48" priority="465" operator="greaterThan">
      <formula>0.8</formula>
    </cfRule>
    <cfRule type="cellIs" dxfId="47" priority="464" operator="lessThan">
      <formula>0.8</formula>
    </cfRule>
    <cfRule type="containsText" dxfId="46" priority="463" operator="containsText" text="Caida">
      <formula>NOT(ISERROR(SEARCH("Caida",AE220)))</formula>
    </cfRule>
    <cfRule type="notContainsText" dxfId="45" priority="462" operator="notContains" text="Caida">
      <formula>ISERROR(SEARCH("Caida",AE220))</formula>
    </cfRule>
    <cfRule type="cellIs" dxfId="44" priority="436" operator="equal">
      <formula>"apagado"</formula>
    </cfRule>
  </conditionalFormatting>
  <conditionalFormatting sqref="AE228">
    <cfRule type="cellIs" dxfId="43" priority="461" operator="greaterThan">
      <formula>0.8</formula>
    </cfRule>
    <cfRule type="cellIs" dxfId="42" priority="438" operator="equal">
      <formula>"apagado"</formula>
    </cfRule>
    <cfRule type="containsText" dxfId="41" priority="459" operator="containsText" text="Caida">
      <formula>NOT(ISERROR(SEARCH("Caida",AE228)))</formula>
    </cfRule>
    <cfRule type="notContainsText" dxfId="40" priority="458" operator="notContains" text="Caida">
      <formula>ISERROR(SEARCH("Caida",AE228))</formula>
    </cfRule>
    <cfRule type="cellIs" dxfId="39" priority="460" operator="lessThan">
      <formula>0.8</formula>
    </cfRule>
  </conditionalFormatting>
  <conditionalFormatting sqref="AE236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NOT(ISERROR(SEARCH("Caida",AE236)))</formula>
    </cfRule>
    <cfRule type="notContainsText" dxfId="35" priority="454" operator="notContains" text="Caida">
      <formula>ISERROR(SEARCH("Caida",AE236))</formula>
    </cfRule>
    <cfRule type="cellIs" dxfId="34" priority="441" operator="equal">
      <formula>"apagado"</formula>
    </cfRule>
  </conditionalFormatting>
  <conditionalFormatting sqref="AE241:AE242">
    <cfRule type="cellIs" dxfId="33" priority="448" operator="lessThan">
      <formula>0.8</formula>
    </cfRule>
    <cfRule type="containsText" dxfId="32" priority="447" operator="containsText" text="Caida">
      <formula>NOT(ISERROR(SEARCH("Caida",AE241)))</formula>
    </cfRule>
    <cfRule type="notContainsText" dxfId="31" priority="446" operator="notContains" text="Caida">
      <formula>ISERROR(SEARCH("Caida",AE241))</formula>
    </cfRule>
    <cfRule type="cellIs" dxfId="30" priority="439" operator="equal">
      <formula>"apagado"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cellIs" dxfId="26" priority="406" operator="greaterThan">
      <formula>0.8</formula>
    </cfRule>
    <cfRule type="cellIs" dxfId="25" priority="405" operator="lessThan">
      <formula>0.8</formula>
    </cfRule>
    <cfRule type="containsText" dxfId="24" priority="404" operator="containsText" text="Caida">
      <formula>NOT(ISERROR(SEARCH("Caida",AF7)))</formula>
    </cfRule>
    <cfRule type="notContainsText" dxfId="23" priority="403" operator="notContains" text="Caida">
      <formula>ISERROR(SEARCH("Caida",AF7))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containsText" dxfId="18" priority="595" operator="containsText" text="Caida">
      <formula>NOT(ISERROR(SEARCH("Caida",AH121)))</formula>
    </cfRule>
    <cfRule type="cellIs" dxfId="17" priority="596" operator="lessThan">
      <formula>0.8</formula>
    </cfRule>
    <cfRule type="cellIs" dxfId="16" priority="597" operator="greaterThan">
      <formula>0.8</formula>
    </cfRule>
    <cfRule type="notContainsText" dxfId="15" priority="594" operator="notContains" text="Caida">
      <formula>ISERROR(SEARCH("Caida",AH121))</formula>
    </cfRule>
  </conditionalFormatting>
  <conditionalFormatting sqref="AO121:AO422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ontainsText" dxfId="12" priority="121" operator="containsText" text="Caida">
      <formula>NOT(ISERROR(SEARCH("Caida",AO121)))</formula>
    </cfRule>
    <cfRule type="notContainsText" dxfId="11" priority="120" operator="notContains" text="Caida">
      <formula>ISERROR(SEARCH("Caida",AO121))</formula>
    </cfRule>
    <cfRule type="cellIs" dxfId="10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 t="str">
        <f>'RESUMEN TOTAL'!AH6</f>
        <v>APAGADO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18</v>
      </c>
      <c r="AB1" s="18">
        <f t="shared" si="0"/>
        <v>28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 t="str">
        <f>ESTADISTICA!AB3</f>
        <v>APAGADO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 t="str">
        <f>ESTADISTICA!AB6</f>
        <v>APAGADO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 t="str">
        <f>ESTADISTICA!AA161</f>
        <v>APAGADO</v>
      </c>
      <c r="AB162" t="str">
        <f>ESTADISTICA!AB161</f>
        <v>APAGADO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 t="str">
        <f>ESTADISTICA!AB251</f>
        <v>APAGADO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 t="str">
        <f>ESTADISTICA!AB351</f>
        <v>APAGADO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 t="str">
        <f>ESTADISTICA!AB352</f>
        <v>APAGADO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 t="str">
        <f>ESTADISTICA!AA376</f>
        <v>APAGADO</v>
      </c>
      <c r="AB376" t="str">
        <f>ESTADISTICA!AB376</f>
        <v>APAGADO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 t="str">
        <f>ESTADISTICA!AA380</f>
        <v>APAGADO</v>
      </c>
      <c r="AB380" t="str">
        <f>ESTADISTICA!AB380</f>
        <v>APAGADO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 t="str">
        <f>ESTADISTICA!AB387</f>
        <v>APAGADO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 t="str">
        <f>ESTADISTICA!AB403</f>
        <v>APAGADO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 t="str">
        <f>ESTADISTICA!AB404</f>
        <v>APAGADO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15</v>
      </c>
      <c r="AB2" s="18">
        <f>COUNTIFS(AB4:AB500, "=APAGADO",E4:E500,"=Fibra Optica")</f>
        <v>25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2</v>
      </c>
      <c r="AB2" s="18">
        <f>COUNTIFS(AB4:AB501, "=APAGADO",E4:E501,"=PTO A FO")</f>
        <v>1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2</v>
      </c>
      <c r="AB2" s="18">
        <f>COUNTIFS(AB4:AB500, "=APAGADO",E4:E500,"=radio")</f>
        <v>3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151" workbookViewId="0">
      <selection activeCell="H161" sqref="H16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45099</v>
      </c>
    </row>
    <row r="150" spans="2:6" x14ac:dyDescent="0.25">
      <c r="B150" s="67" t="s">
        <v>6</v>
      </c>
      <c r="C150" s="84">
        <v>19</v>
      </c>
      <c r="D150" s="68">
        <f>C150</f>
        <v>19</v>
      </c>
      <c r="E150" s="69">
        <f>D150/C149</f>
        <v>4.2410714285714288E-2</v>
      </c>
      <c r="F150" s="101"/>
    </row>
    <row r="151" spans="2:6" x14ac:dyDescent="0.25">
      <c r="B151" s="67" t="s">
        <v>1336</v>
      </c>
      <c r="C151" s="85">
        <v>3</v>
      </c>
      <c r="D151" s="68">
        <f>D150-C151</f>
        <v>16</v>
      </c>
      <c r="E151" s="69">
        <f>D151/C149</f>
        <v>3.5714285714285712E-2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15</v>
      </c>
      <c r="E152" s="69">
        <f>D152/C149</f>
        <v>3.3482142857142856E-2</v>
      </c>
      <c r="F152" s="101"/>
    </row>
    <row r="153" spans="2:6" ht="15.75" thickBot="1" x14ac:dyDescent="0.3">
      <c r="B153" s="70" t="s">
        <v>16</v>
      </c>
      <c r="C153" s="71">
        <v>2</v>
      </c>
      <c r="D153" s="72">
        <f>D152-C153</f>
        <v>13</v>
      </c>
      <c r="E153" s="69">
        <f>D153/C149</f>
        <v>2.9017857142857144E-2</v>
      </c>
      <c r="F153" s="101"/>
    </row>
    <row r="154" spans="2:6" ht="16.5" thickTop="1" thickBot="1" x14ac:dyDescent="0.3">
      <c r="B154" s="95" t="s">
        <v>1150</v>
      </c>
      <c r="C154" s="96">
        <v>8</v>
      </c>
      <c r="D154" s="96"/>
      <c r="E154" s="97">
        <v>0.03</v>
      </c>
      <c r="F154" s="101"/>
    </row>
    <row r="155" spans="2:6" ht="15.75" thickBot="1" x14ac:dyDescent="0.3">
      <c r="B155" s="95" t="s">
        <v>1151</v>
      </c>
      <c r="C155" s="96">
        <v>11</v>
      </c>
      <c r="D155" s="96"/>
      <c r="E155" s="98">
        <v>0.05</v>
      </c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45100</v>
      </c>
    </row>
    <row r="157" spans="2:6" x14ac:dyDescent="0.25">
      <c r="B157" s="67" t="s">
        <v>6</v>
      </c>
      <c r="C157" s="84">
        <v>30</v>
      </c>
      <c r="D157" s="68">
        <f>C157</f>
        <v>30</v>
      </c>
      <c r="E157" s="69">
        <f>D157/C156</f>
        <v>6.6964285714285712E-2</v>
      </c>
      <c r="F157" s="101"/>
    </row>
    <row r="158" spans="2:6" x14ac:dyDescent="0.25">
      <c r="B158" s="67" t="s">
        <v>1336</v>
      </c>
      <c r="C158" s="85">
        <v>3</v>
      </c>
      <c r="D158" s="68">
        <f>D157-C158</f>
        <v>27</v>
      </c>
      <c r="E158" s="69">
        <f>D158/C156</f>
        <v>6.0267857142857144E-2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26</v>
      </c>
      <c r="E159" s="69">
        <f>D159/C156</f>
        <v>5.8035714285714288E-2</v>
      </c>
      <c r="F159" s="101"/>
    </row>
    <row r="160" spans="2:6" ht="15.75" thickBot="1" x14ac:dyDescent="0.3">
      <c r="B160" s="70" t="s">
        <v>16</v>
      </c>
      <c r="C160" s="71">
        <v>3</v>
      </c>
      <c r="D160" s="72">
        <f>D159-C160</f>
        <v>23</v>
      </c>
      <c r="E160" s="69">
        <f>D160/C156</f>
        <v>5.1339285714285712E-2</v>
      </c>
      <c r="F160" s="101"/>
    </row>
    <row r="161" spans="2:6" ht="16.5" thickTop="1" thickBot="1" x14ac:dyDescent="0.3">
      <c r="B161" s="95" t="s">
        <v>1150</v>
      </c>
      <c r="C161" s="96">
        <v>17</v>
      </c>
      <c r="D161" s="96"/>
      <c r="E161" s="97">
        <v>7.0000000000000007E-2</v>
      </c>
      <c r="F161" s="101"/>
    </row>
    <row r="162" spans="2:6" ht="15.75" thickBot="1" x14ac:dyDescent="0.3">
      <c r="B162" s="95" t="s">
        <v>1151</v>
      </c>
      <c r="C162" s="96">
        <v>13</v>
      </c>
      <c r="D162" s="96"/>
      <c r="E162" s="98">
        <v>0.06</v>
      </c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4</v>
      </c>
      <c r="C23">
        <f>'APAGADOS FIBRA'!AA2</f>
        <v>15</v>
      </c>
      <c r="D23">
        <f>'APAGADOS ANTENA'!AA2</f>
        <v>2</v>
      </c>
      <c r="E23">
        <f t="shared" si="8"/>
        <v>19</v>
      </c>
      <c r="F23">
        <f>'RESUMEN TOTAL'!B1</f>
        <v>448</v>
      </c>
      <c r="G23" s="36">
        <f t="shared" si="9"/>
        <v>4.2410714285714288E-2</v>
      </c>
    </row>
    <row r="24" spans="1:7" x14ac:dyDescent="0.25">
      <c r="A24" s="17">
        <f>'APAGADOS RADIO'!AB3</f>
        <v>45100</v>
      </c>
      <c r="B24">
        <f>'APAGADOS RADIO'!AB2+D24</f>
        <v>4</v>
      </c>
      <c r="C24">
        <f>'APAGADOS FIBRA'!AB2</f>
        <v>25</v>
      </c>
      <c r="D24">
        <f>'APAGADOS ANTENA'!AB2</f>
        <v>1</v>
      </c>
      <c r="E24">
        <f t="shared" si="8"/>
        <v>29</v>
      </c>
      <c r="F24">
        <f>'RESUMEN TOTAL'!B1</f>
        <v>448</v>
      </c>
      <c r="G24" s="36">
        <f t="shared" si="9"/>
        <v>6.4732142857142863E-2</v>
      </c>
    </row>
    <row r="25" spans="1:7" x14ac:dyDescent="0.25">
      <c r="A25" s="17">
        <f>'APAGADOS RADIO'!AC3</f>
        <v>45101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L1" workbookViewId="0">
      <selection activeCell="AA4" sqref="AA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8</v>
      </c>
      <c r="AB3" s="54">
        <f>COUNTIFS('RESUMEN TOTAL'!C5:C517, "=BONOMO",'RESUMEN TOTAL'!AH5:AH517,"=APAGADO")</f>
        <v>17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3.3333333333333333E-2</v>
      </c>
      <c r="AB4" s="61">
        <f t="shared" si="0"/>
        <v>7.0833333333333331E-2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11</v>
      </c>
      <c r="AB5" s="56">
        <f>COUNTIFS('RESUMEN TOTAL'!C5:C501, "=COSEIDI",'RESUMEN TOTAL'!AH5:AH501,"=APAGADO")</f>
        <v>13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5.2884615384615384E-2</v>
      </c>
      <c r="AB6" s="60">
        <f t="shared" si="6"/>
        <v>6.25E-2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2023-06-23T10:30:08Z</dcterms:modified>
</cp:coreProperties>
</file>