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F3897365-9892-4507-800E-672B7A85716A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5" i="24" l="1"/>
  <c r="E185" i="24" s="1"/>
  <c r="D178" i="24"/>
  <c r="D179" i="24" s="1"/>
  <c r="D157" i="24"/>
  <c r="D158" i="24" s="1"/>
  <c r="D150" i="24"/>
  <c r="D151" i="24" s="1"/>
  <c r="D143" i="24"/>
  <c r="E143" i="24" s="1"/>
  <c r="D186" i="24" l="1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E186" i="24" l="1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<sst xmlns="http://schemas.openxmlformats.org/spreadsheetml/2006/main" count="4513" uniqueCount="1382">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</sst>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15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9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6.25E-2</c:v>
                      </c:pt>
                      <c:pt idx="26">
                        <c:v>3.7499999999999999E-2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4.3269230769230768E-2</c:v>
                      </c:pt>
                      <c:pt idx="26" formatCode="0.00%">
                        <c:v>6.7307692307692304E-2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6.25E-2</c:v>
                </c:pt>
                <c:pt idx="26">
                  <c:v>3.7499999999999999E-2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4.3269230769230768E-2</c:v>
                </c:pt>
                <c:pt idx="26" formatCode="0.00%">
                  <c:v>6.7307692307692304E-2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15</c:v>
                      </c:pt>
                      <c:pt idx="26">
                        <c:v>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9</c:v>
                      </c:pt>
                      <c:pt idx="26">
                        <c:v>14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zoomScale="60" zoomScaleNormal="60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E460" sqref="E46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5.3571428571428568E-2</v>
      </c>
      <c r="AL1" s="4">
        <f t="shared" si="0"/>
        <v>5.1339285714285712E-2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424</v>
      </c>
      <c r="AL2" s="75">
        <f t="shared" si="3"/>
        <v>425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24</v>
      </c>
      <c r="AL3" s="12">
        <f t="shared" si="5"/>
        <v>23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17</v>
      </c>
      <c r="J88" s="34">
        <f>COUNTIF(L88:AM88,"APAGADO")</f>
        <v>11</v>
      </c>
      <c r="K88" s="35">
        <f>(I88)/(J88+I88)</f>
        <v>0.6071428571428571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 t="s">
        <v>1339</v>
      </c>
      <c r="AL88" s="88" t="s">
        <v>1339</v>
      </c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17</v>
      </c>
      <c r="J89" s="34">
        <f t="shared" si="15"/>
        <v>11</v>
      </c>
      <c r="K89" s="35">
        <f t="shared" si="16"/>
        <v>0.6071428571428571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 t="s">
        <v>1339</v>
      </c>
      <c r="AL89" s="88" t="s">
        <v>1339</v>
      </c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 t="s">
        <v>1339</v>
      </c>
      <c r="AL114" s="88" t="s">
        <v>1339</v>
      </c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 t="s">
        <v>1339</v>
      </c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 t="s">
        <v>1339</v>
      </c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 t="s">
        <v>1339</v>
      </c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24</v>
      </c>
      <c r="J187" s="34">
        <f t="shared" si="22"/>
        <v>4</v>
      </c>
      <c r="K187" s="35">
        <f t="shared" si="23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 t="s">
        <v>1339</v>
      </c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 t="s">
        <v>1339</v>
      </c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24</v>
      </c>
      <c r="J191" s="34">
        <f t="shared" ref="J191" si="26">COUNTIF(L191:AM191,"APAGADO")</f>
        <v>4</v>
      </c>
      <c r="K191" s="35">
        <f t="shared" ref="K191" si="27">(I191)/(J191+I191)</f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 t="s">
        <v>1339</v>
      </c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2</v>
      </c>
      <c r="J193" s="34">
        <f t="shared" si="22"/>
        <v>26</v>
      </c>
      <c r="K193" s="35">
        <f t="shared" si="23"/>
        <v>7.1428571428571425E-2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 t="s">
        <v>1339</v>
      </c>
      <c r="AL193" s="88" t="s">
        <v>1339</v>
      </c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3</v>
      </c>
      <c r="J195" s="34">
        <f t="shared" si="22"/>
        <v>25</v>
      </c>
      <c r="K195" s="35">
        <f t="shared" si="23"/>
        <v>0.10714285714285714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 t="s">
        <v>1339</v>
      </c>
      <c r="AL195" s="88" t="s">
        <v>1339</v>
      </c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26</v>
      </c>
      <c r="J210" s="34">
        <f t="shared" ref="J210" si="33">COUNTIF(L210:AM210,"APAGADO")</f>
        <v>2</v>
      </c>
      <c r="K210" s="35">
        <f t="shared" ref="K210" si="34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 t="s">
        <v>1339</v>
      </c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2</v>
      </c>
      <c r="J223" s="34">
        <f t="shared" si="22"/>
        <v>26</v>
      </c>
      <c r="K223" s="35">
        <f t="shared" si="23"/>
        <v>7.1428571428571425E-2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 t="s">
        <v>1339</v>
      </c>
      <c r="AL223" s="88" t="s">
        <v>1339</v>
      </c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2</v>
      </c>
      <c r="J240" s="34">
        <f t="shared" si="22"/>
        <v>26</v>
      </c>
      <c r="K240" s="35">
        <f t="shared" si="23"/>
        <v>7.1428571428571425E-2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 t="s">
        <v>1339</v>
      </c>
      <c r="AL240" s="88" t="s">
        <v>1339</v>
      </c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27</v>
      </c>
      <c r="J241" s="34">
        <f t="shared" si="22"/>
        <v>1</v>
      </c>
      <c r="K241" s="35">
        <f t="shared" si="23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 t="s">
        <v>1339</v>
      </c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27</v>
      </c>
      <c r="J242" s="34">
        <f t="shared" si="22"/>
        <v>1</v>
      </c>
      <c r="K242" s="35">
        <f t="shared" si="23"/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 t="s">
        <v>1339</v>
      </c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14</v>
      </c>
      <c r="J244" s="34">
        <f t="shared" si="22"/>
        <v>14</v>
      </c>
      <c r="K244" s="35">
        <f t="shared" si="23"/>
        <v>0.5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 t="s">
        <v>1339</v>
      </c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2</v>
      </c>
      <c r="J247" s="34">
        <f t="shared" si="35"/>
        <v>26</v>
      </c>
      <c r="K247" s="35">
        <f t="shared" si="36"/>
        <v>7.1428571428571425E-2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 t="s">
        <v>1339</v>
      </c>
      <c r="AL247" s="88" t="s">
        <v>1339</v>
      </c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12</v>
      </c>
      <c r="J253" s="34">
        <f t="shared" si="35"/>
        <v>16</v>
      </c>
      <c r="K253" s="35">
        <f t="shared" si="36"/>
        <v>0.42857142857142855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 t="s">
        <v>1339</v>
      </c>
      <c r="AL253" s="88" t="s">
        <v>1339</v>
      </c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25</v>
      </c>
      <c r="J254" s="34">
        <f t="shared" si="35"/>
        <v>3</v>
      </c>
      <c r="K254" s="35">
        <f t="shared" si="36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 t="s">
        <v>1339</v>
      </c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2</v>
      </c>
      <c r="J267" s="34">
        <f t="shared" si="35"/>
        <v>26</v>
      </c>
      <c r="K267" s="35">
        <f t="shared" si="36"/>
        <v>7.1428571428571425E-2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 t="s">
        <v>1339</v>
      </c>
      <c r="AL267" s="88" t="s">
        <v>1339</v>
      </c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7</v>
      </c>
      <c r="J297" s="34">
        <f>COUNTIF(L297:AM297,"APAGADO")</f>
        <v>21</v>
      </c>
      <c r="K297" s="35">
        <f>(I297)/(J297+I297)</f>
        <v>0.25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/>
      <c r="AL297" s="88" t="s">
        <v>1339</v>
      </c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27</v>
      </c>
      <c r="J317" s="34">
        <f t="shared" si="40"/>
        <v>1</v>
      </c>
      <c r="K317" s="35">
        <f t="shared" si="41"/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 t="s">
        <v>1339</v>
      </c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27</v>
      </c>
      <c r="J318" s="34">
        <f t="shared" si="40"/>
        <v>1</v>
      </c>
      <c r="K318" s="35">
        <f t="shared" si="41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 t="s">
        <v>1339</v>
      </c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27</v>
      </c>
      <c r="J319" s="34">
        <f t="shared" si="40"/>
        <v>1</v>
      </c>
      <c r="K319" s="35">
        <f t="shared" si="41"/>
        <v>0.9642857142857143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 t="s">
        <v>1339</v>
      </c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27</v>
      </c>
      <c r="J320" s="34">
        <f t="shared" si="40"/>
        <v>1</v>
      </c>
      <c r="K320" s="35">
        <f t="shared" si="41"/>
        <v>0.9642857142857143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 t="s">
        <v>1339</v>
      </c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25</v>
      </c>
      <c r="J375" s="34">
        <f t="shared" si="40"/>
        <v>3</v>
      </c>
      <c r="K375" s="35">
        <f t="shared" si="41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 t="s">
        <v>1339</v>
      </c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5</v>
      </c>
      <c r="J383" s="34">
        <f t="shared" ref="J383" si="43">COUNTIF(L383:AM383,"APAGADO")</f>
        <v>23</v>
      </c>
      <c r="K383" s="35">
        <f t="shared" ref="K383" si="44">(I383)/(J383+I383)</f>
        <v>0.17857142857142858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 t="s">
        <v>1339</v>
      </c>
      <c r="AL383" s="88" t="s">
        <v>1339</v>
      </c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17</v>
      </c>
      <c r="J390" s="34">
        <f t="shared" si="40"/>
        <v>11</v>
      </c>
      <c r="K390" s="35">
        <f t="shared" si="41"/>
        <v>0.6071428571428571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 t="s">
        <v>1339</v>
      </c>
      <c r="AL390" s="88" t="s">
        <v>1339</v>
      </c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16</v>
      </c>
      <c r="J406" s="34">
        <f t="shared" si="45"/>
        <v>12</v>
      </c>
      <c r="K406" s="35">
        <f t="shared" si="46"/>
        <v>0.5714285714285714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 t="s">
        <v>1339</v>
      </c>
      <c r="AL406" s="88" t="s">
        <v>1339</v>
      </c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17</v>
      </c>
      <c r="J407" s="34">
        <f t="shared" si="45"/>
        <v>11</v>
      </c>
      <c r="K407" s="35">
        <f t="shared" si="46"/>
        <v>0.6071428571428571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 t="s">
        <v>1339</v>
      </c>
      <c r="AL407" s="88" t="s">
        <v>1339</v>
      </c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3</v>
      </c>
      <c r="J423" s="34">
        <f t="shared" si="45"/>
        <v>25</v>
      </c>
      <c r="K423" s="35">
        <f t="shared" si="46"/>
        <v>0.10714285714285714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 t="s">
        <v>1339</v>
      </c>
      <c r="AL423" s="88" t="s">
        <v>1339</v>
      </c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23</v>
      </c>
      <c r="AF1" s="18">
        <f t="shared" si="0"/>
        <v>21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 t="str">
        <f>ESTADISTICA!AE190</f>
        <v>APAGADO</v>
      </c>
      <c r="AF191" t="str">
        <f>ESTADISTICA!AF190</f>
        <v>APAGADO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 t="str">
        <f>ESTADISTICA!AF238</f>
        <v>APAGADO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 t="str">
        <f>ESTADISTICA!AF264</f>
        <v>APAGADO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 t="str">
        <f>ESTADISTICA!AF294</f>
        <v>APAGADO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 t="str">
        <f>ESTADISTICA!AF314</f>
        <v>APAGADO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 t="str">
        <f>ESTADISTICA!AF315</f>
        <v>APAGADO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 t="str">
        <f>ESTADISTICA!AF316</f>
        <v>APAGADO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 t="str">
        <f>ESTADISTICA!AF317</f>
        <v>APAGADO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 t="str">
        <f>ESTADISTICA!AF372</f>
        <v>APAGADO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 t="str">
        <f>ESTADISTICA!AE380</f>
        <v>APAGADO</v>
      </c>
      <c r="AF380" t="str">
        <f>ESTADISTICA!AF380</f>
        <v>APAGADO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 t="str">
        <f>ESTADISTICA!AE404</f>
        <v>APAGADO</v>
      </c>
      <c r="AF404" t="str">
        <f>ESTADISTICA!AF404</f>
        <v>APAGADO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 t="str">
        <f>ESTADISTICA!AE420</f>
        <v>APAGADO</v>
      </c>
      <c r="AF420" t="str">
        <f>ESTADISTICA!AF420</f>
        <v>APAGADO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21</v>
      </c>
      <c r="AF2" s="18">
        <f>COUNTIFS(AF4:AF500, "=APAGADO",E4:E500,"=Fibra Optica")</f>
        <v>19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1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2</v>
      </c>
      <c r="AF2" s="18">
        <f>COUNTIFS(AF4:AF500, "=APAGADO",E4:E500,"=radio")</f>
        <v>4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72" workbookViewId="0">
      <selection activeCell="B184" sqref="B184:F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>
        <v>448</v>
      </c>
      <c r="D177" s="65"/>
      <c r="E177" s="66"/>
      <c r="F177" s="100">
        <v>45103</v>
      </c>
    </row>
    <row r="178" spans="2:6" x14ac:dyDescent="0.25">
      <c r="B178" s="67" t="s">
        <v>6</v>
      </c>
      <c r="C178" s="84">
        <v>25</v>
      </c>
      <c r="D178" s="68">
        <f>C178</f>
        <v>25</v>
      </c>
      <c r="E178" s="69">
        <f>D178/C177</f>
        <v>5.5803571428571432E-2</v>
      </c>
      <c r="F178" s="101"/>
    </row>
    <row r="179" spans="2:6" x14ac:dyDescent="0.25">
      <c r="B179" s="67" t="s">
        <v>1336</v>
      </c>
      <c r="C179" s="85">
        <v>3</v>
      </c>
      <c r="D179" s="68">
        <f>D178-C179</f>
        <v>22</v>
      </c>
      <c r="E179" s="69">
        <f>D179/C177</f>
        <v>4.9107142857142856E-2</v>
      </c>
      <c r="F179" s="101"/>
    </row>
    <row r="180" spans="2:6" x14ac:dyDescent="0.25">
      <c r="B180" s="67" t="s">
        <v>1337</v>
      </c>
      <c r="C180" s="85">
        <v>1</v>
      </c>
      <c r="D180" s="68">
        <f>D179-C180</f>
        <v>21</v>
      </c>
      <c r="E180" s="69">
        <f>D180/C177</f>
        <v>4.6875E-2</v>
      </c>
      <c r="F180" s="101"/>
    </row>
    <row r="181" spans="2:6" ht="15.75" thickBot="1" x14ac:dyDescent="0.3">
      <c r="B181" s="70" t="s">
        <v>16</v>
      </c>
      <c r="C181" s="71">
        <v>3</v>
      </c>
      <c r="D181" s="72">
        <f>D180-C181</f>
        <v>18</v>
      </c>
      <c r="E181" s="69">
        <f>D181/C177</f>
        <v>4.0178571428571432E-2</v>
      </c>
      <c r="F181" s="101"/>
    </row>
    <row r="182" spans="2:6" ht="16.5" thickTop="1" thickBot="1" x14ac:dyDescent="0.3">
      <c r="B182" s="95" t="s">
        <v>1150</v>
      </c>
      <c r="C182" s="96">
        <v>16</v>
      </c>
      <c r="D182" s="96"/>
      <c r="E182" s="97">
        <v>7.0000000000000007E-2</v>
      </c>
      <c r="F182" s="101"/>
    </row>
    <row r="183" spans="2:6" ht="15.75" thickBot="1" x14ac:dyDescent="0.3">
      <c r="B183" s="95" t="s">
        <v>1151</v>
      </c>
      <c r="C183" s="96">
        <v>9</v>
      </c>
      <c r="D183" s="96"/>
      <c r="E183" s="98">
        <v>0.04</v>
      </c>
      <c r="F183" s="102"/>
    </row>
    <row r="184" spans="2:6" ht="15.75" thickTop="1" x14ac:dyDescent="0.25">
      <c r="B184" s="63" t="s">
        <v>1335</v>
      </c>
      <c r="C184" s="64">
        <v>448</v>
      </c>
      <c r="D184" s="65"/>
      <c r="E184" s="66"/>
      <c r="F184" s="100">
        <v>45104</v>
      </c>
    </row>
    <row r="185" spans="2:6" x14ac:dyDescent="0.25">
      <c r="B185" s="67" t="s">
        <v>6</v>
      </c>
      <c r="C185" s="84">
        <v>23</v>
      </c>
      <c r="D185" s="68">
        <f>C185</f>
        <v>23</v>
      </c>
      <c r="E185" s="69">
        <f>D185/C184</f>
        <v>5.1339285714285712E-2</v>
      </c>
      <c r="F185" s="101"/>
    </row>
    <row r="186" spans="2:6" x14ac:dyDescent="0.25">
      <c r="B186" s="67" t="s">
        <v>1336</v>
      </c>
      <c r="C186" s="85">
        <v>2</v>
      </c>
      <c r="D186" s="68">
        <f>D185-C186</f>
        <v>21</v>
      </c>
      <c r="E186" s="69">
        <f>D186/C184</f>
        <v>4.6875E-2</v>
      </c>
      <c r="F186" s="101"/>
    </row>
    <row r="187" spans="2:6" x14ac:dyDescent="0.25">
      <c r="B187" s="67" t="s">
        <v>1337</v>
      </c>
      <c r="C187" s="85">
        <v>1</v>
      </c>
      <c r="D187" s="68">
        <f>D186-C187</f>
        <v>20</v>
      </c>
      <c r="E187" s="69">
        <f>D187/C184</f>
        <v>4.4642857142857144E-2</v>
      </c>
      <c r="F187" s="101"/>
    </row>
    <row r="188" spans="2:6" ht="15.75" thickBot="1" x14ac:dyDescent="0.3">
      <c r="B188" s="70" t="s">
        <v>16</v>
      </c>
      <c r="C188" s="71">
        <v>4</v>
      </c>
      <c r="D188" s="72">
        <f>D187-C188</f>
        <v>16</v>
      </c>
      <c r="E188" s="69">
        <f>D188/C184</f>
        <v>3.5714285714285712E-2</v>
      </c>
      <c r="F188" s="101"/>
    </row>
    <row r="189" spans="2:6" ht="16.5" thickTop="1" thickBot="1" x14ac:dyDescent="0.3">
      <c r="B189" s="95" t="s">
        <v>1150</v>
      </c>
      <c r="C189" s="96">
        <v>9</v>
      </c>
      <c r="D189" s="96"/>
      <c r="E189" s="97">
        <v>0.04</v>
      </c>
      <c r="F189" s="101"/>
    </row>
    <row r="190" spans="2:6" ht="15.75" thickBot="1" x14ac:dyDescent="0.3">
      <c r="B190" s="95" t="s">
        <v>1151</v>
      </c>
      <c r="C190" s="96">
        <v>14</v>
      </c>
      <c r="D190" s="96"/>
      <c r="E190" s="98">
        <v>0.06</v>
      </c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3</v>
      </c>
      <c r="C27">
        <f>'APAGADOS FIBRA'!AE2</f>
        <v>21</v>
      </c>
      <c r="D27">
        <f>'APAGADOS ANTENA'!AE2</f>
        <v>1</v>
      </c>
      <c r="E27">
        <f t="shared" si="8"/>
        <v>24</v>
      </c>
      <c r="F27">
        <f>'RESUMEN TOTAL'!B1</f>
        <v>448</v>
      </c>
      <c r="G27" s="36">
        <f t="shared" si="9"/>
        <v>5.3571428571428568E-2</v>
      </c>
    </row>
    <row r="28" spans="1:7" x14ac:dyDescent="0.25">
      <c r="A28" s="17">
        <f>'APAGADOS RADIO'!AF3</f>
        <v>45104</v>
      </c>
      <c r="B28">
        <f>'APAGADOS RADIO'!AF2+D28</f>
        <v>4</v>
      </c>
      <c r="C28">
        <f>'APAGADOS FIBRA'!AF2</f>
        <v>19</v>
      </c>
      <c r="D28">
        <f>'APAGADOS ANTENA'!AF2</f>
        <v>0</v>
      </c>
      <c r="E28">
        <f t="shared" si="8"/>
        <v>23</v>
      </c>
      <c r="F28">
        <f>'RESUMEN TOTAL'!B1</f>
        <v>448</v>
      </c>
      <c r="G28" s="36">
        <f t="shared" si="9"/>
        <v>5.1339285714285712E-2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15</v>
      </c>
      <c r="AF3" s="54">
        <f>COUNTIFS('RESUMEN TOTAL'!C5:C517, "=BONOMO",'RESUMEN TOTAL'!AL5:AL517,"=APAGADO")</f>
        <v>9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6.25E-2</v>
      </c>
      <c r="AF4" s="61">
        <f t="shared" si="0"/>
        <v>3.7499999999999999E-2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9</v>
      </c>
      <c r="AF5" s="56">
        <f>COUNTIFS('RESUMEN TOTAL'!C5:C501, "=COSEIDI",'RESUMEN TOTAL'!AL5:AL501,"=APAGADO")</f>
        <v>14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4.3269230769230768E-2</v>
      </c>
      <c r="AF6" s="42">
        <f t="shared" si="6"/>
        <v>6.7307692307692304E-2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2023-06-27T11:54:56Z</dcterms:modified>
</cp:coreProperties>
</file>