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0D17822D-A2A7-4274-B575-5340961B3D20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ANTENA'!$A$3:$AI$603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3" i="24" l="1"/>
  <c r="D194" i="24"/>
  <c r="D195" i="24"/>
  <c r="D192" i="24"/>
  <c r="D185" i="24"/>
  <c r="E185" i="24" s="1"/>
  <c r="D178" i="24"/>
  <c r="D179" i="24" s="1"/>
  <c r="D157" i="24"/>
  <c r="D158" i="24" s="1"/>
  <c r="D150" i="24"/>
  <c r="D151" i="24" s="1"/>
  <c r="D143" i="24"/>
  <c r="E143" i="24" s="1"/>
  <c r="E192" i="24" l="1"/>
  <c r="D186" i="24"/>
  <c r="D187" i="24" s="1"/>
  <c r="E187" i="24" s="1"/>
  <c r="E179" i="24"/>
  <c r="D180" i="24"/>
  <c r="E178" i="24"/>
  <c r="E158" i="24"/>
  <c r="D159" i="24"/>
  <c r="E157" i="24"/>
  <c r="E151" i="24"/>
  <c r="D152" i="24"/>
  <c r="E150" i="24"/>
  <c r="D144" i="24"/>
  <c r="E193" i="24" l="1"/>
  <c r="E186" i="24"/>
  <c r="D188" i="24"/>
  <c r="E188" i="24" s="1"/>
  <c r="D181" i="24"/>
  <c r="E181" i="24" s="1"/>
  <c r="E180" i="24"/>
  <c r="D160" i="24"/>
  <c r="E160" i="24" s="1"/>
  <c r="E159" i="24"/>
  <c r="D153" i="24"/>
  <c r="E153" i="24" s="1"/>
  <c r="E152" i="24"/>
  <c r="E144" i="24"/>
  <c r="D145" i="24"/>
  <c r="E195" i="24" l="1"/>
  <c r="E194" i="24"/>
  <c r="D146" i="24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C91" i="24" s="1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<sst xmlns="http://schemas.openxmlformats.org/spreadsheetml/2006/main" count="4543" uniqueCount="1382">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</sst>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5.3571428571428568E-2</c:v>
                </c:pt>
                <c:pt idx="26">
                  <c:v>5.1339285714285712E-2</c:v>
                </c:pt>
                <c:pt idx="27">
                  <c:v>3.3482142857142856E-2</c:v>
                </c:pt>
                <c:pt idx="28">
                  <c:v>2.6785714285714284E-2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5.3571428571428568E-2</c:v>
                </c:pt>
                <c:pt idx="26">
                  <c:v>5.1339285714285712E-2</c:v>
                </c:pt>
                <c:pt idx="27">
                  <c:v>3.3482142857142856E-2</c:v>
                </c:pt>
                <c:pt idx="28">
                  <c:v>2.6785714285714284E-2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17</c:v>
                </c:pt>
                <c:pt idx="23">
                  <c:v>17</c:v>
                </c:pt>
                <c:pt idx="24">
                  <c:v>10</c:v>
                </c:pt>
                <c:pt idx="25">
                  <c:v>15</c:v>
                </c:pt>
                <c:pt idx="26">
                  <c:v>9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10</c:v>
                </c:pt>
                <c:pt idx="25">
                  <c:v>9</c:v>
                </c:pt>
                <c:pt idx="26">
                  <c:v>14</c:v>
                </c:pt>
                <c:pt idx="27">
                  <c:v>6</c:v>
                </c:pt>
                <c:pt idx="28">
                  <c:v>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7.0833333333333331E-2</c:v>
                      </c:pt>
                      <c:pt idx="23">
                        <c:v>7.0833333333333331E-2</c:v>
                      </c:pt>
                      <c:pt idx="24">
                        <c:v>4.1666666666666664E-2</c:v>
                      </c:pt>
                      <c:pt idx="25">
                        <c:v>6.25E-2</c:v>
                      </c:pt>
                      <c:pt idx="26">
                        <c:v>3.7499999999999999E-2</c:v>
                      </c:pt>
                      <c:pt idx="27">
                        <c:v>3.7499999999999999E-2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6.25E-2</c:v>
                      </c:pt>
                      <c:pt idx="23">
                        <c:v>6.25E-2</c:v>
                      </c:pt>
                      <c:pt idx="24">
                        <c:v>4.807692307692308E-2</c:v>
                      </c:pt>
                      <c:pt idx="25">
                        <c:v>4.3269230769230768E-2</c:v>
                      </c:pt>
                      <c:pt idx="26" formatCode="0.00%">
                        <c:v>6.7307692307692304E-2</c:v>
                      </c:pt>
                      <c:pt idx="27" formatCode="0.00%">
                        <c:v>2.8846153846153848E-2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7.0833333333333331E-2</c:v>
                </c:pt>
                <c:pt idx="23">
                  <c:v>7.0833333333333331E-2</c:v>
                </c:pt>
                <c:pt idx="24">
                  <c:v>4.1666666666666664E-2</c:v>
                </c:pt>
                <c:pt idx="25">
                  <c:v>6.25E-2</c:v>
                </c:pt>
                <c:pt idx="26">
                  <c:v>3.7499999999999999E-2</c:v>
                </c:pt>
                <c:pt idx="27">
                  <c:v>3.7499999999999999E-2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6.25E-2</c:v>
                </c:pt>
                <c:pt idx="23">
                  <c:v>6.25E-2</c:v>
                </c:pt>
                <c:pt idx="24">
                  <c:v>4.807692307692308E-2</c:v>
                </c:pt>
                <c:pt idx="25">
                  <c:v>4.3269230769230768E-2</c:v>
                </c:pt>
                <c:pt idx="26" formatCode="0.00%">
                  <c:v>6.7307692307692304E-2</c:v>
                </c:pt>
                <c:pt idx="27" formatCode="0.00%">
                  <c:v>2.8846153846153848E-2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15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9</c:v>
                      </c:pt>
                      <c:pt idx="26">
                        <c:v>14</c:v>
                      </c:pt>
                      <c:pt idx="27">
                        <c:v>6</c:v>
                      </c:pt>
                      <c:pt idx="28">
                        <c:v>5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tabSelected="1" zoomScale="60" zoomScaleNormal="60" workbookViewId="0">
      <pane xSplit="11" ySplit="4" topLeftCell="AN219" activePane="bottomRight" state="frozen"/>
      <selection pane="topRight" activeCell="M1" sqref="M1"/>
      <selection pane="bottomLeft" activeCell="A5" sqref="A5"/>
      <selection pane="bottomRight" activeCell="AN248" sqref="AN24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6.6964285714285712E-2</v>
      </c>
      <c r="AI1" s="4">
        <f t="shared" si="0"/>
        <v>6.6964285714285712E-2</v>
      </c>
      <c r="AJ1" s="4">
        <f t="shared" si="0"/>
        <v>4.4642857142857144E-2</v>
      </c>
      <c r="AK1" s="4">
        <f t="shared" si="0"/>
        <v>5.3571428571428568E-2</v>
      </c>
      <c r="AL1" s="4">
        <f t="shared" si="0"/>
        <v>5.1339285714285712E-2</v>
      </c>
      <c r="AM1" s="4">
        <f t="shared" ref="AM1" si="1">(AM3)/(AM2+AM3)</f>
        <v>3.3482142857142856E-2</v>
      </c>
      <c r="AN1" s="4">
        <f t="shared" ref="AN1:AO1" si="2">(AN3)/(AN2+AN3)</f>
        <v>3.3482142857142856E-2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418</v>
      </c>
      <c r="AI2" s="75">
        <f t="shared" si="3"/>
        <v>418</v>
      </c>
      <c r="AJ2" s="75">
        <f t="shared" si="3"/>
        <v>428</v>
      </c>
      <c r="AK2" s="75">
        <f t="shared" si="3"/>
        <v>424</v>
      </c>
      <c r="AL2" s="75">
        <f t="shared" si="3"/>
        <v>425</v>
      </c>
      <c r="AM2" s="75">
        <f t="shared" si="3"/>
        <v>433</v>
      </c>
      <c r="AN2" s="75">
        <f t="shared" si="3"/>
        <v>433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30</v>
      </c>
      <c r="AI3" s="12">
        <f t="shared" si="5"/>
        <v>30</v>
      </c>
      <c r="AJ3" s="12">
        <f t="shared" si="5"/>
        <v>20</v>
      </c>
      <c r="AK3" s="12">
        <f t="shared" si="5"/>
        <v>24</v>
      </c>
      <c r="AL3" s="12">
        <f t="shared" si="5"/>
        <v>23</v>
      </c>
      <c r="AM3" s="12">
        <f t="shared" si="5"/>
        <v>15</v>
      </c>
      <c r="AN3" s="12">
        <f t="shared" si="5"/>
        <v>15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 t="s">
        <v>1339</v>
      </c>
      <c r="AI6" s="88" t="s">
        <v>1339</v>
      </c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 t="s">
        <v>1339</v>
      </c>
      <c r="AI9" s="88" t="s">
        <v>1339</v>
      </c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 t="s">
        <v>1339</v>
      </c>
      <c r="AI14" s="88" t="s">
        <v>1339</v>
      </c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 t="s">
        <v>1339</v>
      </c>
      <c r="AI52" s="88" t="s">
        <v>1339</v>
      </c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16</v>
      </c>
      <c r="J88" s="34">
        <f>COUNTIF(L88:AM88,"APAGADO")</f>
        <v>12</v>
      </c>
      <c r="K88" s="35">
        <f>(I88)/(J88+I88)</f>
        <v>0.5714285714285714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 t="s">
        <v>1339</v>
      </c>
      <c r="AI88" s="88" t="s">
        <v>1339</v>
      </c>
      <c r="AJ88" s="88" t="s">
        <v>1339</v>
      </c>
      <c r="AK88" s="88" t="s">
        <v>1339</v>
      </c>
      <c r="AL88" s="88" t="s">
        <v>1339</v>
      </c>
      <c r="AM88" s="88" t="s">
        <v>1339</v>
      </c>
      <c r="AN88" s="88" t="s">
        <v>1339</v>
      </c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16</v>
      </c>
      <c r="J89" s="34">
        <f t="shared" si="15"/>
        <v>12</v>
      </c>
      <c r="K89" s="35">
        <f t="shared" si="16"/>
        <v>0.5714285714285714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 t="s">
        <v>1339</v>
      </c>
      <c r="AI89" s="88" t="s">
        <v>1339</v>
      </c>
      <c r="AJ89" s="88" t="s">
        <v>1339</v>
      </c>
      <c r="AK89" s="88" t="s">
        <v>1339</v>
      </c>
      <c r="AL89" s="88" t="s">
        <v>1339</v>
      </c>
      <c r="AM89" s="88" t="s">
        <v>1339</v>
      </c>
      <c r="AN89" s="88" t="s">
        <v>1339</v>
      </c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 t="s">
        <v>1339</v>
      </c>
      <c r="AK114" s="88" t="s">
        <v>1339</v>
      </c>
      <c r="AL114" s="88" t="s">
        <v>1339</v>
      </c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25</v>
      </c>
      <c r="J164" s="34">
        <f t="shared" si="24"/>
        <v>3</v>
      </c>
      <c r="K164" s="35">
        <f t="shared" si="25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 t="s">
        <v>1339</v>
      </c>
      <c r="AI164" s="88" t="s">
        <v>1339</v>
      </c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24</v>
      </c>
      <c r="J178" s="34">
        <f t="shared" si="22"/>
        <v>4</v>
      </c>
      <c r="K178" s="35">
        <f t="shared" si="23"/>
        <v>0.8571428571428571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 t="s">
        <v>1339</v>
      </c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24</v>
      </c>
      <c r="J180" s="34">
        <f t="shared" si="22"/>
        <v>4</v>
      </c>
      <c r="K180" s="35">
        <f t="shared" si="23"/>
        <v>0.8571428571428571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 t="s">
        <v>1339</v>
      </c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24</v>
      </c>
      <c r="J181" s="34">
        <f t="shared" si="22"/>
        <v>4</v>
      </c>
      <c r="K181" s="35">
        <f t="shared" si="23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 t="s">
        <v>1339</v>
      </c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24</v>
      </c>
      <c r="J187" s="34">
        <f t="shared" si="22"/>
        <v>4</v>
      </c>
      <c r="K187" s="35">
        <f t="shared" si="23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 t="s">
        <v>1339</v>
      </c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24</v>
      </c>
      <c r="J188" s="34">
        <f t="shared" si="22"/>
        <v>4</v>
      </c>
      <c r="K188" s="35">
        <f t="shared" si="23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 t="s">
        <v>1339</v>
      </c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24</v>
      </c>
      <c r="J191" s="34">
        <f t="shared" ref="J191" si="26">COUNTIF(L191:AM191,"APAGADO")</f>
        <v>4</v>
      </c>
      <c r="K191" s="35">
        <f t="shared" ref="K191" si="27">(I191)/(J191+I191)</f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 t="s">
        <v>1339</v>
      </c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1</v>
      </c>
      <c r="J193" s="34">
        <f t="shared" si="22"/>
        <v>27</v>
      </c>
      <c r="K193" s="35">
        <f t="shared" si="23"/>
        <v>3.5714285714285712E-2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 t="s">
        <v>1339</v>
      </c>
      <c r="AI193" s="88" t="s">
        <v>1339</v>
      </c>
      <c r="AJ193" s="88" t="s">
        <v>1339</v>
      </c>
      <c r="AK193" s="88" t="s">
        <v>1339</v>
      </c>
      <c r="AL193" s="88" t="s">
        <v>1339</v>
      </c>
      <c r="AM193" s="88" t="s">
        <v>1339</v>
      </c>
      <c r="AN193" s="88" t="s">
        <v>1339</v>
      </c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18</v>
      </c>
      <c r="J194" s="34">
        <f t="shared" si="22"/>
        <v>10</v>
      </c>
      <c r="K194" s="35">
        <f t="shared" si="23"/>
        <v>0.6428571428571429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 t="s">
        <v>1339</v>
      </c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2</v>
      </c>
      <c r="J195" s="34">
        <f t="shared" si="22"/>
        <v>26</v>
      </c>
      <c r="K195" s="35">
        <f t="shared" si="23"/>
        <v>7.1428571428571425E-2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 t="s">
        <v>1339</v>
      </c>
      <c r="AI195" s="88" t="s">
        <v>1339</v>
      </c>
      <c r="AJ195" s="88" t="s">
        <v>1339</v>
      </c>
      <c r="AK195" s="88" t="s">
        <v>1339</v>
      </c>
      <c r="AL195" s="88" t="s">
        <v>1339</v>
      </c>
      <c r="AM195" s="88" t="s">
        <v>1339</v>
      </c>
      <c r="AN195" s="88" t="s">
        <v>1339</v>
      </c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26</v>
      </c>
      <c r="J210" s="34">
        <f t="shared" ref="J210" si="33">COUNTIF(L210:AM210,"APAGADO")</f>
        <v>2</v>
      </c>
      <c r="K210" s="35">
        <f t="shared" ref="K210" si="34">(I210)/(J210+I210)</f>
        <v>0.9285714285714286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 t="s">
        <v>1339</v>
      </c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24</v>
      </c>
      <c r="J219" s="34">
        <f t="shared" si="22"/>
        <v>4</v>
      </c>
      <c r="K219" s="35">
        <f t="shared" si="23"/>
        <v>0.8571428571428571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 t="s">
        <v>1339</v>
      </c>
      <c r="AK219" s="88"/>
      <c r="AL219" s="88"/>
      <c r="AM219" s="88"/>
      <c r="AN219" s="88" t="s">
        <v>1339</v>
      </c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1</v>
      </c>
      <c r="J223" s="34">
        <f t="shared" si="22"/>
        <v>27</v>
      </c>
      <c r="K223" s="35">
        <f t="shared" si="23"/>
        <v>3.5714285714285712E-2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 t="s">
        <v>1339</v>
      </c>
      <c r="AI223" s="88" t="s">
        <v>1339</v>
      </c>
      <c r="AJ223" s="88" t="s">
        <v>1339</v>
      </c>
      <c r="AK223" s="88" t="s">
        <v>1339</v>
      </c>
      <c r="AL223" s="88" t="s">
        <v>1339</v>
      </c>
      <c r="AM223" s="88" t="s">
        <v>1339</v>
      </c>
      <c r="AN223" s="88" t="s">
        <v>1339</v>
      </c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24</v>
      </c>
      <c r="J237" s="34">
        <f t="shared" si="22"/>
        <v>4</v>
      </c>
      <c r="K237" s="35">
        <f t="shared" si="23"/>
        <v>0.8571428571428571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 t="s">
        <v>1339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1</v>
      </c>
      <c r="J240" s="34">
        <f t="shared" si="22"/>
        <v>27</v>
      </c>
      <c r="K240" s="35">
        <f t="shared" si="23"/>
        <v>3.5714285714285712E-2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 t="s">
        <v>1339</v>
      </c>
      <c r="AI240" s="88" t="s">
        <v>1339</v>
      </c>
      <c r="AJ240" s="88" t="s">
        <v>1339</v>
      </c>
      <c r="AK240" s="88" t="s">
        <v>1339</v>
      </c>
      <c r="AL240" s="88" t="s">
        <v>1339</v>
      </c>
      <c r="AM240" s="88" t="s">
        <v>1339</v>
      </c>
      <c r="AN240" s="88" t="s">
        <v>1339</v>
      </c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27</v>
      </c>
      <c r="J241" s="34">
        <f t="shared" si="22"/>
        <v>1</v>
      </c>
      <c r="K241" s="35">
        <f t="shared" si="23"/>
        <v>0.9642857142857143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 t="s">
        <v>1339</v>
      </c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27</v>
      </c>
      <c r="J242" s="34">
        <f t="shared" si="22"/>
        <v>1</v>
      </c>
      <c r="K242" s="35">
        <f t="shared" si="23"/>
        <v>0.9642857142857143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 t="s">
        <v>1339</v>
      </c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26</v>
      </c>
      <c r="J243" s="34">
        <f t="shared" si="22"/>
        <v>2</v>
      </c>
      <c r="K243" s="35">
        <f t="shared" si="23"/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 t="s">
        <v>1339</v>
      </c>
      <c r="AI243" s="88" t="s">
        <v>1339</v>
      </c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14</v>
      </c>
      <c r="J244" s="34">
        <f t="shared" si="22"/>
        <v>14</v>
      </c>
      <c r="K244" s="35">
        <f t="shared" si="23"/>
        <v>0.5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 t="s">
        <v>1339</v>
      </c>
      <c r="AI244" s="88" t="s">
        <v>1339</v>
      </c>
      <c r="AJ244" s="88"/>
      <c r="AK244" s="88" t="s">
        <v>1339</v>
      </c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1</v>
      </c>
      <c r="J247" s="34">
        <f t="shared" si="35"/>
        <v>27</v>
      </c>
      <c r="K247" s="35">
        <f t="shared" si="36"/>
        <v>3.5714285714285712E-2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 t="s">
        <v>1339</v>
      </c>
      <c r="AI247" s="88" t="s">
        <v>1339</v>
      </c>
      <c r="AJ247" s="88" t="s">
        <v>1339</v>
      </c>
      <c r="AK247" s="88" t="s">
        <v>1339</v>
      </c>
      <c r="AL247" s="88" t="s">
        <v>1339</v>
      </c>
      <c r="AM247" s="88" t="s">
        <v>1339</v>
      </c>
      <c r="AN247" s="88" t="s">
        <v>1339</v>
      </c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23</v>
      </c>
      <c r="J250" s="34">
        <f t="shared" si="35"/>
        <v>5</v>
      </c>
      <c r="K250" s="35">
        <f t="shared" si="36"/>
        <v>0.8214285714285714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 t="s">
        <v>1339</v>
      </c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23</v>
      </c>
      <c r="J251" s="34">
        <f t="shared" si="35"/>
        <v>5</v>
      </c>
      <c r="K251" s="35">
        <f t="shared" si="36"/>
        <v>0.8214285714285714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 t="s">
        <v>1339</v>
      </c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11</v>
      </c>
      <c r="J253" s="34">
        <f t="shared" si="35"/>
        <v>17</v>
      </c>
      <c r="K253" s="35">
        <f t="shared" si="36"/>
        <v>0.39285714285714285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 t="s">
        <v>1339</v>
      </c>
      <c r="AI253" s="88" t="s">
        <v>1339</v>
      </c>
      <c r="AJ253" s="88" t="s">
        <v>1339</v>
      </c>
      <c r="AK253" s="88" t="s">
        <v>1339</v>
      </c>
      <c r="AL253" s="88" t="s">
        <v>1339</v>
      </c>
      <c r="AM253" s="88" t="s">
        <v>1339</v>
      </c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25</v>
      </c>
      <c r="J254" s="34">
        <f t="shared" si="35"/>
        <v>3</v>
      </c>
      <c r="K254" s="35">
        <f t="shared" si="36"/>
        <v>0.8928571428571429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 t="s">
        <v>1339</v>
      </c>
      <c r="AI254" s="88" t="s">
        <v>1339</v>
      </c>
      <c r="AJ254" s="88"/>
      <c r="AK254" s="88" t="s">
        <v>1339</v>
      </c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1</v>
      </c>
      <c r="J267" s="34">
        <f t="shared" si="35"/>
        <v>27</v>
      </c>
      <c r="K267" s="35">
        <f t="shared" si="36"/>
        <v>3.5714285714285712E-2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 t="s">
        <v>1339</v>
      </c>
      <c r="AI267" s="88" t="s">
        <v>1339</v>
      </c>
      <c r="AJ267" s="88" t="s">
        <v>1339</v>
      </c>
      <c r="AK267" s="88" t="s">
        <v>1339</v>
      </c>
      <c r="AL267" s="88" t="s">
        <v>1339</v>
      </c>
      <c r="AM267" s="88" t="s">
        <v>1339</v>
      </c>
      <c r="AN267" s="88" t="s">
        <v>1339</v>
      </c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6</v>
      </c>
      <c r="J297" s="34">
        <f>COUNTIF(L297:AM297,"APAGADO")</f>
        <v>22</v>
      </c>
      <c r="K297" s="35">
        <f>(I297)/(J297+I297)</f>
        <v>0.21428571428571427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 t="s">
        <v>1339</v>
      </c>
      <c r="AI297" s="88" t="s">
        <v>1339</v>
      </c>
      <c r="AJ297" s="88" t="s">
        <v>1339</v>
      </c>
      <c r="AK297" s="88"/>
      <c r="AL297" s="88" t="s">
        <v>1339</v>
      </c>
      <c r="AM297" s="88" t="s">
        <v>1339</v>
      </c>
      <c r="AN297" s="88" t="s">
        <v>1339</v>
      </c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6</v>
      </c>
      <c r="J304" s="34">
        <f t="shared" si="35"/>
        <v>22</v>
      </c>
      <c r="K304" s="35">
        <f t="shared" si="36"/>
        <v>0.21428571428571427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 t="s">
        <v>1339</v>
      </c>
      <c r="AI304" s="88" t="s">
        <v>1339</v>
      </c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6</v>
      </c>
      <c r="J305" s="34">
        <f t="shared" si="35"/>
        <v>22</v>
      </c>
      <c r="K305" s="35">
        <f t="shared" si="36"/>
        <v>0.21428571428571427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 t="s">
        <v>1339</v>
      </c>
      <c r="AI305" s="88" t="s">
        <v>1339</v>
      </c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6</v>
      </c>
      <c r="J309" s="34">
        <f>COUNTIF(L309:AM309,"APAGADO")</f>
        <v>22</v>
      </c>
      <c r="K309" s="35">
        <f>(I309)/(J309+I309)</f>
        <v>0.21428571428571427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 t="s">
        <v>1339</v>
      </c>
      <c r="AI309" s="88" t="s">
        <v>1339</v>
      </c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27</v>
      </c>
      <c r="J317" s="34">
        <f t="shared" si="40"/>
        <v>1</v>
      </c>
      <c r="K317" s="35">
        <f t="shared" si="41"/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 t="s">
        <v>1339</v>
      </c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27</v>
      </c>
      <c r="J318" s="34">
        <f t="shared" si="40"/>
        <v>1</v>
      </c>
      <c r="K318" s="35">
        <f t="shared" si="41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 t="s">
        <v>1339</v>
      </c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27</v>
      </c>
      <c r="J319" s="34">
        <f t="shared" si="40"/>
        <v>1</v>
      </c>
      <c r="K319" s="35">
        <f t="shared" si="41"/>
        <v>0.9642857142857143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 t="s">
        <v>1339</v>
      </c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27</v>
      </c>
      <c r="J320" s="34">
        <f t="shared" si="40"/>
        <v>1</v>
      </c>
      <c r="K320" s="35">
        <f t="shared" si="41"/>
        <v>0.9642857142857143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 t="s">
        <v>1339</v>
      </c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19</v>
      </c>
      <c r="J354" s="34">
        <f t="shared" si="40"/>
        <v>9</v>
      </c>
      <c r="K354" s="35">
        <f t="shared" si="41"/>
        <v>0.6785714285714286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 t="s">
        <v>1339</v>
      </c>
      <c r="AI354" s="88" t="s">
        <v>1339</v>
      </c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19</v>
      </c>
      <c r="J355" s="34">
        <f t="shared" si="40"/>
        <v>9</v>
      </c>
      <c r="K355" s="35">
        <f t="shared" si="41"/>
        <v>0.6785714285714286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 t="s">
        <v>1339</v>
      </c>
      <c r="AI355" s="88" t="s">
        <v>1339</v>
      </c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25</v>
      </c>
      <c r="J375" s="34">
        <f t="shared" si="40"/>
        <v>3</v>
      </c>
      <c r="K375" s="35">
        <f t="shared" si="41"/>
        <v>0.8928571428571429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 t="s">
        <v>1339</v>
      </c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5</v>
      </c>
      <c r="J379" s="34">
        <f t="shared" si="40"/>
        <v>23</v>
      </c>
      <c r="K379" s="35">
        <f t="shared" si="41"/>
        <v>0.17857142857142858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 t="s">
        <v>1339</v>
      </c>
      <c r="AI379" s="88" t="s">
        <v>1339</v>
      </c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5</v>
      </c>
      <c r="J380" s="34">
        <f t="shared" si="40"/>
        <v>23</v>
      </c>
      <c r="K380" s="35">
        <f t="shared" si="41"/>
        <v>0.17857142857142858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 t="s">
        <v>1339</v>
      </c>
      <c r="AI380" s="88" t="s">
        <v>1339</v>
      </c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4</v>
      </c>
      <c r="J383" s="34">
        <f t="shared" ref="J383" si="43">COUNTIF(L383:AM383,"APAGADO")</f>
        <v>24</v>
      </c>
      <c r="K383" s="35">
        <f t="shared" ref="K383" si="44">(I383)/(J383+I383)</f>
        <v>0.14285714285714285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 t="s">
        <v>1339</v>
      </c>
      <c r="AI383" s="88" t="s">
        <v>1339</v>
      </c>
      <c r="AJ383" s="88" t="s">
        <v>1339</v>
      </c>
      <c r="AK383" s="88" t="s">
        <v>1339</v>
      </c>
      <c r="AL383" s="88" t="s">
        <v>1339</v>
      </c>
      <c r="AM383" s="88" t="s">
        <v>1339</v>
      </c>
      <c r="AN383" s="88" t="s">
        <v>1339</v>
      </c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16</v>
      </c>
      <c r="J390" s="34">
        <f t="shared" si="40"/>
        <v>12</v>
      </c>
      <c r="K390" s="35">
        <f t="shared" si="41"/>
        <v>0.5714285714285714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 t="s">
        <v>1339</v>
      </c>
      <c r="AI390" s="88" t="s">
        <v>1339</v>
      </c>
      <c r="AJ390" s="88" t="s">
        <v>1339</v>
      </c>
      <c r="AK390" s="88" t="s">
        <v>1339</v>
      </c>
      <c r="AL390" s="88" t="s">
        <v>1339</v>
      </c>
      <c r="AM390" s="88" t="s">
        <v>1339</v>
      </c>
      <c r="AN390" s="88" t="s">
        <v>1339</v>
      </c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15</v>
      </c>
      <c r="J406" s="34">
        <f t="shared" si="45"/>
        <v>13</v>
      </c>
      <c r="K406" s="35">
        <f t="shared" si="46"/>
        <v>0.5357142857142857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 t="s">
        <v>1339</v>
      </c>
      <c r="AI406" s="88" t="s">
        <v>1339</v>
      </c>
      <c r="AJ406" s="88" t="s">
        <v>1339</v>
      </c>
      <c r="AK406" s="88" t="s">
        <v>1339</v>
      </c>
      <c r="AL406" s="88" t="s">
        <v>1339</v>
      </c>
      <c r="AM406" s="88" t="s">
        <v>1339</v>
      </c>
      <c r="AN406" s="88" t="s">
        <v>1339</v>
      </c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16</v>
      </c>
      <c r="J407" s="34">
        <f t="shared" si="45"/>
        <v>12</v>
      </c>
      <c r="K407" s="35">
        <f t="shared" si="46"/>
        <v>0.5714285714285714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 t="s">
        <v>1339</v>
      </c>
      <c r="AI407" s="88" t="s">
        <v>1339</v>
      </c>
      <c r="AJ407" s="88"/>
      <c r="AK407" s="88" t="s">
        <v>1339</v>
      </c>
      <c r="AL407" s="88" t="s">
        <v>1339</v>
      </c>
      <c r="AM407" s="88" t="s">
        <v>1339</v>
      </c>
      <c r="AN407" s="88" t="s">
        <v>1339</v>
      </c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2</v>
      </c>
      <c r="J423" s="34">
        <f t="shared" si="45"/>
        <v>26</v>
      </c>
      <c r="K423" s="35">
        <f t="shared" si="46"/>
        <v>7.1428571428571425E-2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 t="s">
        <v>1339</v>
      </c>
      <c r="AI423" s="88" t="s">
        <v>1339</v>
      </c>
      <c r="AJ423" s="88" t="s">
        <v>1339</v>
      </c>
      <c r="AK423" s="88" t="s">
        <v>1339</v>
      </c>
      <c r="AL423" s="88" t="s">
        <v>1339</v>
      </c>
      <c r="AM423" s="88" t="s">
        <v>1339</v>
      </c>
      <c r="AN423" s="88" t="s">
        <v>1339</v>
      </c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C210:D210 C211:C1048576 D286:D287 D295 D366:D369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7" operator="containsText" text="Radio">
      <formula>NOT(ISERROR(SEARCH("Radio",E434)))</formula>
    </cfRule>
    <cfRule type="containsText" dxfId="226" priority="356" operator="containsText" text="domo">
      <formula>NOT(ISERROR(SEARCH("domo",E434)))</formula>
    </cfRule>
    <cfRule type="containsText" dxfId="225" priority="355" operator="containsText" text="fija">
      <formula>NOT(ISERROR(SEARCH("fija",E434)))</formula>
    </cfRule>
  </conditionalFormatting>
  <conditionalFormatting sqref="E434:E435">
    <cfRule type="containsText" dxfId="224" priority="351" operator="containsText" text="domo">
      <formula>NOT(ISERROR(SEARCH("domo",E434)))</formula>
    </cfRule>
    <cfRule type="containsText" dxfId="223" priority="350" operator="containsText" text="fija">
      <formula>NOT(ISERROR(SEARCH("fija",E434)))</formula>
    </cfRule>
  </conditionalFormatting>
  <conditionalFormatting sqref="E435">
    <cfRule type="containsText" dxfId="222" priority="349" operator="containsText" text="domo">
      <formula>NOT(ISERROR(SEARCH("domo",E435)))</formula>
    </cfRule>
    <cfRule type="containsText" dxfId="221" priority="352" operator="containsText" text="Radio">
      <formula>NOT(ISERROR(SEARCH("Radio",E435)))</formula>
    </cfRule>
    <cfRule type="containsText" dxfId="220" priority="348" operator="containsText" text="fija">
      <formula>NOT(ISERROR(SEARCH("fija",E435)))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1" operator="containsText" text="domo">
      <formula>NOT(ISERROR(SEARCH("domo",E438)))</formula>
    </cfRule>
    <cfRule type="containsText" dxfId="215" priority="340" operator="containsText" text="fija">
      <formula>NOT(ISERROR(SEARCH("fija",E438)))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1" operator="containsText" text="domo">
      <formula>NOT(ISERROR(SEARCH("domo",E440)))</formula>
    </cfRule>
    <cfRule type="containsText" dxfId="209" priority="330" operator="containsText" text="fija">
      <formula>NOT(ISERROR(SEARCH("fija",E440)))</formula>
    </cfRule>
  </conditionalFormatting>
  <conditionalFormatting sqref="E441">
    <cfRule type="containsText" dxfId="208" priority="332" operator="containsText" text="Radio">
      <formula>NOT(ISERROR(SEARCH("Radio",E441)))</formula>
    </cfRule>
    <cfRule type="containsText" dxfId="207" priority="329" operator="containsText" text="domo">
      <formula>NOT(ISERROR(SEARCH("domo",E441)))</formula>
    </cfRule>
    <cfRule type="containsText" dxfId="206" priority="328" operator="containsText" text="fija">
      <formula>NOT(ISERROR(SEARCH("fija",E441)))</formula>
    </cfRule>
  </conditionalFormatting>
  <conditionalFormatting sqref="E443 E445:E1048576">
    <cfRule type="containsText" dxfId="205" priority="627" operator="containsText" text="domo">
      <formula>NOT(ISERROR(SEARCH("domo",E443)))</formula>
    </cfRule>
    <cfRule type="containsText" dxfId="204" priority="626" operator="containsText" text="fija">
      <formula>NOT(ISERROR(SEARCH("fija",E443)))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10" operator="containsText" text="domo">
      <formula>NOT(ISERROR(SEARCH("domo",E453)))</formula>
    </cfRule>
    <cfRule type="containsText" dxfId="200" priority="209" operator="containsText" text="fija">
      <formula>NOT(ISERROR(SEARCH("fija",E453)))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ellIs" dxfId="198" priority="6" operator="equal">
      <formula>"PTP A FO"</formula>
    </cfRule>
    <cfRule type="containsText" dxfId="197" priority="5" operator="containsText" text="Radio">
      <formula>NOT(ISERROR(SEARCH("Radio",F433)))</formula>
    </cfRule>
  </conditionalFormatting>
  <conditionalFormatting sqref="F1:G432 F443:G443 F445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1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containsText" dxfId="181" priority="707" operator="containsText" text="Caida">
      <formula>NOT(ISERROR(SEARCH("Caida",L370)))</formula>
    </cfRule>
    <cfRule type="notContainsText" dxfId="180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2:N1047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ISERROR(SEARCH("Caida",N452))</formula>
    </cfRule>
    <cfRule type="containsText" dxfId="155" priority="169" operator="containsText" text="Caida">
      <formula>NOT(ISERROR(SEARCH("Caida",N452)))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NOT(ISERROR(SEARCH("Caida",O420)))</formula>
    </cfRule>
    <cfRule type="notContainsText" dxfId="146" priority="698" operator="notContains" text="Caida">
      <formula>ISERROR(SEARCH("Caida",O420))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NOT(ISERROR(SEARCH("Caida",O424)))</formula>
    </cfRule>
  </conditionalFormatting>
  <conditionalFormatting sqref="O324:R326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NOT(ISERROR(SEARCH("Caida",O324)))</formula>
    </cfRule>
    <cfRule type="notContainsText" dxfId="138" priority="689" operator="notContains" text="Caida">
      <formula>ISERROR(SEARCH("Caida",O324))</formula>
    </cfRule>
  </conditionalFormatting>
  <conditionalFormatting sqref="O394:R407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7" priority="616" operator="equal">
      <formula>"APAGADO"</formula>
    </cfRule>
  </conditionalFormatting>
  <conditionalFormatting sqref="O194:AN321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NOT(ISERROR(SEARCH("Caida",R420)))</formula>
    </cfRule>
    <cfRule type="notContainsText" dxfId="112" priority="637" operator="notContains" text="Caida">
      <formula>ISERROR(SEARCH("Caida",R420))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20:AE222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NOT(ISERROR(SEARCH("Caida",AE220)))</formula>
    </cfRule>
    <cfRule type="notContainsText" dxfId="45" priority="462" operator="notContains" text="Caida">
      <formula>ISERROR(SEARCH("Caida",AE220))</formula>
    </cfRule>
    <cfRule type="cellIs" dxfId="44" priority="436" operator="equal">
      <formula>"apagado"</formula>
    </cfRule>
  </conditionalFormatting>
  <conditionalFormatting sqref="AE228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NOT(ISERROR(SEARCH("Caida",AE228)))</formula>
    </cfRule>
    <cfRule type="notContainsText" dxfId="40" priority="458" operator="notContains" text="Caida">
      <formula>ISERROR(SEARCH("Caida",AE228))</formula>
    </cfRule>
    <cfRule type="cellIs" dxfId="39" priority="460" operator="lessThan">
      <formula>0.8</formula>
    </cfRule>
  </conditionalFormatting>
  <conditionalFormatting sqref="AE236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NOT(ISERROR(SEARCH("Caida",AE236)))</formula>
    </cfRule>
    <cfRule type="notContainsText" dxfId="35" priority="454" operator="notContains" text="Caida">
      <formula>ISERROR(SEARCH("Caida",AE236))</formula>
    </cfRule>
    <cfRule type="cellIs" dxfId="34" priority="441" operator="equal">
      <formula>"apagado"</formula>
    </cfRule>
  </conditionalFormatting>
  <conditionalFormatting sqref="AE241:AE242">
    <cfRule type="cellIs" dxfId="33" priority="448" operator="lessThan">
      <formula>0.8</formula>
    </cfRule>
    <cfRule type="containsText" dxfId="32" priority="447" operator="containsText" text="Caida">
      <formula>NOT(ISERROR(SEARCH("Caida",AE241)))</formula>
    </cfRule>
    <cfRule type="notContainsText" dxfId="31" priority="446" operator="notContains" text="Caida">
      <formula>ISERROR(SEARCH("Caida",AE241))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2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 t="str">
        <f>'RESUMEN TOTAL'!AN219</f>
        <v>APAGADO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 t="str">
        <f>'RESUMEN TOTAL'!AL223</f>
        <v>APAGADO</v>
      </c>
      <c r="AG220" t="str">
        <f>'RESUMEN TOTAL'!AM223</f>
        <v>APAGADO</v>
      </c>
      <c r="AH220" t="str">
        <f>'RESUMEN TOTAL'!AN223</f>
        <v>APAGADO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 t="str">
        <f>'RESUMEN TOTAL'!AM240</f>
        <v>APAGADO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 t="str">
        <f>'RESUMEN TOTAL'!AM247</f>
        <v>APAGADO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 t="str">
        <f>'RESUMEN TOTAL'!AL267</f>
        <v>APAGADO</v>
      </c>
      <c r="AG264" t="str">
        <f>'RESUMEN TOTAL'!AM267</f>
        <v>APAGADO</v>
      </c>
      <c r="AH264" t="str">
        <f>'RESUMEN TOTAL'!AN267</f>
        <v>APAGADO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 t="str">
        <f>'RESUMEN TOTAL'!AL297</f>
        <v>APAGADO</v>
      </c>
      <c r="AG294" t="str">
        <f>'RESUMEN TOTAL'!AM297</f>
        <v>APAGADO</v>
      </c>
      <c r="AH294" t="str">
        <f>'RESUMEN TOTAL'!AN297</f>
        <v>APAGADO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 t="str">
        <f>'RESUMEN TOTAL'!AL317</f>
        <v>APAGADO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 t="str">
        <f>'RESUMEN TOTAL'!AL318</f>
        <v>APAGADO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 t="str">
        <f>'RESUMEN TOTAL'!AL375</f>
        <v>APAGADO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 t="str">
        <f>'RESUMEN TOTAL'!AL383</f>
        <v>APAGADO</v>
      </c>
      <c r="AG380" t="str">
        <f>'RESUMEN TOTAL'!AM383</f>
        <v>APAGADO</v>
      </c>
      <c r="AH380" t="str">
        <f>'RESUMEN TOTAL'!AN383</f>
        <v>APAGADO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 t="str">
        <f>'RESUMEN TOTAL'!AN390</f>
        <v>APAGADO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 t="str">
        <f>'RESUMEN TOTAL'!AN407</f>
        <v>APAGADO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 t="str">
        <f>'RESUMEN TOTAL'!AL423</f>
        <v>APAGADO</v>
      </c>
      <c r="AG420" t="str">
        <f>'RESUMEN TOTAL'!AM423</f>
        <v>APAGADO</v>
      </c>
      <c r="AH420" t="str">
        <f>'RESUMEN TOTAL'!AN423</f>
        <v>APAGADO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28</v>
      </c>
      <c r="AC1" s="18">
        <f t="shared" si="0"/>
        <v>28</v>
      </c>
      <c r="AD1" s="18">
        <f t="shared" si="0"/>
        <v>19</v>
      </c>
      <c r="AE1" s="18">
        <f>COUNTIF(AE3:AE503, "APAGADO")</f>
        <v>23</v>
      </c>
      <c r="AF1" s="18">
        <f t="shared" si="0"/>
        <v>21</v>
      </c>
      <c r="AG1" s="18">
        <f t="shared" si="0"/>
        <v>13</v>
      </c>
      <c r="AH1" s="18">
        <f t="shared" ref="AH1:AI1" si="1">COUNTIF(AH3:AH403, "APAGADO")</f>
        <v>13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 t="str">
        <f>ESTADISTICA!AG85</f>
        <v>APAGADO</v>
      </c>
      <c r="AH86" t="str">
        <f>ESTADISTICA!AH85</f>
        <v>APAGADO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 t="str">
        <f>ESTADISTICA!AB86</f>
        <v>APAGADO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 t="str">
        <f>ESTADISTICA!AF86</f>
        <v>APAGADO</v>
      </c>
      <c r="AG87" t="str">
        <f>ESTADISTICA!AG86</f>
        <v>APAGADO</v>
      </c>
      <c r="AH87" t="str">
        <f>ESTADISTICA!AH86</f>
        <v>APAGADO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 t="str">
        <f>ESTADISTICA!AE178</f>
        <v>APAGADO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 t="str">
        <f>ESTADISTICA!AE184</f>
        <v>APAGADO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 t="str">
        <f>ESTADISTICA!AE185</f>
        <v>APAGADO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 t="str">
        <f>ESTADISTICA!AB190</f>
        <v>APAGADO</v>
      </c>
      <c r="AC191" t="str">
        <f>ESTADISTICA!AC190</f>
        <v>APAGADO</v>
      </c>
      <c r="AD191" t="str">
        <f>ESTADISTICA!AD190</f>
        <v>APAGADO</v>
      </c>
      <c r="AE191" t="str">
        <f>ESTADISTICA!AE190</f>
        <v>APAGADO</v>
      </c>
      <c r="AF191" t="str">
        <f>ESTADISTICA!AF190</f>
        <v>APAGADO</v>
      </c>
      <c r="AG191" t="str">
        <f>ESTADISTICA!AG190</f>
        <v>APAGADO</v>
      </c>
      <c r="AH191" t="str">
        <f>ESTADISTICA!AH190</f>
        <v>APAGADO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 t="str">
        <f>ESTADISTICA!AG192</f>
        <v>APAGADO</v>
      </c>
      <c r="AH193" t="str">
        <f>ESTADISTICA!AH192</f>
        <v>APAGADO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 t="str">
        <f>ESTADISTICA!AD216</f>
        <v>APAGADO</v>
      </c>
      <c r="AE216">
        <f>ESTADISTICA!AE216</f>
        <v>0</v>
      </c>
      <c r="AF216">
        <f>ESTADISTICA!AF216</f>
        <v>0</v>
      </c>
      <c r="AG216">
        <f>ESTADISTICA!AG216</f>
        <v>0</v>
      </c>
      <c r="AH216" t="str">
        <f>ESTADISTICA!AH216</f>
        <v>APAGADO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 t="str">
        <f>ESTADISTICA!AG220</f>
        <v>APAGADO</v>
      </c>
      <c r="AH220" t="str">
        <f>ESTADISTICA!AH220</f>
        <v>APAGADO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 t="str">
        <f>ESTADISTICA!AG237</f>
        <v>APAGADO</v>
      </c>
      <c r="AH237" t="str">
        <f>ESTADISTICA!AH237</f>
        <v>APAGADO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 t="str">
        <f>ESTADISTICA!AF238</f>
        <v>APAGADO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 t="str">
        <f>ESTADISTICA!AF239</f>
        <v>APAGADO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 t="str">
        <f>ESTADISTICA!AF244</f>
        <v>APAGADO</v>
      </c>
      <c r="AG244" t="str">
        <f>ESTADISTICA!AG244</f>
        <v>APAGADO</v>
      </c>
      <c r="AH244" t="str">
        <f>ESTADISTICA!AH244</f>
        <v>APAGADO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 t="str">
        <f>ESTADISTICA!AB251</f>
        <v>APAGADO</v>
      </c>
      <c r="AC251" t="str">
        <f>ESTADISTICA!AC251</f>
        <v>APAGADO</v>
      </c>
      <c r="AD251">
        <f>ESTADISTICA!AD251</f>
        <v>0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 t="str">
        <f>ESTADISTICA!AF264</f>
        <v>APAGADO</v>
      </c>
      <c r="AG264" t="str">
        <f>ESTADISTICA!AG264</f>
        <v>APAGADO</v>
      </c>
      <c r="AH264" t="str">
        <f>ESTADISTICA!AH264</f>
        <v>APAGADO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>
        <f>ESTADISTICA!AE294</f>
        <v>0</v>
      </c>
      <c r="AF294" t="str">
        <f>ESTADISTICA!AF294</f>
        <v>APAGADO</v>
      </c>
      <c r="AG294" t="str">
        <f>ESTADISTICA!AG294</f>
        <v>APAGADO</v>
      </c>
      <c r="AH294" t="str">
        <f>ESTADISTICA!AH294</f>
        <v>APAGADO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 t="str">
        <f>ESTADISTICA!AF314</f>
        <v>APAGADO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 t="str">
        <f>ESTADISTICA!AF315</f>
        <v>APAGADO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 t="str">
        <f>ESTADISTICA!AF316</f>
        <v>APAGADO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 t="str">
        <f>ESTADISTICA!AF317</f>
        <v>APAGADO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 t="str">
        <f>ESTADISTICA!AF372</f>
        <v>APAGADO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 t="str">
        <f>ESTADISTICA!AB376</f>
        <v>APAGADO</v>
      </c>
      <c r="AC376" t="str">
        <f>ESTADISTICA!AC376</f>
        <v>APAGADO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 t="str">
        <f>ESTADISTICA!AB380</f>
        <v>APAGADO</v>
      </c>
      <c r="AC380" t="str">
        <f>ESTADISTICA!AC380</f>
        <v>APAGADO</v>
      </c>
      <c r="AD380" t="str">
        <f>ESTADISTICA!AD380</f>
        <v>APAGADO</v>
      </c>
      <c r="AE380" t="str">
        <f>ESTADISTICA!AE380</f>
        <v>APAGADO</v>
      </c>
      <c r="AF380" t="str">
        <f>ESTADISTICA!AF380</f>
        <v>APAGADO</v>
      </c>
      <c r="AG380" t="str">
        <f>ESTADISTICA!AG380</f>
        <v>APAGADO</v>
      </c>
      <c r="AH380" t="str">
        <f>ESTADISTICA!AH380</f>
        <v>APAGADO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 t="str">
        <f>ESTADISTICA!AG387</f>
        <v>APAGADO</v>
      </c>
      <c r="AH387" t="str">
        <f>ESTADISTICA!AH387</f>
        <v>APAGADO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 t="str">
        <f>ESTADISTICA!AE404</f>
        <v>APAGADO</v>
      </c>
      <c r="AF404" t="str">
        <f>ESTADISTICA!AF404</f>
        <v>APAGADO</v>
      </c>
      <c r="AG404" t="str">
        <f>ESTADISTICA!AG404</f>
        <v>APAGADO</v>
      </c>
      <c r="AH404" t="str">
        <f>ESTADISTICA!AH404</f>
        <v>APAGADO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 t="str">
        <f>ESTADISTICA!AC420</f>
        <v>APAGADO</v>
      </c>
      <c r="AD420" t="str">
        <f>ESTADISTICA!AD420</f>
        <v>APAGADO</v>
      </c>
      <c r="AE420" t="str">
        <f>ESTADISTICA!AE420</f>
        <v>APAGADO</v>
      </c>
      <c r="AF420" t="str">
        <f>ESTADISTICA!AF420</f>
        <v>APAGADO</v>
      </c>
      <c r="AG420" t="str">
        <f>ESTADISTICA!AG420</f>
        <v>APAGADO</v>
      </c>
      <c r="AH420" t="str">
        <f>ESTADISTICA!AH420</f>
        <v>APAGADO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25</v>
      </c>
      <c r="AC2" s="18">
        <f>COUNTIFS(AC4:AC500, "=APAGADO",E4:E500,"=Fibra Optica")</f>
        <v>25</v>
      </c>
      <c r="AD2" s="18">
        <f>COUNTIFS(AD4:AD500, "=APAGADO",E4:E500,"=Fibra Optica")</f>
        <v>16</v>
      </c>
      <c r="AE2" s="18">
        <f>COUNTIFS(AE4:AE500, "=APAGADO",E4:E500,"=Fibra Optica")</f>
        <v>21</v>
      </c>
      <c r="AF2" s="18">
        <f>COUNTIFS(AF4:AF500, "=APAGADO",E4:E500,"=Fibra Optica")</f>
        <v>19</v>
      </c>
      <c r="AG2" s="18">
        <f>COUNTIFS(AG4:AG500, "=APAGADO",E4:E500,"=Fibra Optica")</f>
        <v>13</v>
      </c>
      <c r="AH2" s="18">
        <f>COUNTIFS(AH4:AH500, "=APAGADO",E4:E500,"=Fibra Optica")</f>
        <v>12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 t="str">
        <f>'RESUMEN TOTAL'!AN219</f>
        <v>APAGADO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 t="str">
        <f>'RESUMEN TOTAL'!AL223</f>
        <v>APAGADO</v>
      </c>
      <c r="AG219" t="str">
        <f>'RESUMEN TOTAL'!AM223</f>
        <v>APAGADO</v>
      </c>
      <c r="AH219" t="str">
        <f>'RESUMEN TOTAL'!AN223</f>
        <v>APAGADO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 t="str">
        <f>'RESUMEN TOTAL'!AM240</f>
        <v>APAGADO</v>
      </c>
      <c r="AH236" t="str">
        <f>'RESUMEN TOTAL'!AN240</f>
        <v>APAGADO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 t="str">
        <f>'RESUMEN TOTAL'!AL241</f>
        <v>APAGADO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 t="str">
        <f>'RESUMEN TOTAL'!AL267</f>
        <v>APAGADO</v>
      </c>
      <c r="AG263" t="str">
        <f>'RESUMEN TOTAL'!AM267</f>
        <v>APAGADO</v>
      </c>
      <c r="AH263" t="str">
        <f>'RESUMEN TOTAL'!AN267</f>
        <v>APAGADO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 t="str">
        <f>'RESUMEN TOTAL'!AL297</f>
        <v>APAGADO</v>
      </c>
      <c r="AG293" t="str">
        <f>'RESUMEN TOTAL'!AM297</f>
        <v>APAGADO</v>
      </c>
      <c r="AH293" t="str">
        <f>'RESUMEN TOTAL'!AN297</f>
        <v>APAGADO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 t="str">
        <f>'RESUMEN TOTAL'!AL317</f>
        <v>APAGADO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 t="str">
        <f>'RESUMEN TOTAL'!AL318</f>
        <v>APAGADO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 t="str">
        <f>'RESUMEN TOTAL'!AL319</f>
        <v>APAGADO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 t="str">
        <f>'RESUMEN TOTAL'!AL320</f>
        <v>APAGADO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 t="str">
        <f>'RESUMEN TOTAL'!AL375</f>
        <v>APAGADO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 t="str">
        <f>'RESUMEN TOTAL'!AL383</f>
        <v>APAGADO</v>
      </c>
      <c r="AG379" t="str">
        <f>'RESUMEN TOTAL'!AM383</f>
        <v>APAGADO</v>
      </c>
      <c r="AH379" t="str">
        <f>'RESUMEN TOTAL'!AN383</f>
        <v>APAGADO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 t="str">
        <f>'RESUMEN TOTAL'!AL390</f>
        <v>APAGADO</v>
      </c>
      <c r="AG386" t="str">
        <f>'RESUMEN TOTAL'!AM390</f>
        <v>APAGADO</v>
      </c>
      <c r="AH386" t="str">
        <f>'RESUMEN TOTAL'!AN390</f>
        <v>APAGADO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 t="str">
        <f>'RESUMEN TOTAL'!AL406</f>
        <v>APAGADO</v>
      </c>
      <c r="AG402" t="str">
        <f>'RESUMEN TOTAL'!AM406</f>
        <v>APAGADO</v>
      </c>
      <c r="AH402" t="str">
        <f>'RESUMEN TOTAL'!AN406</f>
        <v>APAGADO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 t="str">
        <f>'RESUMEN TOTAL'!AL407</f>
        <v>APAGADO</v>
      </c>
      <c r="AG403" t="str">
        <f>'RESUMEN TOTAL'!AM407</f>
        <v>APAGADO</v>
      </c>
      <c r="AH403" t="str">
        <f>'RESUMEN TOTAL'!AN407</f>
        <v>APAGADO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 t="str">
        <f>'RESUMEN TOTAL'!AL423</f>
        <v>APAGADO</v>
      </c>
      <c r="AG419" t="str">
        <f>'RESUMEN TOTAL'!AM423</f>
        <v>APAGADO</v>
      </c>
      <c r="AH419" t="str">
        <f>'RESUMEN TOTAL'!AN423</f>
        <v>APAGADO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AB190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1</v>
      </c>
      <c r="AC2" s="18">
        <f>COUNTIFS(AC4:AC501, "=APAGADO",E4:E501,"=PTO A FO")</f>
        <v>1</v>
      </c>
      <c r="AD2" s="18">
        <f>COUNTIFS(AD4:AD501, "=APAGADO",E4:E501,"=PTO A FO")</f>
        <v>0</v>
      </c>
      <c r="AE2" s="18">
        <f>COUNTIFS(AE4:AE501, "=APAGADO",E4:E501,"=PTO A FO")</f>
        <v>1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 t="str">
        <f>'RESUMEN TOTAL'!AN219</f>
        <v>APAGADO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 t="str">
        <f>'RESUMEN TOTAL'!AL223</f>
        <v>APAGADO</v>
      </c>
      <c r="AG220" t="str">
        <f>'RESUMEN TOTAL'!AM223</f>
        <v>APAGADO</v>
      </c>
      <c r="AH220" t="str">
        <f>'RESUMEN TOTAL'!AN223</f>
        <v>APAGADO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 t="str">
        <f>'RESUMEN TOTAL'!AM240</f>
        <v>APAGADO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 t="str">
        <f>'RESUMEN TOTAL'!AM247</f>
        <v>APAGADO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 t="str">
        <f>'RESUMEN TOTAL'!AL267</f>
        <v>APAGADO</v>
      </c>
      <c r="AG264" t="str">
        <f>'RESUMEN TOTAL'!AM267</f>
        <v>APAGADO</v>
      </c>
      <c r="AH264" t="str">
        <f>'RESUMEN TOTAL'!AN267</f>
        <v>APAGADO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 t="str">
        <f>'RESUMEN TOTAL'!AL297</f>
        <v>APAGADO</v>
      </c>
      <c r="AG294" t="str">
        <f>'RESUMEN TOTAL'!AM297</f>
        <v>APAGADO</v>
      </c>
      <c r="AH294" t="str">
        <f>'RESUMEN TOTAL'!AN297</f>
        <v>APAGADO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 t="str">
        <f>'RESUMEN TOTAL'!AL317</f>
        <v>APAGADO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 t="str">
        <f>'RESUMEN TOTAL'!AL318</f>
        <v>APAGADO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 t="str">
        <f>'RESUMEN TOTAL'!AL375</f>
        <v>APAGADO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 t="str">
        <f>'RESUMEN TOTAL'!AL383</f>
        <v>APAGADO</v>
      </c>
      <c r="AG380" t="str">
        <f>'RESUMEN TOTAL'!AM383</f>
        <v>APAGADO</v>
      </c>
      <c r="AH380" t="str">
        <f>'RESUMEN TOTAL'!AN383</f>
        <v>APAGADO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 t="str">
        <f>'RESUMEN TOTAL'!AN390</f>
        <v>APAGADO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 t="str">
        <f>'RESUMEN TOTAL'!AN407</f>
        <v>APAGADO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 t="str">
        <f>'RESUMEN TOTAL'!AL423</f>
        <v>APAGADO</v>
      </c>
      <c r="AG420" t="str">
        <f>'RESUMEN TOTAL'!AM423</f>
        <v>APAGADO</v>
      </c>
      <c r="AH420" t="str">
        <f>'RESUMEN TOTAL'!AN423</f>
        <v>APAGADO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3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3</v>
      </c>
      <c r="AC2" s="18">
        <f>COUNTIFS(AC4:AC500, "=APAGADO",E4:E500,"=radio")</f>
        <v>3</v>
      </c>
      <c r="AD2" s="18">
        <f>COUNTIFS(AD4:AD500, "=APAGADO",E4:E500,"=radio")</f>
        <v>4</v>
      </c>
      <c r="AE2" s="18">
        <f>COUNTIFS(AE4:AE500, "=APAGADO",E4:E500,"=radio")</f>
        <v>2</v>
      </c>
      <c r="AF2" s="18">
        <f>COUNTIFS(AF4:AF500, "=APAGADO",E4:E500,"=radio")</f>
        <v>4</v>
      </c>
      <c r="AG2" s="18">
        <f>COUNTIFS(AG4:AG500, "=APAGADO",E4:E500,"=radio")</f>
        <v>2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 t="str">
        <f>'RESUMEN TOTAL'!AN219</f>
        <v>APAGADO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 t="str">
        <f>'RESUMEN TOTAL'!AL223</f>
        <v>APAGADO</v>
      </c>
      <c r="AG219" t="str">
        <f>'RESUMEN TOTAL'!AM223</f>
        <v>APAGADO</v>
      </c>
      <c r="AH219" t="str">
        <f>'RESUMEN TOTAL'!AN223</f>
        <v>APAGADO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 t="str">
        <f>'RESUMEN TOTAL'!AM240</f>
        <v>APAGADO</v>
      </c>
      <c r="AH236" t="str">
        <f>'RESUMEN TOTAL'!AN240</f>
        <v>APAGADO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 t="str">
        <f>'RESUMEN TOTAL'!AL241</f>
        <v>APAGADO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 t="str">
        <f>'RESUMEN TOTAL'!AL267</f>
        <v>APAGADO</v>
      </c>
      <c r="AG263" t="str">
        <f>'RESUMEN TOTAL'!AM267</f>
        <v>APAGADO</v>
      </c>
      <c r="AH263" t="str">
        <f>'RESUMEN TOTAL'!AN267</f>
        <v>APAGADO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 t="str">
        <f>'RESUMEN TOTAL'!AL297</f>
        <v>APAGADO</v>
      </c>
      <c r="AG293" t="str">
        <f>'RESUMEN TOTAL'!AM297</f>
        <v>APAGADO</v>
      </c>
      <c r="AH293" t="str">
        <f>'RESUMEN TOTAL'!AN297</f>
        <v>APAGADO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 t="str">
        <f>'RESUMEN TOTAL'!AL317</f>
        <v>APAGADO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 t="str">
        <f>'RESUMEN TOTAL'!AL318</f>
        <v>APAGADO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 t="str">
        <f>'RESUMEN TOTAL'!AL319</f>
        <v>APAGADO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 t="str">
        <f>'RESUMEN TOTAL'!AL320</f>
        <v>APAGADO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 t="str">
        <f>'RESUMEN TOTAL'!AL375</f>
        <v>APAGADO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 t="str">
        <f>'RESUMEN TOTAL'!AL383</f>
        <v>APAGADO</v>
      </c>
      <c r="AG379" t="str">
        <f>'RESUMEN TOTAL'!AM383</f>
        <v>APAGADO</v>
      </c>
      <c r="AH379" t="str">
        <f>'RESUMEN TOTAL'!AN383</f>
        <v>APAGADO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 t="str">
        <f>'RESUMEN TOTAL'!AL390</f>
        <v>APAGADO</v>
      </c>
      <c r="AG386" t="str">
        <f>'RESUMEN TOTAL'!AM390</f>
        <v>APAGADO</v>
      </c>
      <c r="AH386" t="str">
        <f>'RESUMEN TOTAL'!AN390</f>
        <v>APAGADO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 t="str">
        <f>'RESUMEN TOTAL'!AL406</f>
        <v>APAGADO</v>
      </c>
      <c r="AG402" t="str">
        <f>'RESUMEN TOTAL'!AM406</f>
        <v>APAGADO</v>
      </c>
      <c r="AH402" t="str">
        <f>'RESUMEN TOTAL'!AN406</f>
        <v>APAGADO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 t="str">
        <f>'RESUMEN TOTAL'!AL407</f>
        <v>APAGADO</v>
      </c>
      <c r="AG403" t="str">
        <f>'RESUMEN TOTAL'!AM407</f>
        <v>APAGADO</v>
      </c>
      <c r="AH403" t="str">
        <f>'RESUMEN TOTAL'!AN407</f>
        <v>APAGADO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 t="str">
        <f>'RESUMEN TOTAL'!AL423</f>
        <v>APAGADO</v>
      </c>
      <c r="AG419" t="str">
        <f>'RESUMEN TOTAL'!AM423</f>
        <v>APAGADO</v>
      </c>
      <c r="AH419" t="str">
        <f>'RESUMEN TOTAL'!AN423</f>
        <v>APAGADO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81" workbookViewId="0">
      <selection activeCell="A184" sqref="A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45100</v>
      </c>
    </row>
    <row r="157" spans="2:6" x14ac:dyDescent="0.25">
      <c r="B157" s="67" t="s">
        <v>6</v>
      </c>
      <c r="C157" s="84">
        <v>30</v>
      </c>
      <c r="D157" s="68">
        <f>C157</f>
        <v>30</v>
      </c>
      <c r="E157" s="69">
        <f>D157/C156</f>
        <v>6.6964285714285712E-2</v>
      </c>
      <c r="F157" s="101"/>
    </row>
    <row r="158" spans="2:6" x14ac:dyDescent="0.25">
      <c r="B158" s="67" t="s">
        <v>1336</v>
      </c>
      <c r="C158" s="85">
        <v>3</v>
      </c>
      <c r="D158" s="68">
        <f>D157-C158</f>
        <v>27</v>
      </c>
      <c r="E158" s="69">
        <f>D158/C156</f>
        <v>6.0267857142857144E-2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26</v>
      </c>
      <c r="E159" s="69">
        <f>D159/C156</f>
        <v>5.8035714285714288E-2</v>
      </c>
      <c r="F159" s="101"/>
    </row>
    <row r="160" spans="2:6" ht="15.75" thickBot="1" x14ac:dyDescent="0.3">
      <c r="B160" s="70" t="s">
        <v>16</v>
      </c>
      <c r="C160" s="71">
        <v>3</v>
      </c>
      <c r="D160" s="72">
        <f>D159-C160</f>
        <v>23</v>
      </c>
      <c r="E160" s="69">
        <f>D160/C156</f>
        <v>5.1339285714285712E-2</v>
      </c>
      <c r="F160" s="101"/>
    </row>
    <row r="161" spans="2:6" ht="16.5" thickTop="1" thickBot="1" x14ac:dyDescent="0.3">
      <c r="B161" s="95" t="s">
        <v>1150</v>
      </c>
      <c r="C161" s="96">
        <v>17</v>
      </c>
      <c r="D161" s="96"/>
      <c r="E161" s="97">
        <v>7.0000000000000007E-2</v>
      </c>
      <c r="F161" s="101"/>
    </row>
    <row r="162" spans="2:6" ht="15.75" thickBot="1" x14ac:dyDescent="0.3">
      <c r="B162" s="95" t="s">
        <v>1151</v>
      </c>
      <c r="C162" s="96">
        <v>13</v>
      </c>
      <c r="D162" s="96"/>
      <c r="E162" s="98">
        <v>0.06</v>
      </c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>
        <v>448</v>
      </c>
      <c r="D177" s="65"/>
      <c r="E177" s="66"/>
      <c r="F177" s="100">
        <v>45103</v>
      </c>
    </row>
    <row r="178" spans="2:6" x14ac:dyDescent="0.25">
      <c r="B178" s="67" t="s">
        <v>6</v>
      </c>
      <c r="C178" s="84">
        <v>25</v>
      </c>
      <c r="D178" s="68">
        <f>C178</f>
        <v>25</v>
      </c>
      <c r="E178" s="69">
        <f>D178/C177</f>
        <v>5.5803571428571432E-2</v>
      </c>
      <c r="F178" s="101"/>
    </row>
    <row r="179" spans="2:6" x14ac:dyDescent="0.25">
      <c r="B179" s="67" t="s">
        <v>1336</v>
      </c>
      <c r="C179" s="85">
        <v>3</v>
      </c>
      <c r="D179" s="68">
        <f>D178-C179</f>
        <v>22</v>
      </c>
      <c r="E179" s="69">
        <f>D179/C177</f>
        <v>4.9107142857142856E-2</v>
      </c>
      <c r="F179" s="101"/>
    </row>
    <row r="180" spans="2:6" x14ac:dyDescent="0.25">
      <c r="B180" s="67" t="s">
        <v>1337</v>
      </c>
      <c r="C180" s="85">
        <v>1</v>
      </c>
      <c r="D180" s="68">
        <f>D179-C180</f>
        <v>21</v>
      </c>
      <c r="E180" s="69">
        <f>D180/C177</f>
        <v>4.6875E-2</v>
      </c>
      <c r="F180" s="101"/>
    </row>
    <row r="181" spans="2:6" ht="15.75" thickBot="1" x14ac:dyDescent="0.3">
      <c r="B181" s="70" t="s">
        <v>16</v>
      </c>
      <c r="C181" s="71">
        <v>3</v>
      </c>
      <c r="D181" s="72">
        <f>D180-C181</f>
        <v>18</v>
      </c>
      <c r="E181" s="69">
        <f>D181/C177</f>
        <v>4.0178571428571432E-2</v>
      </c>
      <c r="F181" s="101"/>
    </row>
    <row r="182" spans="2:6" ht="16.5" thickTop="1" thickBot="1" x14ac:dyDescent="0.3">
      <c r="B182" s="95" t="s">
        <v>1150</v>
      </c>
      <c r="C182" s="96">
        <v>16</v>
      </c>
      <c r="D182" s="96"/>
      <c r="E182" s="97">
        <v>7.0000000000000007E-2</v>
      </c>
      <c r="F182" s="101"/>
    </row>
    <row r="183" spans="2:6" ht="15.75" thickBot="1" x14ac:dyDescent="0.3">
      <c r="B183" s="95" t="s">
        <v>1151</v>
      </c>
      <c r="C183" s="96">
        <v>9</v>
      </c>
      <c r="D183" s="96"/>
      <c r="E183" s="98">
        <v>0.04</v>
      </c>
      <c r="F183" s="102"/>
    </row>
    <row r="184" spans="2:6" ht="15.75" thickTop="1" x14ac:dyDescent="0.25">
      <c r="B184" s="63" t="s">
        <v>1335</v>
      </c>
      <c r="C184" s="64">
        <v>448</v>
      </c>
      <c r="D184" s="65"/>
      <c r="E184" s="66"/>
      <c r="F184" s="100">
        <v>45104</v>
      </c>
    </row>
    <row r="185" spans="2:6" x14ac:dyDescent="0.25">
      <c r="B185" s="67" t="s">
        <v>6</v>
      </c>
      <c r="C185" s="84">
        <v>23</v>
      </c>
      <c r="D185" s="68">
        <f>C185</f>
        <v>23</v>
      </c>
      <c r="E185" s="69">
        <f>D185/C184</f>
        <v>5.1339285714285712E-2</v>
      </c>
      <c r="F185" s="101"/>
    </row>
    <row r="186" spans="2:6" x14ac:dyDescent="0.25">
      <c r="B186" s="67" t="s">
        <v>1336</v>
      </c>
      <c r="C186" s="85">
        <v>2</v>
      </c>
      <c r="D186" s="68">
        <f>D185-C186</f>
        <v>21</v>
      </c>
      <c r="E186" s="69">
        <f>D186/C184</f>
        <v>4.6875E-2</v>
      </c>
      <c r="F186" s="101"/>
    </row>
    <row r="187" spans="2:6" x14ac:dyDescent="0.25">
      <c r="B187" s="67" t="s">
        <v>1337</v>
      </c>
      <c r="C187" s="85">
        <v>1</v>
      </c>
      <c r="D187" s="68">
        <f>D186-C187</f>
        <v>20</v>
      </c>
      <c r="E187" s="69">
        <f>D187/C184</f>
        <v>4.4642857142857144E-2</v>
      </c>
      <c r="F187" s="101"/>
    </row>
    <row r="188" spans="2:6" ht="15.75" thickBot="1" x14ac:dyDescent="0.3">
      <c r="B188" s="70" t="s">
        <v>16</v>
      </c>
      <c r="C188" s="71">
        <v>4</v>
      </c>
      <c r="D188" s="72">
        <f>D187-C188</f>
        <v>16</v>
      </c>
      <c r="E188" s="69">
        <f>D188/C184</f>
        <v>3.5714285714285712E-2</v>
      </c>
      <c r="F188" s="101"/>
    </row>
    <row r="189" spans="2:6" ht="16.5" thickTop="1" thickBot="1" x14ac:dyDescent="0.3">
      <c r="B189" s="95" t="s">
        <v>1150</v>
      </c>
      <c r="C189" s="96">
        <v>9</v>
      </c>
      <c r="D189" s="96"/>
      <c r="E189" s="97">
        <v>0.04</v>
      </c>
      <c r="F189" s="101"/>
    </row>
    <row r="190" spans="2:6" ht="15.75" thickBot="1" x14ac:dyDescent="0.3">
      <c r="B190" s="95" t="s">
        <v>1151</v>
      </c>
      <c r="C190" s="96">
        <v>14</v>
      </c>
      <c r="D190" s="96"/>
      <c r="E190" s="98">
        <v>0.06</v>
      </c>
      <c r="F190" s="102"/>
    </row>
    <row r="191" spans="2:6" ht="15.75" customHeight="1" thickTop="1" x14ac:dyDescent="0.25">
      <c r="B191" s="63" t="s">
        <v>1335</v>
      </c>
      <c r="C191" s="64">
        <v>448</v>
      </c>
      <c r="D191" s="65"/>
      <c r="E191" s="66"/>
      <c r="F191" s="100">
        <v>45105</v>
      </c>
    </row>
    <row r="192" spans="2:6" x14ac:dyDescent="0.25">
      <c r="B192" s="67" t="s">
        <v>6</v>
      </c>
      <c r="C192" s="84">
        <v>15</v>
      </c>
      <c r="D192" s="68">
        <f>C192</f>
        <v>15</v>
      </c>
      <c r="E192" s="69">
        <f>D192/C191</f>
        <v>3.3482142857142856E-2</v>
      </c>
      <c r="F192" s="101"/>
    </row>
    <row r="193" spans="2:6" x14ac:dyDescent="0.25">
      <c r="B193" s="67" t="s">
        <v>1336</v>
      </c>
      <c r="C193" s="85">
        <v>6</v>
      </c>
      <c r="D193" s="68">
        <f>D192-C193</f>
        <v>9</v>
      </c>
      <c r="E193" s="69">
        <f>D193/C191</f>
        <v>2.0089285714285716E-2</v>
      </c>
      <c r="F193" s="101"/>
    </row>
    <row r="194" spans="2:6" x14ac:dyDescent="0.25">
      <c r="B194" s="67" t="s">
        <v>1337</v>
      </c>
      <c r="C194" s="85">
        <v>1</v>
      </c>
      <c r="D194" s="68">
        <f>D193-C194</f>
        <v>8</v>
      </c>
      <c r="E194" s="69">
        <f>D194/C191</f>
        <v>1.7857142857142856E-2</v>
      </c>
      <c r="F194" s="101"/>
    </row>
    <row r="195" spans="2:6" ht="15.75" thickBot="1" x14ac:dyDescent="0.3">
      <c r="B195" s="70" t="s">
        <v>16</v>
      </c>
      <c r="C195" s="71">
        <v>4</v>
      </c>
      <c r="D195" s="72">
        <f>D194-C195</f>
        <v>4</v>
      </c>
      <c r="E195" s="69">
        <f>D195/C191</f>
        <v>8.9285714285714281E-3</v>
      </c>
      <c r="F195" s="101"/>
    </row>
    <row r="196" spans="2:6" ht="16.5" thickTop="1" thickBot="1" x14ac:dyDescent="0.3">
      <c r="B196" s="95" t="s">
        <v>1150</v>
      </c>
      <c r="C196" s="96">
        <v>9</v>
      </c>
      <c r="D196" s="96"/>
      <c r="E196" s="97">
        <v>0.04</v>
      </c>
      <c r="F196" s="101"/>
    </row>
    <row r="197" spans="2:6" ht="15.75" thickBot="1" x14ac:dyDescent="0.3">
      <c r="B197" s="95" t="s">
        <v>1151</v>
      </c>
      <c r="C197" s="96">
        <v>6</v>
      </c>
      <c r="D197" s="96"/>
      <c r="E197" s="98">
        <v>2.8799999999999999E-2</v>
      </c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4</v>
      </c>
      <c r="C24">
        <f>'APAGADOS FIBRA'!AB2</f>
        <v>25</v>
      </c>
      <c r="D24">
        <f>'APAGADOS ANTENA'!AB2</f>
        <v>1</v>
      </c>
      <c r="E24">
        <f t="shared" si="8"/>
        <v>29</v>
      </c>
      <c r="F24">
        <f>'RESUMEN TOTAL'!B1</f>
        <v>448</v>
      </c>
      <c r="G24" s="36">
        <f t="shared" si="9"/>
        <v>6.4732142857142863E-2</v>
      </c>
    </row>
    <row r="25" spans="1:7" x14ac:dyDescent="0.25">
      <c r="A25" s="17">
        <f>'APAGADOS RADIO'!AC3</f>
        <v>45101</v>
      </c>
      <c r="B25">
        <f>'APAGADOS RADIO'!TAC2+D25</f>
        <v>1</v>
      </c>
      <c r="C25">
        <f>'APAGADOS FIBRA'!AC2</f>
        <v>25</v>
      </c>
      <c r="D25">
        <f>'APAGADOS ANTENA'!AC2</f>
        <v>1</v>
      </c>
      <c r="E25">
        <f t="shared" si="8"/>
        <v>26</v>
      </c>
      <c r="F25">
        <f>'RESUMEN TOTAL'!B1</f>
        <v>448</v>
      </c>
      <c r="G25" s="36">
        <f t="shared" si="9"/>
        <v>5.8035714285714288E-2</v>
      </c>
    </row>
    <row r="26" spans="1:7" x14ac:dyDescent="0.25">
      <c r="A26" s="17">
        <f>'APAGADOS RADIO'!AD3</f>
        <v>45102</v>
      </c>
      <c r="B26">
        <f>'APAGADOS RADIO'!AD2+D26</f>
        <v>4</v>
      </c>
      <c r="C26">
        <f>'APAGADOS FIBRA'!AD2</f>
        <v>16</v>
      </c>
      <c r="D26">
        <f>'APAGADOS ANTENA'!AD2</f>
        <v>0</v>
      </c>
      <c r="E26">
        <f t="shared" si="8"/>
        <v>20</v>
      </c>
      <c r="F26">
        <f>'RESUMEN TOTAL'!B1</f>
        <v>448</v>
      </c>
      <c r="G26" s="36">
        <f t="shared" si="9"/>
        <v>4.4642857142857144E-2</v>
      </c>
    </row>
    <row r="27" spans="1:7" x14ac:dyDescent="0.25">
      <c r="A27" s="17">
        <f>'APAGADOS RADIO'!AE3</f>
        <v>45103</v>
      </c>
      <c r="B27">
        <f>'APAGADOS RADIO'!AE2+D27</f>
        <v>3</v>
      </c>
      <c r="C27">
        <f>'APAGADOS FIBRA'!AE2</f>
        <v>21</v>
      </c>
      <c r="D27">
        <f>'APAGADOS ANTENA'!AE2</f>
        <v>1</v>
      </c>
      <c r="E27">
        <f t="shared" si="8"/>
        <v>24</v>
      </c>
      <c r="F27">
        <f>'RESUMEN TOTAL'!B1</f>
        <v>448</v>
      </c>
      <c r="G27" s="36">
        <f t="shared" si="9"/>
        <v>5.3571428571428568E-2</v>
      </c>
    </row>
    <row r="28" spans="1:7" x14ac:dyDescent="0.25">
      <c r="A28" s="17">
        <f>'APAGADOS RADIO'!AF3</f>
        <v>45104</v>
      </c>
      <c r="B28">
        <f>'APAGADOS RADIO'!AF2+D28</f>
        <v>4</v>
      </c>
      <c r="C28">
        <f>'APAGADOS FIBRA'!AF2</f>
        <v>19</v>
      </c>
      <c r="D28">
        <f>'APAGADOS ANTENA'!AF2</f>
        <v>0</v>
      </c>
      <c r="E28">
        <f t="shared" si="8"/>
        <v>23</v>
      </c>
      <c r="F28">
        <f>'RESUMEN TOTAL'!B1</f>
        <v>448</v>
      </c>
      <c r="G28" s="36">
        <f t="shared" si="9"/>
        <v>5.1339285714285712E-2</v>
      </c>
    </row>
    <row r="29" spans="1:7" x14ac:dyDescent="0.25">
      <c r="A29" s="17">
        <f>'APAGADOS RADIO'!AG3</f>
        <v>45105</v>
      </c>
      <c r="B29">
        <f>'APAGADOS RADIO'!AG2+D29</f>
        <v>2</v>
      </c>
      <c r="C29">
        <f>'APAGADOS FIBRA'!AG2</f>
        <v>13</v>
      </c>
      <c r="D29">
        <f>'APAGADOS ANTENA'!AF2</f>
        <v>0</v>
      </c>
      <c r="E29">
        <f t="shared" si="8"/>
        <v>15</v>
      </c>
      <c r="F29">
        <f>'RESUMEN TOTAL'!B1</f>
        <v>448</v>
      </c>
      <c r="G29" s="36">
        <f t="shared" si="9"/>
        <v>3.3482142857142856E-2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12</v>
      </c>
      <c r="D30">
        <f>'APAGADOS ANTENA'!AG2</f>
        <v>0</v>
      </c>
      <c r="E30">
        <f t="shared" si="8"/>
        <v>12</v>
      </c>
      <c r="F30">
        <f>'RESUMEN TOTAL'!B1</f>
        <v>448</v>
      </c>
      <c r="G30" s="36">
        <f t="shared" si="9"/>
        <v>2.6785714285714284E-2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workbookViewId="0">
      <selection activeCell="AE6" sqref="AE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17</v>
      </c>
      <c r="AC3" s="54">
        <f>COUNTIFS('RESUMEN TOTAL'!C5:C517, "=BONOMO",'RESUMEN TOTAL'!AI5:AI517,"=APAGADO")</f>
        <v>17</v>
      </c>
      <c r="AD3" s="54">
        <f>COUNTIFS('RESUMEN TOTAL'!C5:C517, "=BONOMO",'RESUMEN TOTAL'!AJ5:AJ517,"=APAGADO")</f>
        <v>10</v>
      </c>
      <c r="AE3" s="54">
        <f>COUNTIFS('RESUMEN TOTAL'!C5:C517, "=BONOMO",'RESUMEN TOTAL'!AK5:AK517,"=APAGADO")</f>
        <v>15</v>
      </c>
      <c r="AF3" s="54">
        <f>COUNTIFS('RESUMEN TOTAL'!C5:C517, "=BONOMO",'RESUMEN TOTAL'!AL5:AL517,"=APAGADO")</f>
        <v>9</v>
      </c>
      <c r="AG3" s="54">
        <f>COUNTIFS('RESUMEN TOTAL'!C5:C517, "=BONOMO",'RESUMEN TOTAL'!AM5:AM517,"=APAGADO")</f>
        <v>9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7.0833333333333331E-2</v>
      </c>
      <c r="AC4" s="61">
        <f t="shared" si="0"/>
        <v>7.0833333333333331E-2</v>
      </c>
      <c r="AD4" s="61">
        <f t="shared" si="0"/>
        <v>4.1666666666666664E-2</v>
      </c>
      <c r="AE4" s="61">
        <f t="shared" si="0"/>
        <v>6.25E-2</v>
      </c>
      <c r="AF4" s="61">
        <f t="shared" si="0"/>
        <v>3.7499999999999999E-2</v>
      </c>
      <c r="AG4" s="61">
        <f t="shared" si="0"/>
        <v>3.7499999999999999E-2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13</v>
      </c>
      <c r="AC5" s="56">
        <f>COUNTIFS('RESUMEN TOTAL'!C5:C501, "=COSEIDI",'RESUMEN TOTAL'!AI5:AI501,"=APAGADO")</f>
        <v>13</v>
      </c>
      <c r="AD5" s="56">
        <f>COUNTIFS('RESUMEN TOTAL'!C5:C501, "=COSEIDI",'RESUMEN TOTAL'!AJ5:AJ501,"=APAGADO")</f>
        <v>10</v>
      </c>
      <c r="AE5" s="56">
        <f>COUNTIFS('RESUMEN TOTAL'!C5:C501, "=COSEIDI",'RESUMEN TOTAL'!AK5:AK501,"=APAGADO")</f>
        <v>9</v>
      </c>
      <c r="AF5" s="56">
        <f>COUNTIFS('RESUMEN TOTAL'!C5:C501, "=COSEIDI",'RESUMEN TOTAL'!AL5:AL501,"=APAGADO")</f>
        <v>14</v>
      </c>
      <c r="AG5" s="56">
        <f>COUNTIFS('RESUMEN TOTAL'!C5:C501, "=COSEIDI",'RESUMEN TOTAL'!AM5:AM501,"=APAGADO")</f>
        <v>6</v>
      </c>
      <c r="AH5" s="56">
        <f>COUNTIFS('RESUMEN TOTAL'!C5:C501, "=COSEIDI",'RESUMEN TOTAL'!AN5:AN501,"=APAGADO")</f>
        <v>5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6.25E-2</v>
      </c>
      <c r="AC6" s="60">
        <f t="shared" si="6"/>
        <v>6.25E-2</v>
      </c>
      <c r="AD6" s="60">
        <f t="shared" si="6"/>
        <v>4.807692307692308E-2</v>
      </c>
      <c r="AE6" s="60">
        <f t="shared" si="6"/>
        <v>4.3269230769230768E-2</v>
      </c>
      <c r="AF6" s="42">
        <f t="shared" si="6"/>
        <v>6.7307692307692304E-2</v>
      </c>
      <c r="AG6" s="42">
        <f t="shared" si="6"/>
        <v>2.8846153846153848E-2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2023-06-29T11:21:46Z</dcterms:modified>
</cp:coreProperties>
</file>