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973F8608-EEEA-42D2-A1E8-C17BAA6E43A2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24" l="1"/>
  <c r="D199" i="24"/>
  <c r="D193" i="24"/>
  <c r="D194" i="24"/>
  <c r="D195" i="24"/>
  <c r="D192" i="24"/>
  <c r="D185" i="24"/>
  <c r="E185" i="24" s="1"/>
  <c r="D178" i="24"/>
  <c r="D179" i="24" s="1"/>
  <c r="D157" i="24"/>
  <c r="D158" i="24" s="1"/>
  <c r="D150" i="24"/>
  <c r="D151" i="24" s="1"/>
  <c r="D143" i="24"/>
  <c r="E143" i="24" s="1"/>
  <c r="D207" i="24" l="1"/>
  <c r="E206" i="24"/>
  <c r="D200" i="24"/>
  <c r="E199" i="24"/>
  <c r="E192" i="24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D208" i="24" l="1"/>
  <c r="E207" i="24"/>
  <c r="D201" i="24"/>
  <c r="E200" i="24"/>
  <c r="E193" i="24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209" i="24" l="1"/>
  <c r="E209" i="24" s="1"/>
  <c r="E208" i="24"/>
  <c r="D202" i="24"/>
  <c r="E202" i="24" s="1"/>
  <c r="E201" i="24"/>
  <c r="E195" i="24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<sst xmlns="http://schemas.openxmlformats.org/spreadsheetml/2006/main" count="4566" uniqueCount="1382">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</sst>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4.2410714285714288E-2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4.2410714285714288E-2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15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9</c:v>
                </c:pt>
                <c:pt idx="26">
                  <c:v>14</c:v>
                </c:pt>
                <c:pt idx="27">
                  <c:v>6</c:v>
                </c:pt>
                <c:pt idx="28">
                  <c:v>6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6.25E-2</c:v>
                      </c:pt>
                      <c:pt idx="26">
                        <c:v>3.7499999999999999E-2</c:v>
                      </c:pt>
                      <c:pt idx="27">
                        <c:v>3.7499999999999999E-2</c:v>
                      </c:pt>
                      <c:pt idx="28">
                        <c:v>4.1666666666666664E-2</c:v>
                      </c:pt>
                      <c:pt idx="29">
                        <c:v>6.25E-2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4.3269230769230768E-2</c:v>
                      </c:pt>
                      <c:pt idx="26" formatCode="0.00%">
                        <c:v>6.7307692307692304E-2</c:v>
                      </c:pt>
                      <c:pt idx="27" formatCode="0.00%">
                        <c:v>2.8846153846153848E-2</c:v>
                      </c:pt>
                      <c:pt idx="28" formatCode="0.00%">
                        <c:v>0.02</c:v>
                      </c:pt>
                      <c:pt idx="29" formatCode="0.00%">
                        <c:v>0.03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6.25E-2</c:v>
                </c:pt>
                <c:pt idx="26">
                  <c:v>3.7499999999999999E-2</c:v>
                </c:pt>
                <c:pt idx="27">
                  <c:v>3.7499999999999999E-2</c:v>
                </c:pt>
                <c:pt idx="28">
                  <c:v>4.1666666666666664E-2</c:v>
                </c:pt>
                <c:pt idx="29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4.3269230769230768E-2</c:v>
                </c:pt>
                <c:pt idx="26" formatCode="0.00%">
                  <c:v>6.7307692307692304E-2</c:v>
                </c:pt>
                <c:pt idx="27" formatCode="0.00%">
                  <c:v>2.8846153846153848E-2</c:v>
                </c:pt>
                <c:pt idx="28" formatCode="0.00%">
                  <c:v>0.02</c:v>
                </c:pt>
                <c:pt idx="29" formatCode="0.0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15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10</c:v>
                      </c:pt>
                      <c:pt idx="29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9</c:v>
                      </c:pt>
                      <c:pt idx="26">
                        <c:v>14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47"/>
  <sheetViews>
    <sheetView zoomScale="60" zoomScaleNormal="60" workbookViewId="0">
      <pane xSplit="11" ySplit="4" topLeftCell="AO225" activePane="bottomRight" state="frozen"/>
      <selection pane="topRight" activeCell="M1" sqref="M1"/>
      <selection pane="bottomLeft" activeCell="A5" sqref="A5"/>
      <selection pane="bottomRight" activeCell="AO254" sqref="AO25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5.3571428571428568E-2</v>
      </c>
      <c r="AL1" s="4">
        <f t="shared" si="0"/>
        <v>5.1339285714285712E-2</v>
      </c>
      <c r="AM1" s="4">
        <f t="shared" ref="AM1" si="1">(AM3)/(AM2+AM3)</f>
        <v>3.3482142857142856E-2</v>
      </c>
      <c r="AN1" s="4">
        <f t="shared" ref="AN1:AO1" si="2">(AN3)/(AN2+AN3)</f>
        <v>3.3482142857142856E-2</v>
      </c>
      <c r="AO1" s="4">
        <f t="shared" si="2"/>
        <v>5.1339285714285712E-2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424</v>
      </c>
      <c r="AL2" s="75">
        <f t="shared" si="3"/>
        <v>425</v>
      </c>
      <c r="AM2" s="75">
        <f t="shared" si="3"/>
        <v>433</v>
      </c>
      <c r="AN2" s="75">
        <f t="shared" si="3"/>
        <v>433</v>
      </c>
      <c r="AO2" s="75">
        <f t="shared" si="3"/>
        <v>425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24</v>
      </c>
      <c r="AL3" s="12">
        <f t="shared" si="5"/>
        <v>23</v>
      </c>
      <c r="AM3" s="12">
        <f t="shared" si="5"/>
        <v>15</v>
      </c>
      <c r="AN3" s="12">
        <f t="shared" si="5"/>
        <v>15</v>
      </c>
      <c r="AO3" s="12">
        <f t="shared" si="5"/>
        <v>23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16</v>
      </c>
      <c r="J88" s="34">
        <f>COUNTIF(L88:AM88,"APAGADO")</f>
        <v>12</v>
      </c>
      <c r="K88" s="35">
        <f>(I88)/(J88+I88)</f>
        <v>0.5714285714285714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 t="s">
        <v>1339</v>
      </c>
      <c r="AL88" s="88" t="s">
        <v>1339</v>
      </c>
      <c r="AM88" s="88" t="s">
        <v>1339</v>
      </c>
      <c r="AN88" s="88" t="s">
        <v>1339</v>
      </c>
      <c r="AO88" s="88" t="s">
        <v>1339</v>
      </c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16</v>
      </c>
      <c r="J89" s="34">
        <f t="shared" si="15"/>
        <v>12</v>
      </c>
      <c r="K89" s="35">
        <f t="shared" si="16"/>
        <v>0.5714285714285714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 t="s">
        <v>1339</v>
      </c>
      <c r="AL89" s="88" t="s">
        <v>1339</v>
      </c>
      <c r="AM89" s="88" t="s">
        <v>1339</v>
      </c>
      <c r="AN89" s="88" t="s">
        <v>1339</v>
      </c>
      <c r="AO89" s="88" t="s">
        <v>1339</v>
      </c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 t="s">
        <v>1339</v>
      </c>
      <c r="AL114" s="88" t="s">
        <v>1339</v>
      </c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 t="s">
        <v>1339</v>
      </c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 t="s">
        <v>1339</v>
      </c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 t="s">
        <v>1339</v>
      </c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 t="s">
        <v>1339</v>
      </c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 t="s">
        <v>1339</v>
      </c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 t="s">
        <v>1339</v>
      </c>
      <c r="AL180" s="88"/>
      <c r="AM180" s="88"/>
      <c r="AN180" s="88"/>
      <c r="AO180" s="88" t="s">
        <v>1339</v>
      </c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 t="s">
        <v>1339</v>
      </c>
      <c r="AL181" s="88"/>
      <c r="AM181" s="88"/>
      <c r="AN181" s="88"/>
      <c r="AO181" s="88" t="s">
        <v>1339</v>
      </c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24</v>
      </c>
      <c r="J187" s="34">
        <f t="shared" si="22"/>
        <v>4</v>
      </c>
      <c r="K187" s="35">
        <f t="shared" si="23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 t="s">
        <v>1339</v>
      </c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 t="s">
        <v>1339</v>
      </c>
      <c r="AL188" s="88"/>
      <c r="AM188" s="88"/>
      <c r="AN188" s="88"/>
      <c r="AO188" s="88" t="s">
        <v>1339</v>
      </c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24</v>
      </c>
      <c r="J191" s="34">
        <f t="shared" ref="J191" si="26">COUNTIF(L191:AM191,"APAGADO")</f>
        <v>4</v>
      </c>
      <c r="K191" s="35">
        <f t="shared" ref="K191" si="27">(I191)/(J191+I191)</f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 t="s">
        <v>1339</v>
      </c>
      <c r="AL191" s="88"/>
      <c r="AM191" s="88"/>
      <c r="AN191" s="88"/>
      <c r="AO191" s="88" t="s">
        <v>1339</v>
      </c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</v>
      </c>
      <c r="J193" s="34">
        <f t="shared" si="22"/>
        <v>27</v>
      </c>
      <c r="K193" s="35">
        <f t="shared" si="23"/>
        <v>3.5714285714285712E-2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 t="s">
        <v>1339</v>
      </c>
      <c r="AL193" s="88" t="s">
        <v>1339</v>
      </c>
      <c r="AM193" s="88" t="s">
        <v>1339</v>
      </c>
      <c r="AN193" s="88" t="s">
        <v>1339</v>
      </c>
      <c r="AO193" s="88" t="s">
        <v>1339</v>
      </c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 t="s">
        <v>1339</v>
      </c>
      <c r="AL195" s="88" t="s">
        <v>1339</v>
      </c>
      <c r="AM195" s="88" t="s">
        <v>1339</v>
      </c>
      <c r="AN195" s="88" t="s">
        <v>1339</v>
      </c>
      <c r="AO195" s="88" t="s">
        <v>1339</v>
      </c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26</v>
      </c>
      <c r="J210" s="34">
        <f t="shared" ref="J210" si="33">COUNTIF(L210:AM210,"APAGADO")</f>
        <v>2</v>
      </c>
      <c r="K210" s="35">
        <f t="shared" ref="K210" si="34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 t="s">
        <v>1339</v>
      </c>
      <c r="AL210" s="88"/>
      <c r="AM210" s="88"/>
      <c r="AN210" s="88"/>
      <c r="AO210" s="88" t="s">
        <v>1339</v>
      </c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 t="s">
        <v>1339</v>
      </c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1</v>
      </c>
      <c r="J223" s="34">
        <f t="shared" si="22"/>
        <v>27</v>
      </c>
      <c r="K223" s="35">
        <f t="shared" si="23"/>
        <v>3.5714285714285712E-2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 t="s">
        <v>1339</v>
      </c>
      <c r="AL223" s="88" t="s">
        <v>1339</v>
      </c>
      <c r="AM223" s="88" t="s">
        <v>1339</v>
      </c>
      <c r="AN223" s="88" t="s">
        <v>1339</v>
      </c>
      <c r="AO223" s="88" t="s">
        <v>1339</v>
      </c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1</v>
      </c>
      <c r="J240" s="34">
        <f t="shared" si="22"/>
        <v>27</v>
      </c>
      <c r="K240" s="35">
        <f t="shared" si="23"/>
        <v>3.5714285714285712E-2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 t="s">
        <v>1339</v>
      </c>
      <c r="AL240" s="88" t="s">
        <v>1339</v>
      </c>
      <c r="AM240" s="88" t="s">
        <v>1339</v>
      </c>
      <c r="AN240" s="88" t="s">
        <v>1339</v>
      </c>
      <c r="AO240" s="88" t="s">
        <v>1339</v>
      </c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27</v>
      </c>
      <c r="J241" s="34">
        <f t="shared" si="22"/>
        <v>1</v>
      </c>
      <c r="K241" s="35">
        <f t="shared" si="23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 t="s">
        <v>1339</v>
      </c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27</v>
      </c>
      <c r="J242" s="34">
        <f t="shared" si="22"/>
        <v>1</v>
      </c>
      <c r="K242" s="35">
        <f t="shared" si="23"/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 t="s">
        <v>1339</v>
      </c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14</v>
      </c>
      <c r="J244" s="34">
        <f t="shared" si="22"/>
        <v>14</v>
      </c>
      <c r="K244" s="35">
        <f t="shared" si="23"/>
        <v>0.5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 t="s">
        <v>1339</v>
      </c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1</v>
      </c>
      <c r="J247" s="34">
        <f t="shared" si="35"/>
        <v>27</v>
      </c>
      <c r="K247" s="35">
        <f t="shared" si="36"/>
        <v>3.5714285714285712E-2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 t="s">
        <v>1339</v>
      </c>
      <c r="AL247" s="88" t="s">
        <v>1339</v>
      </c>
      <c r="AM247" s="88" t="s">
        <v>1339</v>
      </c>
      <c r="AN247" s="88" t="s">
        <v>1339</v>
      </c>
      <c r="AO247" s="88" t="s">
        <v>1339</v>
      </c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11</v>
      </c>
      <c r="J253" s="34">
        <f t="shared" si="35"/>
        <v>17</v>
      </c>
      <c r="K253" s="35">
        <f t="shared" si="36"/>
        <v>0.39285714285714285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 t="s">
        <v>1339</v>
      </c>
      <c r="AL253" s="88" t="s">
        <v>1339</v>
      </c>
      <c r="AM253" s="88" t="s">
        <v>1339</v>
      </c>
      <c r="AN253" s="88"/>
      <c r="AO253" s="88" t="s">
        <v>1339</v>
      </c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25</v>
      </c>
      <c r="J254" s="34">
        <f t="shared" si="35"/>
        <v>3</v>
      </c>
      <c r="K254" s="35">
        <f t="shared" si="36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 t="s">
        <v>1339</v>
      </c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1</v>
      </c>
      <c r="J267" s="34">
        <f t="shared" si="35"/>
        <v>27</v>
      </c>
      <c r="K267" s="35">
        <f t="shared" si="36"/>
        <v>3.5714285714285712E-2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 t="s">
        <v>1339</v>
      </c>
      <c r="AL267" s="88" t="s">
        <v>1339</v>
      </c>
      <c r="AM267" s="88" t="s">
        <v>1339</v>
      </c>
      <c r="AN267" s="88" t="s">
        <v>1339</v>
      </c>
      <c r="AO267" s="88" t="s">
        <v>1339</v>
      </c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6</v>
      </c>
      <c r="J297" s="34">
        <f>COUNTIF(L297:AM297,"APAGADO")</f>
        <v>22</v>
      </c>
      <c r="K297" s="35">
        <f>(I297)/(J297+I297)</f>
        <v>0.21428571428571427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/>
      <c r="AL297" s="88" t="s">
        <v>1339</v>
      </c>
      <c r="AM297" s="88" t="s">
        <v>1339</v>
      </c>
      <c r="AN297" s="88" t="s">
        <v>1339</v>
      </c>
      <c r="AO297" s="88" t="s">
        <v>1339</v>
      </c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27</v>
      </c>
      <c r="J317" s="34">
        <f t="shared" si="40"/>
        <v>1</v>
      </c>
      <c r="K317" s="35">
        <f t="shared" si="41"/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 t="s">
        <v>1339</v>
      </c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27</v>
      </c>
      <c r="J318" s="34">
        <f t="shared" si="40"/>
        <v>1</v>
      </c>
      <c r="K318" s="35">
        <f t="shared" si="41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 t="s">
        <v>1339</v>
      </c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27</v>
      </c>
      <c r="J319" s="34">
        <f t="shared" si="40"/>
        <v>1</v>
      </c>
      <c r="K319" s="35">
        <f t="shared" si="41"/>
        <v>0.9642857142857143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 t="s">
        <v>1339</v>
      </c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27</v>
      </c>
      <c r="J320" s="34">
        <f t="shared" si="40"/>
        <v>1</v>
      </c>
      <c r="K320" s="35">
        <f t="shared" si="41"/>
        <v>0.9642857142857143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 t="s">
        <v>1339</v>
      </c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25</v>
      </c>
      <c r="J375" s="34">
        <f t="shared" si="40"/>
        <v>3</v>
      </c>
      <c r="K375" s="35">
        <f t="shared" si="41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 t="s">
        <v>1339</v>
      </c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4</v>
      </c>
      <c r="J383" s="34">
        <f t="shared" ref="J383" si="43">COUNTIF(L383:AM383,"APAGADO")</f>
        <v>24</v>
      </c>
      <c r="K383" s="35">
        <f t="shared" ref="K383" si="44">(I383)/(J383+I383)</f>
        <v>0.14285714285714285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 t="s">
        <v>1339</v>
      </c>
      <c r="AL383" s="88" t="s">
        <v>1339</v>
      </c>
      <c r="AM383" s="88" t="s">
        <v>1339</v>
      </c>
      <c r="AN383" s="88" t="s">
        <v>1339</v>
      </c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16</v>
      </c>
      <c r="J390" s="34">
        <f t="shared" si="40"/>
        <v>12</v>
      </c>
      <c r="K390" s="35">
        <f t="shared" si="41"/>
        <v>0.5714285714285714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 t="s">
        <v>1339</v>
      </c>
      <c r="AL390" s="88" t="s">
        <v>1339</v>
      </c>
      <c r="AM390" s="88" t="s">
        <v>1339</v>
      </c>
      <c r="AN390" s="88" t="s">
        <v>1339</v>
      </c>
      <c r="AO390" s="88" t="s">
        <v>1339</v>
      </c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15</v>
      </c>
      <c r="J406" s="34">
        <f t="shared" si="45"/>
        <v>13</v>
      </c>
      <c r="K406" s="35">
        <f t="shared" si="46"/>
        <v>0.5357142857142857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 t="s">
        <v>1339</v>
      </c>
      <c r="AL406" s="88" t="s">
        <v>1339</v>
      </c>
      <c r="AM406" s="88" t="s">
        <v>1339</v>
      </c>
      <c r="AN406" s="88" t="s">
        <v>1339</v>
      </c>
      <c r="AO406" s="88" t="s">
        <v>1339</v>
      </c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16</v>
      </c>
      <c r="J407" s="34">
        <f t="shared" si="45"/>
        <v>12</v>
      </c>
      <c r="K407" s="35">
        <f t="shared" si="46"/>
        <v>0.5714285714285714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 t="s">
        <v>1339</v>
      </c>
      <c r="AL407" s="88" t="s">
        <v>1339</v>
      </c>
      <c r="AM407" s="88" t="s">
        <v>1339</v>
      </c>
      <c r="AN407" s="88" t="s">
        <v>1339</v>
      </c>
      <c r="AO407" s="88" t="s">
        <v>1339</v>
      </c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</v>
      </c>
      <c r="J423" s="34">
        <f t="shared" si="45"/>
        <v>26</v>
      </c>
      <c r="K423" s="35">
        <f t="shared" si="46"/>
        <v>7.1428571428571425E-2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 t="s">
        <v>1339</v>
      </c>
      <c r="AL423" s="88" t="s">
        <v>1339</v>
      </c>
      <c r="AM423" s="88" t="s">
        <v>1339</v>
      </c>
      <c r="AN423" s="88" t="s">
        <v>1339</v>
      </c>
      <c r="AO423" s="88" t="s">
        <v>1339</v>
      </c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idden="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>
    <filterColumn colId="2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 t="str">
        <f>'RESUMEN TOTAL'!AO88</f>
        <v>APAGADO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 t="str">
        <f>'RESUMEN TOTAL'!AO89</f>
        <v>APAGADO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 t="str">
        <f>'RESUMEN TOTAL'!AO174</f>
        <v>APAGADO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 t="str">
        <f>'RESUMEN TOTAL'!AO175</f>
        <v>APAGADO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 t="str">
        <f>'RESUMEN TOTAL'!AO176</f>
        <v>APAGADO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 t="str">
        <f>'RESUMEN TOTAL'!AO179</f>
        <v>APAGADO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 t="str">
        <f>'RESUMEN TOTAL'!AO180</f>
        <v>APAGADO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 t="str">
        <f>'RESUMEN TOTAL'!AO181</f>
        <v>APAGADO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 t="str">
        <f>'RESUMEN TOTAL'!AO188</f>
        <v>APAGADO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 t="str">
        <f>'RESUMEN TOTAL'!AO191</f>
        <v>APAGADO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 t="str">
        <f>'RESUMEN TOTAL'!AO193</f>
        <v>APAGADO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 t="str">
        <f>'RESUMEN TOTAL'!AO210</f>
        <v>APAGADO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 t="str">
        <f>'RESUMEN TOTAL'!AO223</f>
        <v>APAGADO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 t="str">
        <f>'RESUMEN TOTAL'!AO240</f>
        <v>APAGADO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 t="str">
        <f>'RESUMEN TOTAL'!AO247</f>
        <v>APAGADO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 t="str">
        <f>'RESUMEN TOTAL'!AO253</f>
        <v>APAGADO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 t="str">
        <f>'RESUMEN TOTAL'!AO267</f>
        <v>APAGADO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 t="str">
        <f>'RESUMEN TOTAL'!AO297</f>
        <v>APAGADO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 t="str">
        <f>'RESUMEN TOTAL'!AO390</f>
        <v>APAGADO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 t="str">
        <f>'RESUMEN TOTAL'!AO406</f>
        <v>APAGADO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 t="str">
        <f>'RESUMEN TOTAL'!AO407</f>
        <v>APAGADO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 t="str">
        <f>'RESUMEN TOTAL'!AO423</f>
        <v>APAGADO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23</v>
      </c>
      <c r="AF1" s="18">
        <f t="shared" si="0"/>
        <v>21</v>
      </c>
      <c r="AG1" s="18">
        <f t="shared" si="0"/>
        <v>13</v>
      </c>
      <c r="AH1" s="18">
        <f t="shared" ref="AH1:AI1" si="1">COUNTIF(AH3:AH403, "APAGADO")</f>
        <v>13</v>
      </c>
      <c r="AI1" s="18">
        <f t="shared" si="1"/>
        <v>20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t="str">
        <f>ESTADISTICA!AH85</f>
        <v>APAGADO</v>
      </c>
      <c r="AI86" t="str">
        <f>ESTADISTICA!AI85</f>
        <v>APAGADO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 t="str">
        <f>ESTADISTICA!AG86</f>
        <v>APAGADO</v>
      </c>
      <c r="AH87" t="str">
        <f>ESTADISTICA!AH86</f>
        <v>APAGADO</v>
      </c>
      <c r="AI87" t="str">
        <f>ESTADISTICA!AI86</f>
        <v>APAGADO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 t="str">
        <f>ESTADISTICA!AI171</f>
        <v>APAGADO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 t="str">
        <f>ESTADISTICA!AI172</f>
        <v>APAGADO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 t="str">
        <f>ESTADISTICA!AI173</f>
        <v>APAGADO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 t="str">
        <f>ESTADISTICA!AI176</f>
        <v>APAGADO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 t="str">
        <f>ESTADISTICA!AI177</f>
        <v>APAGADO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 t="str">
        <f>ESTADISTICA!AI178</f>
        <v>APAGADO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 t="str">
        <f>ESTADISTICA!AI185</f>
        <v>APAGADO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 t="str">
        <f>ESTADISTICA!AI188</f>
        <v>APAGADO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 t="str">
        <f>ESTADISTICA!AE190</f>
        <v>APAGADO</v>
      </c>
      <c r="AF191" t="str">
        <f>ESTADISTICA!AF190</f>
        <v>APAGADO</v>
      </c>
      <c r="AG191" t="str">
        <f>ESTADISTICA!AG190</f>
        <v>APAGADO</v>
      </c>
      <c r="AH191" t="str">
        <f>ESTADISTICA!AH190</f>
        <v>APAGADO</v>
      </c>
      <c r="AI191" t="str">
        <f>ESTADISTICA!AI190</f>
        <v>APAGADO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  <c r="AH193" t="str">
        <f>ESTADISTICA!AH192</f>
        <v>APAGADO</v>
      </c>
      <c r="AI193" t="str">
        <f>ESTADISTICA!AI192</f>
        <v>APAGADO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 t="str">
        <f>ESTADISTICA!AH216</f>
        <v>APAGADO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 t="str">
        <f>ESTADISTICA!AI220</f>
        <v>APAGADO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 t="str">
        <f>ESTADISTICA!AI237</f>
        <v>APAGADO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 t="str">
        <f>ESTADISTICA!AF238</f>
        <v>APAGADO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 t="str">
        <f>ESTADISTICA!AG244</f>
        <v>APAGADO</v>
      </c>
      <c r="AH244" t="str">
        <f>ESTADISTICA!AH244</f>
        <v>APAGADO</v>
      </c>
      <c r="AI244" t="str">
        <f>ESTADISTICA!AI244</f>
        <v>APAGADO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  <c r="AI250" t="str">
        <f>ESTADISTICA!AI250</f>
        <v>APAGADO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 t="str">
        <f>ESTADISTICA!AF264</f>
        <v>APAGADO</v>
      </c>
      <c r="AG264" t="str">
        <f>ESTADISTICA!AG264</f>
        <v>APAGADO</v>
      </c>
      <c r="AH264" t="str">
        <f>ESTADISTICA!AH264</f>
        <v>APAGADO</v>
      </c>
      <c r="AI264" t="str">
        <f>ESTADISTICA!AI264</f>
        <v>APAGADO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 t="str">
        <f>ESTADISTICA!AF294</f>
        <v>APAGADO</v>
      </c>
      <c r="AG294" t="str">
        <f>ESTADISTICA!AG294</f>
        <v>APAGADO</v>
      </c>
      <c r="AH294" t="str">
        <f>ESTADISTICA!AH294</f>
        <v>APAGADO</v>
      </c>
      <c r="AI294" t="str">
        <f>ESTADISTICA!AI294</f>
        <v>APAGADO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 t="str">
        <f>ESTADISTICA!AF314</f>
        <v>APAGADO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 t="str">
        <f>ESTADISTICA!AF315</f>
        <v>APAGADO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 t="str">
        <f>ESTADISTICA!AF316</f>
        <v>APAGADO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 t="str">
        <f>ESTADISTICA!AF317</f>
        <v>APAGADO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 t="str">
        <f>ESTADISTICA!AF372</f>
        <v>APAGADO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 t="str">
        <f>ESTADISTICA!AE380</f>
        <v>APAGADO</v>
      </c>
      <c r="AF380" t="str">
        <f>ESTADISTICA!AF380</f>
        <v>APAGADO</v>
      </c>
      <c r="AG380" t="str">
        <f>ESTADISTICA!AG380</f>
        <v>APAGADO</v>
      </c>
      <c r="AH380" t="str">
        <f>ESTADISTICA!AH380</f>
        <v>APAGADO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 t="str">
        <f>ESTADISTICA!AH387</f>
        <v>APAGADO</v>
      </c>
      <c r="AI387" t="str">
        <f>ESTADISTICA!AI387</f>
        <v>APAGADO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 t="str">
        <f>ESTADISTICA!AI403</f>
        <v>APAGADO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 t="str">
        <f>ESTADISTICA!AH404</f>
        <v>APAGADO</v>
      </c>
      <c r="AI404" t="str">
        <f>ESTADISTICA!AI404</f>
        <v>APAGADO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 t="str">
        <f>ESTADISTICA!AE420</f>
        <v>APAGADO</v>
      </c>
      <c r="AF420" t="str">
        <f>ESTADISTICA!AF420</f>
        <v>APAGADO</v>
      </c>
      <c r="AG420" t="str">
        <f>ESTADISTICA!AG420</f>
        <v>APAGADO</v>
      </c>
      <c r="AH420" t="str">
        <f>ESTADISTICA!AH420</f>
        <v>APAGADO</v>
      </c>
      <c r="AI420" t="str">
        <f>ESTADISTICA!AI420</f>
        <v>APAGADO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21</v>
      </c>
      <c r="AF2" s="18">
        <f>COUNTIFS(AF4:AF500, "=APAGADO",E4:E500,"=Fibra Optica")</f>
        <v>19</v>
      </c>
      <c r="AG2" s="18">
        <f>COUNTIFS(AG4:AG500, "=APAGADO",E4:E500,"=Fibra Optica")</f>
        <v>13</v>
      </c>
      <c r="AH2" s="18">
        <f>COUNTIFS(AH4:AH500, "=APAGADO",E4:E500,"=Fibra Optica")</f>
        <v>12</v>
      </c>
      <c r="AI2" s="18">
        <f>COUNTIFS(AI4:AI400, "=APAGADO",E4:E400,"=Fibra Optica")</f>
        <v>18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 t="str">
        <f>'RESUMEN TOTAL'!AO88</f>
        <v>APAGADO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 t="str">
        <f>'RESUMEN TOTAL'!AO89</f>
        <v>APAGADO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 t="str">
        <f>'RESUMEN TOTAL'!AO174</f>
        <v>APAGADO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 t="str">
        <f>'RESUMEN TOTAL'!AO175</f>
        <v>APAGADO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 t="str">
        <f>'RESUMEN TOTAL'!AO176</f>
        <v>APAGADO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 t="str">
        <f>'RESUMEN TOTAL'!AO179</f>
        <v>APAGADO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 t="str">
        <f>'RESUMEN TOTAL'!AO180</f>
        <v>APAGADO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 t="str">
        <f>'RESUMEN TOTAL'!AO181</f>
        <v>APAGADO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 t="str">
        <f>'RESUMEN TOTAL'!AO188</f>
        <v>APAGADO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 t="str">
        <f>'RESUMEN TOTAL'!AO191</f>
        <v>APAGADO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 t="str">
        <f>'RESUMEN TOTAL'!AO193</f>
        <v>APAGADO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 t="str">
        <f>'RESUMEN TOTAL'!AO223</f>
        <v>APAGADO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 t="str">
        <f>'RESUMEN TOTAL'!AO240</f>
        <v>APAGADO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 t="str">
        <f>'RESUMEN TOTAL'!AO253</f>
        <v>APAGADO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 t="str">
        <f>'RESUMEN TOTAL'!AO267</f>
        <v>APAGADO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 t="str">
        <f>'RESUMEN TOTAL'!AO297</f>
        <v>APAGADO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 t="str">
        <f>'RESUMEN TOTAL'!AO390</f>
        <v>APAGADO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 t="str">
        <f>'RESUMEN TOTAL'!AO406</f>
        <v>APAGADO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 t="str">
        <f>'RESUMEN TOTAL'!AO407</f>
        <v>APAGADO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 t="str">
        <f>'RESUMEN TOTAL'!AO423</f>
        <v>APAGADO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AB190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1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1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 t="str">
        <f>'RESUMEN TOTAL'!AO88</f>
        <v>APAGADO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 t="str">
        <f>'RESUMEN TOTAL'!AO89</f>
        <v>APAGADO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 t="str">
        <f>'RESUMEN TOTAL'!AO174</f>
        <v>APAGADO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 t="str">
        <f>'RESUMEN TOTAL'!AO175</f>
        <v>APAGADO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 t="str">
        <f>'RESUMEN TOTAL'!AO176</f>
        <v>APAGADO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 t="str">
        <f>'RESUMEN TOTAL'!AO179</f>
        <v>APAGADO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 t="str">
        <f>'RESUMEN TOTAL'!AO180</f>
        <v>APAGADO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 t="str">
        <f>'RESUMEN TOTAL'!AO181</f>
        <v>APAGADO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 t="str">
        <f>'RESUMEN TOTAL'!AO188</f>
        <v>APAGADO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 t="str">
        <f>'RESUMEN TOTAL'!AO191</f>
        <v>APAGADO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 t="str">
        <f>'RESUMEN TOTAL'!AO193</f>
        <v>APAGADO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 t="str">
        <f>'RESUMEN TOTAL'!AO210</f>
        <v>APAGADO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 t="str">
        <f>'RESUMEN TOTAL'!AO223</f>
        <v>APAGADO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 t="str">
        <f>'RESUMEN TOTAL'!AO240</f>
        <v>APAGADO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 t="str">
        <f>'RESUMEN TOTAL'!AO247</f>
        <v>APAGADO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 t="str">
        <f>'RESUMEN TOTAL'!AO253</f>
        <v>APAGADO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 t="str">
        <f>'RESUMEN TOTAL'!AO267</f>
        <v>APAGADO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 t="str">
        <f>'RESUMEN TOTAL'!AO297</f>
        <v>APAGADO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 t="str">
        <f>'RESUMEN TOTAL'!AO390</f>
        <v>APAGADO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 t="str">
        <f>'RESUMEN TOTAL'!AO406</f>
        <v>APAGADO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 t="str">
        <f>'RESUMEN TOTAL'!AO407</f>
        <v>APAGADO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 t="str">
        <f>'RESUMEN TOTAL'!AO423</f>
        <v>APAGADO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2</v>
      </c>
      <c r="AF2" s="18">
        <f>COUNTIFS(AF4:AF500, "=APAGADO",E4:E500,"=radio")</f>
        <v>4</v>
      </c>
      <c r="AG2" s="18">
        <f>COUNTIFS(AG4:AG500, "=APAGADO",E4:E500,"=radio")</f>
        <v>2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 t="str">
        <f>'RESUMEN TOTAL'!AO88</f>
        <v>APAGADO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 t="str">
        <f>'RESUMEN TOTAL'!AO89</f>
        <v>APAGADO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 t="str">
        <f>'RESUMEN TOTAL'!AO174</f>
        <v>APAGADO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 t="str">
        <f>'RESUMEN TOTAL'!AO175</f>
        <v>APAGADO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 t="str">
        <f>'RESUMEN TOTAL'!AO176</f>
        <v>APAGADO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 t="str">
        <f>'RESUMEN TOTAL'!AO179</f>
        <v>APAGADO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 t="str">
        <f>'RESUMEN TOTAL'!AO180</f>
        <v>APAGADO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 t="str">
        <f>'RESUMEN TOTAL'!AO181</f>
        <v>APAGADO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 t="str">
        <f>'RESUMEN TOTAL'!AO188</f>
        <v>APAGADO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 t="str">
        <f>'RESUMEN TOTAL'!AO191</f>
        <v>APAGADO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 t="str">
        <f>'RESUMEN TOTAL'!AO193</f>
        <v>APAGADO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 t="str">
        <f>'RESUMEN TOTAL'!AO223</f>
        <v>APAGADO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 t="str">
        <f>'RESUMEN TOTAL'!AO240</f>
        <v>APAGADO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 t="str">
        <f>'RESUMEN TOTAL'!AO253</f>
        <v>APAGADO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 t="str">
        <f>'RESUMEN TOTAL'!AO267</f>
        <v>APAGADO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 t="str">
        <f>'RESUMEN TOTAL'!AO297</f>
        <v>APAGADO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 t="str">
        <f>'RESUMEN TOTAL'!AO390</f>
        <v>APAGADO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 t="str">
        <f>'RESUMEN TOTAL'!AO406</f>
        <v>APAGADO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 t="str">
        <f>'RESUMEN TOTAL'!AO407</f>
        <v>APAGADO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 t="str">
        <f>'RESUMEN TOTAL'!AO423</f>
        <v>APAGADO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93" workbookViewId="0">
      <selection activeCell="B205" sqref="B205:E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>
        <v>448</v>
      </c>
      <c r="D177" s="65"/>
      <c r="E177" s="66"/>
      <c r="F177" s="100">
        <v>45103</v>
      </c>
    </row>
    <row r="178" spans="2:6" x14ac:dyDescent="0.25">
      <c r="B178" s="67" t="s">
        <v>6</v>
      </c>
      <c r="C178" s="84">
        <v>25</v>
      </c>
      <c r="D178" s="68">
        <f>C178</f>
        <v>25</v>
      </c>
      <c r="E178" s="69">
        <f>D178/C177</f>
        <v>5.5803571428571432E-2</v>
      </c>
      <c r="F178" s="101"/>
    </row>
    <row r="179" spans="2:6" x14ac:dyDescent="0.25">
      <c r="B179" s="67" t="s">
        <v>1336</v>
      </c>
      <c r="C179" s="85">
        <v>3</v>
      </c>
      <c r="D179" s="68">
        <f>D178-C179</f>
        <v>22</v>
      </c>
      <c r="E179" s="69">
        <f>D179/C177</f>
        <v>4.9107142857142856E-2</v>
      </c>
      <c r="F179" s="101"/>
    </row>
    <row r="180" spans="2:6" x14ac:dyDescent="0.25">
      <c r="B180" s="67" t="s">
        <v>1337</v>
      </c>
      <c r="C180" s="85">
        <v>1</v>
      </c>
      <c r="D180" s="68">
        <f>D179-C180</f>
        <v>21</v>
      </c>
      <c r="E180" s="69">
        <f>D180/C177</f>
        <v>4.6875E-2</v>
      </c>
      <c r="F180" s="101"/>
    </row>
    <row r="181" spans="2:6" ht="15.75" thickBot="1" x14ac:dyDescent="0.3">
      <c r="B181" s="70" t="s">
        <v>16</v>
      </c>
      <c r="C181" s="71">
        <v>3</v>
      </c>
      <c r="D181" s="72">
        <f>D180-C181</f>
        <v>18</v>
      </c>
      <c r="E181" s="69">
        <f>D181/C177</f>
        <v>4.0178571428571432E-2</v>
      </c>
      <c r="F181" s="101"/>
    </row>
    <row r="182" spans="2:6" ht="16.5" thickTop="1" thickBot="1" x14ac:dyDescent="0.3">
      <c r="B182" s="95" t="s">
        <v>1150</v>
      </c>
      <c r="C182" s="96">
        <v>16</v>
      </c>
      <c r="D182" s="96"/>
      <c r="E182" s="97">
        <v>7.0000000000000007E-2</v>
      </c>
      <c r="F182" s="101"/>
    </row>
    <row r="183" spans="2:6" ht="15.75" thickBot="1" x14ac:dyDescent="0.3">
      <c r="B183" s="95" t="s">
        <v>1151</v>
      </c>
      <c r="C183" s="96">
        <v>9</v>
      </c>
      <c r="D183" s="96"/>
      <c r="E183" s="98">
        <v>0.04</v>
      </c>
      <c r="F183" s="102"/>
    </row>
    <row r="184" spans="2:6" ht="15.75" thickTop="1" x14ac:dyDescent="0.25">
      <c r="B184" s="63" t="s">
        <v>1335</v>
      </c>
      <c r="C184" s="64">
        <v>448</v>
      </c>
      <c r="D184" s="65"/>
      <c r="E184" s="66"/>
      <c r="F184" s="100">
        <v>45104</v>
      </c>
    </row>
    <row r="185" spans="2:6" x14ac:dyDescent="0.25">
      <c r="B185" s="67" t="s">
        <v>6</v>
      </c>
      <c r="C185" s="84">
        <v>23</v>
      </c>
      <c r="D185" s="68">
        <f>C185</f>
        <v>23</v>
      </c>
      <c r="E185" s="69">
        <f>D185/C184</f>
        <v>5.1339285714285712E-2</v>
      </c>
      <c r="F185" s="101"/>
    </row>
    <row r="186" spans="2:6" x14ac:dyDescent="0.25">
      <c r="B186" s="67" t="s">
        <v>1336</v>
      </c>
      <c r="C186" s="85">
        <v>2</v>
      </c>
      <c r="D186" s="68">
        <f>D185-C186</f>
        <v>21</v>
      </c>
      <c r="E186" s="69">
        <f>D186/C184</f>
        <v>4.6875E-2</v>
      </c>
      <c r="F186" s="101"/>
    </row>
    <row r="187" spans="2:6" x14ac:dyDescent="0.25">
      <c r="B187" s="67" t="s">
        <v>1337</v>
      </c>
      <c r="C187" s="85">
        <v>1</v>
      </c>
      <c r="D187" s="68">
        <f>D186-C187</f>
        <v>20</v>
      </c>
      <c r="E187" s="69">
        <f>D187/C184</f>
        <v>4.4642857142857144E-2</v>
      </c>
      <c r="F187" s="101"/>
    </row>
    <row r="188" spans="2:6" ht="15.75" thickBot="1" x14ac:dyDescent="0.3">
      <c r="B188" s="70" t="s">
        <v>16</v>
      </c>
      <c r="C188" s="71">
        <v>4</v>
      </c>
      <c r="D188" s="72">
        <f>D187-C188</f>
        <v>16</v>
      </c>
      <c r="E188" s="69">
        <f>D188/C184</f>
        <v>3.5714285714285712E-2</v>
      </c>
      <c r="F188" s="101"/>
    </row>
    <row r="189" spans="2:6" ht="16.5" thickTop="1" thickBot="1" x14ac:dyDescent="0.3">
      <c r="B189" s="95" t="s">
        <v>1150</v>
      </c>
      <c r="C189" s="96">
        <v>9</v>
      </c>
      <c r="D189" s="96"/>
      <c r="E189" s="97">
        <v>0.04</v>
      </c>
      <c r="F189" s="101"/>
    </row>
    <row r="190" spans="2:6" ht="15.75" thickBot="1" x14ac:dyDescent="0.3">
      <c r="B190" s="95" t="s">
        <v>1151</v>
      </c>
      <c r="C190" s="96">
        <v>14</v>
      </c>
      <c r="D190" s="96"/>
      <c r="E190" s="98">
        <v>0.06</v>
      </c>
      <c r="F190" s="102"/>
    </row>
    <row r="191" spans="2:6" ht="15.75" customHeight="1" thickTop="1" x14ac:dyDescent="0.25">
      <c r="B191" s="63" t="s">
        <v>1335</v>
      </c>
      <c r="C191" s="64">
        <v>448</v>
      </c>
      <c r="D191" s="65"/>
      <c r="E191" s="66"/>
      <c r="F191" s="100">
        <v>45105</v>
      </c>
    </row>
    <row r="192" spans="2:6" x14ac:dyDescent="0.25">
      <c r="B192" s="67" t="s">
        <v>6</v>
      </c>
      <c r="C192" s="84">
        <v>15</v>
      </c>
      <c r="D192" s="68">
        <f>C192</f>
        <v>15</v>
      </c>
      <c r="E192" s="69">
        <f>D192/C191</f>
        <v>3.3482142857142856E-2</v>
      </c>
      <c r="F192" s="101"/>
    </row>
    <row r="193" spans="2:6" x14ac:dyDescent="0.25">
      <c r="B193" s="67" t="s">
        <v>1336</v>
      </c>
      <c r="C193" s="85">
        <v>6</v>
      </c>
      <c r="D193" s="68">
        <f>D192-C193</f>
        <v>9</v>
      </c>
      <c r="E193" s="69">
        <f>D193/C191</f>
        <v>2.0089285714285716E-2</v>
      </c>
      <c r="F193" s="101"/>
    </row>
    <row r="194" spans="2:6" x14ac:dyDescent="0.25">
      <c r="B194" s="67" t="s">
        <v>1337</v>
      </c>
      <c r="C194" s="85">
        <v>1</v>
      </c>
      <c r="D194" s="68">
        <f>D193-C194</f>
        <v>8</v>
      </c>
      <c r="E194" s="69">
        <f>D194/C191</f>
        <v>1.7857142857142856E-2</v>
      </c>
      <c r="F194" s="101"/>
    </row>
    <row r="195" spans="2:6" ht="15.75" thickBot="1" x14ac:dyDescent="0.3">
      <c r="B195" s="70" t="s">
        <v>16</v>
      </c>
      <c r="C195" s="71">
        <v>4</v>
      </c>
      <c r="D195" s="72">
        <f>D194-C195</f>
        <v>4</v>
      </c>
      <c r="E195" s="69">
        <f>D195/C191</f>
        <v>8.9285714285714281E-3</v>
      </c>
      <c r="F195" s="101"/>
    </row>
    <row r="196" spans="2:6" ht="16.5" thickTop="1" thickBot="1" x14ac:dyDescent="0.3">
      <c r="B196" s="95" t="s">
        <v>1150</v>
      </c>
      <c r="C196" s="96">
        <v>9</v>
      </c>
      <c r="D196" s="96"/>
      <c r="E196" s="97">
        <v>0.04</v>
      </c>
      <c r="F196" s="101"/>
    </row>
    <row r="197" spans="2:6" ht="15.75" thickBot="1" x14ac:dyDescent="0.3">
      <c r="B197" s="95" t="s">
        <v>1151</v>
      </c>
      <c r="C197" s="96">
        <v>6</v>
      </c>
      <c r="D197" s="96"/>
      <c r="E197" s="98">
        <v>2.8799999999999999E-2</v>
      </c>
      <c r="F197" s="102"/>
    </row>
    <row r="198" spans="2:6" ht="15.75" thickTop="1" x14ac:dyDescent="0.25">
      <c r="B198" s="63" t="s">
        <v>1335</v>
      </c>
      <c r="C198" s="64">
        <v>448</v>
      </c>
      <c r="D198" s="65"/>
      <c r="E198" s="66"/>
      <c r="F198" s="100">
        <v>45106</v>
      </c>
    </row>
    <row r="199" spans="2:6" x14ac:dyDescent="0.25">
      <c r="B199" s="67" t="s">
        <v>6</v>
      </c>
      <c r="C199" s="84">
        <v>15</v>
      </c>
      <c r="D199" s="68">
        <f>C199</f>
        <v>15</v>
      </c>
      <c r="E199" s="69">
        <f>D199/C198</f>
        <v>3.3482142857142856E-2</v>
      </c>
      <c r="F199" s="101"/>
    </row>
    <row r="200" spans="2:6" x14ac:dyDescent="0.25">
      <c r="B200" s="67" t="s">
        <v>1336</v>
      </c>
      <c r="C200" s="85">
        <v>1</v>
      </c>
      <c r="D200" s="68">
        <f>D199-C200</f>
        <v>14</v>
      </c>
      <c r="E200" s="69">
        <f>D200/C198</f>
        <v>3.125E-2</v>
      </c>
      <c r="F200" s="101"/>
    </row>
    <row r="201" spans="2:6" x14ac:dyDescent="0.25">
      <c r="B201" s="67" t="s">
        <v>1337</v>
      </c>
      <c r="C201" s="85">
        <v>1</v>
      </c>
      <c r="D201" s="68">
        <f>D200-C201</f>
        <v>13</v>
      </c>
      <c r="E201" s="69">
        <f>D201/C198</f>
        <v>2.9017857142857144E-2</v>
      </c>
      <c r="F201" s="101"/>
    </row>
    <row r="202" spans="2:6" ht="15.75" thickBot="1" x14ac:dyDescent="0.3">
      <c r="B202" s="70" t="s">
        <v>16</v>
      </c>
      <c r="C202" s="71">
        <v>0</v>
      </c>
      <c r="D202" s="72">
        <f>D201-C202</f>
        <v>13</v>
      </c>
      <c r="E202" s="69">
        <f>D202/C198</f>
        <v>2.9017857142857144E-2</v>
      </c>
      <c r="F202" s="101"/>
    </row>
    <row r="203" spans="2:6" ht="16.5" thickTop="1" thickBot="1" x14ac:dyDescent="0.3">
      <c r="B203" s="95" t="s">
        <v>1150</v>
      </c>
      <c r="C203" s="96">
        <v>10</v>
      </c>
      <c r="D203" s="96"/>
      <c r="E203" s="97">
        <v>0.04</v>
      </c>
      <c r="F203" s="101"/>
    </row>
    <row r="204" spans="2:6" ht="15.75" thickBot="1" x14ac:dyDescent="0.3">
      <c r="B204" s="95" t="s">
        <v>1151</v>
      </c>
      <c r="C204" s="96">
        <v>6</v>
      </c>
      <c r="D204" s="96"/>
      <c r="E204" s="98">
        <v>2.8799999999999999E-2</v>
      </c>
      <c r="F204" s="102"/>
    </row>
    <row r="205" spans="2:6" ht="15.75" thickTop="1" x14ac:dyDescent="0.25">
      <c r="B205" s="63" t="s">
        <v>1335</v>
      </c>
      <c r="C205" s="64">
        <v>448</v>
      </c>
      <c r="D205" s="65"/>
      <c r="E205" s="66"/>
      <c r="F205" s="100">
        <v>45107</v>
      </c>
    </row>
    <row r="206" spans="2:6" x14ac:dyDescent="0.25">
      <c r="B206" s="67" t="s">
        <v>6</v>
      </c>
      <c r="C206" s="84">
        <v>23</v>
      </c>
      <c r="D206" s="68">
        <f>C206</f>
        <v>23</v>
      </c>
      <c r="E206" s="69">
        <f>D206/C205</f>
        <v>5.1339285714285712E-2</v>
      </c>
      <c r="F206" s="101"/>
    </row>
    <row r="207" spans="2:6" x14ac:dyDescent="0.25">
      <c r="B207" s="67" t="s">
        <v>1336</v>
      </c>
      <c r="C207" s="85">
        <v>3</v>
      </c>
      <c r="D207" s="68">
        <f>D206-C207</f>
        <v>20</v>
      </c>
      <c r="E207" s="69">
        <f>D207/C205</f>
        <v>4.4642857142857144E-2</v>
      </c>
      <c r="F207" s="101"/>
    </row>
    <row r="208" spans="2:6" x14ac:dyDescent="0.25">
      <c r="B208" s="67" t="s">
        <v>1337</v>
      </c>
      <c r="C208" s="85">
        <v>1</v>
      </c>
      <c r="D208" s="68">
        <f>D207-C208</f>
        <v>19</v>
      </c>
      <c r="E208" s="69">
        <f>D208/C205</f>
        <v>4.2410714285714288E-2</v>
      </c>
      <c r="F208" s="101"/>
    </row>
    <row r="209" spans="2:6" ht="15.75" thickBot="1" x14ac:dyDescent="0.3">
      <c r="B209" s="70" t="s">
        <v>16</v>
      </c>
      <c r="C209" s="71">
        <v>0</v>
      </c>
      <c r="D209" s="72">
        <f>D208-C209</f>
        <v>19</v>
      </c>
      <c r="E209" s="69">
        <f>D209/C205</f>
        <v>4.2410714285714288E-2</v>
      </c>
      <c r="F209" s="101"/>
    </row>
    <row r="210" spans="2:6" ht="16.5" thickTop="1" thickBot="1" x14ac:dyDescent="0.3">
      <c r="B210" s="95" t="s">
        <v>1150</v>
      </c>
      <c r="C210" s="96">
        <v>15</v>
      </c>
      <c r="D210" s="96"/>
      <c r="E210" s="97">
        <v>0.06</v>
      </c>
      <c r="F210" s="101"/>
    </row>
    <row r="211" spans="2:6" ht="15.75" thickBot="1" x14ac:dyDescent="0.3">
      <c r="B211" s="95" t="s">
        <v>1151</v>
      </c>
      <c r="C211" s="96">
        <v>8</v>
      </c>
      <c r="D211" s="96"/>
      <c r="E211" s="98">
        <v>0.03</v>
      </c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3</v>
      </c>
      <c r="C27">
        <f>'APAGADOS FIBRA'!AE2</f>
        <v>21</v>
      </c>
      <c r="D27">
        <f>'APAGADOS ANTENA'!AE2</f>
        <v>1</v>
      </c>
      <c r="E27">
        <f t="shared" si="8"/>
        <v>24</v>
      </c>
      <c r="F27">
        <f>'RESUMEN TOTAL'!B1</f>
        <v>448</v>
      </c>
      <c r="G27" s="36">
        <f t="shared" si="9"/>
        <v>5.3571428571428568E-2</v>
      </c>
    </row>
    <row r="28" spans="1:7" x14ac:dyDescent="0.25">
      <c r="A28" s="17">
        <f>'APAGADOS RADIO'!AF3</f>
        <v>45104</v>
      </c>
      <c r="B28">
        <f>'APAGADOS RADIO'!AF2+D28</f>
        <v>4</v>
      </c>
      <c r="C28">
        <f>'APAGADOS FIBRA'!AF2</f>
        <v>19</v>
      </c>
      <c r="D28">
        <f>'APAGADOS ANTENA'!AF2</f>
        <v>0</v>
      </c>
      <c r="E28">
        <f t="shared" si="8"/>
        <v>23</v>
      </c>
      <c r="F28">
        <f>'RESUMEN TOTAL'!B1</f>
        <v>448</v>
      </c>
      <c r="G28" s="36">
        <f t="shared" si="9"/>
        <v>5.1339285714285712E-2</v>
      </c>
    </row>
    <row r="29" spans="1:7" x14ac:dyDescent="0.25">
      <c r="A29" s="17">
        <f>'APAGADOS RADIO'!AG3</f>
        <v>45105</v>
      </c>
      <c r="B29">
        <f>'APAGADOS RADIO'!AG2+D29</f>
        <v>2</v>
      </c>
      <c r="C29">
        <f>'APAGADOS FIBRA'!AG2</f>
        <v>13</v>
      </c>
      <c r="D29">
        <f>'APAGADOS ANTENA'!AF2</f>
        <v>0</v>
      </c>
      <c r="E29">
        <f t="shared" si="8"/>
        <v>15</v>
      </c>
      <c r="F29">
        <f>'RESUMEN TOTAL'!B1</f>
        <v>448</v>
      </c>
      <c r="G29" s="36">
        <f t="shared" si="9"/>
        <v>3.3482142857142856E-2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12</v>
      </c>
      <c r="D30">
        <f>'APAGADOS ANTENA'!AG2</f>
        <v>0</v>
      </c>
      <c r="E30">
        <f t="shared" si="8"/>
        <v>12</v>
      </c>
      <c r="F30">
        <f>'RESUMEN TOTAL'!B1</f>
        <v>448</v>
      </c>
      <c r="G30" s="36">
        <f t="shared" si="9"/>
        <v>2.6785714285714284E-2</v>
      </c>
    </row>
    <row r="31" spans="1:7" x14ac:dyDescent="0.25">
      <c r="A31" s="17">
        <f>'APAGADOS RADIO'!AI3</f>
        <v>45107</v>
      </c>
      <c r="B31">
        <f>'APAGADOS RADIO'!AI2+D31</f>
        <v>1</v>
      </c>
      <c r="C31">
        <f>'APAGADOS FIBRA'!AI2</f>
        <v>18</v>
      </c>
      <c r="D31">
        <f>'APAGADOS ANTENA'!AI2</f>
        <v>1</v>
      </c>
      <c r="E31">
        <f t="shared" si="8"/>
        <v>19</v>
      </c>
      <c r="F31">
        <f>'RESUMEN TOTAL'!B1</f>
        <v>448</v>
      </c>
      <c r="G31" s="36">
        <f t="shared" si="9"/>
        <v>4.2410714285714288E-2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workbookViewId="0">
      <selection activeCell="AI3" sqref="A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15</v>
      </c>
      <c r="AF3" s="54">
        <f>COUNTIFS('RESUMEN TOTAL'!C5:C517, "=BONOMO",'RESUMEN TOTAL'!AL5:AL517,"=APAGADO")</f>
        <v>9</v>
      </c>
      <c r="AG3" s="54">
        <f>COUNTIFS('RESUMEN TOTAL'!C5:C517, "=BONOMO",'RESUMEN TOTAL'!AM5:AM517,"=APAGADO")</f>
        <v>9</v>
      </c>
      <c r="AH3" s="54">
        <v>10</v>
      </c>
      <c r="AI3" s="54">
        <v>15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6.25E-2</v>
      </c>
      <c r="AF4" s="61">
        <f t="shared" si="0"/>
        <v>3.7499999999999999E-2</v>
      </c>
      <c r="AG4" s="61">
        <f t="shared" si="0"/>
        <v>3.7499999999999999E-2</v>
      </c>
      <c r="AH4" s="61">
        <f t="shared" ref="AH4" si="4">AH3/BONOMOcam</f>
        <v>4.1666666666666664E-2</v>
      </c>
      <c r="AI4" s="61">
        <f t="shared" ref="AI4" si="5">AI3/BONOMOcam</f>
        <v>6.25E-2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9</v>
      </c>
      <c r="AF5" s="56">
        <f>COUNTIFS('RESUMEN TOTAL'!C5:C501, "=COSEIDI",'RESUMEN TOTAL'!AL5:AL501,"=APAGADO")</f>
        <v>14</v>
      </c>
      <c r="AG5" s="56">
        <f>COUNTIFS('RESUMEN TOTAL'!C5:C501, "=COSEIDI",'RESUMEN TOTAL'!AM5:AM501,"=APAGADO")</f>
        <v>6</v>
      </c>
      <c r="AH5" s="56">
        <v>6</v>
      </c>
      <c r="AI5" s="56">
        <v>8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4.3269230769230768E-2</v>
      </c>
      <c r="AF6" s="42">
        <f t="shared" si="6"/>
        <v>6.7307692307692304E-2</v>
      </c>
      <c r="AG6" s="42">
        <f t="shared" si="6"/>
        <v>2.8846153846153848E-2</v>
      </c>
      <c r="AH6" s="42">
        <v>0.02</v>
      </c>
      <c r="AI6" s="42">
        <v>0.03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2023-06-30T12:50:42Z</dcterms:modified>
</cp:coreProperties>
</file>