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99B0A5BF-CE18-4C69-BF6B-A18F863596CE}" xr6:coauthVersionLast="47" xr6:coauthVersionMax="47" xr10:uidLastSave="{00000000-0000-0000-0000-000000000000}"/>
  <bookViews>
    <workbookView xWindow="28680" yWindow="-120" windowWidth="29040" windowHeight="16440" tabRatio="601" firstSheet="4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5" i="25" l="1"/>
  <c r="AD5" i="25"/>
  <c r="AE5" i="25"/>
  <c r="AC4" i="25"/>
  <c r="AD4" i="25"/>
  <c r="AE4" i="25"/>
  <c r="Z4" i="25"/>
  <c r="F6" i="25"/>
  <c r="F4" i="25"/>
  <c r="F5" i="25"/>
  <c r="F3" i="25"/>
  <c r="B5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D26" i="14"/>
  <c r="B26" i="14" s="1"/>
  <c r="D25" i="14"/>
  <c r="D19" i="14"/>
  <c r="B19" i="14" s="1"/>
  <c r="D18" i="14"/>
  <c r="D17" i="14"/>
  <c r="B17" i="14" s="1"/>
  <c r="B18" i="14"/>
  <c r="D14" i="14"/>
  <c r="D13" i="14"/>
  <c r="B13" i="14" s="1"/>
  <c r="D12" i="14"/>
  <c r="D11" i="14"/>
  <c r="B11" i="14" s="1"/>
  <c r="C26" i="14"/>
  <c r="C25" i="14"/>
  <c r="C19" i="14"/>
  <c r="C18" i="14"/>
  <c r="C17" i="14"/>
  <c r="C14" i="14"/>
  <c r="C13" i="14"/>
  <c r="C12" i="14"/>
  <c r="C11" i="14"/>
  <c r="B25" i="14"/>
  <c r="B14" i="14"/>
  <c r="B12" i="14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E38" i="24"/>
  <c r="E41" i="24"/>
  <c r="J42" i="24"/>
  <c r="J41" i="24"/>
  <c r="J35" i="24"/>
  <c r="J34" i="24"/>
  <c r="J33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H25" i="24" s="1"/>
  <c r="C23" i="24" s="1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8" i="14" l="1"/>
  <c r="I26" i="24"/>
  <c r="F38" i="14"/>
  <c r="I27" i="24"/>
  <c r="H13" i="24"/>
  <c r="J13" i="24" s="1"/>
  <c r="H27" i="24"/>
  <c r="H12" i="24"/>
  <c r="H26" i="24"/>
  <c r="I189" i="24"/>
  <c r="H187" i="24"/>
  <c r="J187" i="24" s="1"/>
  <c r="F62" i="14"/>
  <c r="J195" i="24"/>
  <c r="E62" i="14"/>
  <c r="I14" i="24"/>
  <c r="J12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8" i="14" l="1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J5" i="25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J3" i="25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H29" i="24" l="1"/>
  <c r="J28" i="24"/>
  <c r="C190" i="24"/>
  <c r="AF2" i="11"/>
  <c r="J7" i="24"/>
  <c r="P2" i="10"/>
  <c r="AC2" i="11"/>
  <c r="AC2" i="10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I377" i="2" l="1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K377" i="2" l="1"/>
  <c r="K118" i="2"/>
  <c r="K378" i="2"/>
  <c r="K293" i="2"/>
  <c r="K292" i="2"/>
  <c r="K206" i="2"/>
  <c r="K108" i="2"/>
  <c r="K107" i="2"/>
  <c r="AH1" i="8"/>
  <c r="AH2" i="8"/>
  <c r="A31" i="14"/>
  <c r="A64" i="14" s="1"/>
  <c r="AH3" i="11" l="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AF6" i="25" s="1"/>
  <c r="B2" i="25"/>
  <c r="Z3" i="11"/>
  <c r="AA3" i="11"/>
  <c r="A23" i="14" s="1"/>
  <c r="A56" i="14" s="1"/>
  <c r="AI4" i="25" l="1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K6" i="25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Y2" i="21"/>
  <c r="D21" i="14" s="1"/>
  <c r="AA2" i="21"/>
  <c r="D23" i="14" s="1"/>
  <c r="Z2" i="21"/>
  <c r="D22" i="14" s="1"/>
  <c r="V2" i="21"/>
  <c r="U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AD3" i="9"/>
  <c r="V2" i="10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C27" i="24"/>
  <c r="D27" i="24" s="1"/>
  <c r="E27" i="24" s="1"/>
  <c r="I2" i="10"/>
  <c r="C5" i="14" s="1"/>
  <c r="R2" i="10"/>
  <c r="AE1" i="9"/>
  <c r="Q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Y2" i="11"/>
  <c r="B21" i="14" s="1"/>
  <c r="E139" i="24" s="1"/>
  <c r="Z2" i="11"/>
  <c r="B22" i="14" s="1"/>
  <c r="AA2" i="11"/>
  <c r="B23" i="14" s="1"/>
  <c r="V2" i="11"/>
  <c r="U2" i="11"/>
  <c r="H1" i="9"/>
  <c r="AG2" i="21"/>
  <c r="AF2" i="21"/>
  <c r="AE2" i="21"/>
  <c r="D27" i="14" s="1"/>
  <c r="AE2" i="10"/>
  <c r="C27" i="14" s="1"/>
  <c r="AE2" i="11"/>
  <c r="AG2" i="11"/>
  <c r="P2" i="11"/>
  <c r="O2" i="11"/>
  <c r="K2" i="11"/>
  <c r="B7" i="14" s="1"/>
  <c r="G2" i="11"/>
  <c r="L2" i="11"/>
  <c r="B8" i="14" s="1"/>
  <c r="F2" i="11"/>
  <c r="M2" i="11"/>
  <c r="B9" i="14" s="1"/>
  <c r="H2" i="11"/>
  <c r="N2" i="11"/>
  <c r="B10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E5" i="14" l="1"/>
  <c r="B30" i="14"/>
  <c r="D29" i="14"/>
  <c r="B29" i="14" s="1"/>
  <c r="G31" i="14"/>
  <c r="D171" i="24"/>
  <c r="G25" i="14"/>
  <c r="D136" i="24"/>
  <c r="E136" i="24" s="1"/>
  <c r="B27" i="14"/>
  <c r="D28" i="14"/>
  <c r="B28" i="14" s="1"/>
  <c r="C188" i="24" s="1"/>
  <c r="D73" i="24"/>
  <c r="E9" i="14"/>
  <c r="E8" i="14"/>
  <c r="D80" i="24"/>
  <c r="D66" i="24"/>
  <c r="E3" i="14"/>
  <c r="E6" i="14"/>
  <c r="E4" i="14"/>
  <c r="E7" i="14"/>
  <c r="B2" i="14"/>
  <c r="E2" i="14" s="1"/>
  <c r="G2" i="14" s="1"/>
  <c r="AB6" i="25"/>
  <c r="J23" i="2"/>
  <c r="D81" i="24" l="1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I199" i="2" l="1"/>
  <c r="J199" i="2"/>
  <c r="G16" i="14" l="1"/>
  <c r="K199" i="2"/>
  <c r="X193" i="9"/>
  <c r="W2" i="10"/>
  <c r="W314" i="9" l="1"/>
  <c r="W1" i="9" s="1"/>
  <c r="AC1" i="2"/>
  <c r="W2" i="21"/>
  <c r="W2" i="11"/>
  <c r="I324" i="2"/>
  <c r="X314" i="9"/>
  <c r="X1" i="9" s="1"/>
  <c r="J324" i="2"/>
  <c r="K324" i="2" l="1"/>
  <c r="X6" i="25"/>
  <c r="X2" i="10"/>
  <c r="C20" i="14" s="1"/>
  <c r="AD1" i="2"/>
  <c r="D20" i="14"/>
  <c r="X2" i="11"/>
  <c r="S2" i="11"/>
  <c r="I14" i="2"/>
  <c r="J14" i="2"/>
  <c r="B20" i="14" l="1"/>
  <c r="S4" i="25"/>
  <c r="K14" i="2"/>
  <c r="S12" i="9"/>
  <c r="S1" i="9" s="1"/>
  <c r="S2" i="21"/>
  <c r="D15" i="14" s="1"/>
  <c r="B15" i="14" s="1"/>
  <c r="S2" i="10"/>
  <c r="C15" i="14" s="1"/>
  <c r="G19" i="14" l="1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<sst xmlns="http://schemas.openxmlformats.org/spreadsheetml/2006/main" count="4516" uniqueCount="1594">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</sst>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2"/>
  <sheetViews>
    <sheetView zoomScale="80" zoomScaleNormal="8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A519" sqref="A519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</cols>
  <sheetData>
    <row r="1" spans="1:42" s="5" customFormat="1" ht="27.75" customHeight="1" thickTop="1" x14ac:dyDescent="0.3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" hidden="1" thickBot="1" x14ac:dyDescent="0.35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hidden="1" thickBot="1" x14ac:dyDescent="0.35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hidden="1" thickBot="1" x14ac:dyDescent="0.35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hidden="1" thickBot="1" x14ac:dyDescent="0.35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hidden="1" thickBot="1" x14ac:dyDescent="0.35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hidden="1" thickBot="1" x14ac:dyDescent="0.35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hidden="1" thickBot="1" x14ac:dyDescent="0.35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hidden="1" thickBot="1" x14ac:dyDescent="0.35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hidden="1" thickBot="1" x14ac:dyDescent="0.35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hidden="1" thickBot="1" x14ac:dyDescent="0.35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hidden="1" thickBot="1" x14ac:dyDescent="0.35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hidden="1" thickBot="1" x14ac:dyDescent="0.35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26</v>
      </c>
      <c r="J16" s="34">
        <f t="shared" si="7"/>
        <v>2</v>
      </c>
      <c r="K16" s="35">
        <f t="shared" si="8"/>
        <v>0.9285714285714286</v>
      </c>
      <c r="L16" s="86" t="s">
        <v>1583</v>
      </c>
      <c r="M16" s="86"/>
      <c r="N16" s="86"/>
      <c r="O16" s="86" t="s">
        <v>1583</v>
      </c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hidden="1" thickBot="1" x14ac:dyDescent="0.35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hidden="1" thickBot="1" x14ac:dyDescent="0.35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hidden="1" thickBot="1" x14ac:dyDescent="0.35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hidden="1" thickBot="1" x14ac:dyDescent="0.35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hidden="1" thickBot="1" x14ac:dyDescent="0.35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hidden="1" thickBot="1" x14ac:dyDescent="0.35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hidden="1" thickBot="1" x14ac:dyDescent="0.35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hidden="1" thickBot="1" x14ac:dyDescent="0.35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26</v>
      </c>
      <c r="J24" s="34">
        <f t="shared" si="7"/>
        <v>2</v>
      </c>
      <c r="K24" s="35">
        <f t="shared" si="8"/>
        <v>0.9285714285714286</v>
      </c>
      <c r="L24" s="86" t="s">
        <v>1583</v>
      </c>
      <c r="M24" s="86"/>
      <c r="N24" s="86"/>
      <c r="O24" s="86" t="s">
        <v>1583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hidden="1" thickBot="1" x14ac:dyDescent="0.35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26</v>
      </c>
      <c r="J25" s="34">
        <f t="shared" si="7"/>
        <v>2</v>
      </c>
      <c r="K25" s="35">
        <f t="shared" si="8"/>
        <v>0.9285714285714286</v>
      </c>
      <c r="L25" s="86" t="s">
        <v>1583</v>
      </c>
      <c r="M25" s="86"/>
      <c r="N25" s="86"/>
      <c r="O25" s="86" t="s">
        <v>1583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hidden="1" thickBot="1" x14ac:dyDescent="0.35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hidden="1" thickBot="1" x14ac:dyDescent="0.35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hidden="1" thickBot="1" x14ac:dyDescent="0.35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hidden="1" thickBot="1" x14ac:dyDescent="0.35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26</v>
      </c>
      <c r="J29" s="34">
        <f t="shared" si="7"/>
        <v>2</v>
      </c>
      <c r="K29" s="35">
        <f t="shared" si="8"/>
        <v>0.9285714285714286</v>
      </c>
      <c r="L29" s="86" t="s">
        <v>1583</v>
      </c>
      <c r="M29" s="86"/>
      <c r="N29" s="86"/>
      <c r="O29" s="86" t="s">
        <v>1583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hidden="1" thickBot="1" x14ac:dyDescent="0.35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hidden="1" thickBot="1" x14ac:dyDescent="0.35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hidden="1" thickBot="1" x14ac:dyDescent="0.35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hidden="1" thickBot="1" x14ac:dyDescent="0.35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hidden="1" thickBot="1" x14ac:dyDescent="0.35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hidden="1" thickBot="1" x14ac:dyDescent="0.35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hidden="1" thickBot="1" x14ac:dyDescent="0.35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hidden="1" thickBot="1" x14ac:dyDescent="0.35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hidden="1" thickBot="1" x14ac:dyDescent="0.35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hidden="1" thickBot="1" x14ac:dyDescent="0.35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hidden="1" thickBot="1" x14ac:dyDescent="0.35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hidden="1" thickBot="1" x14ac:dyDescent="0.35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hidden="1" thickBot="1" x14ac:dyDescent="0.35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hidden="1" thickBot="1" x14ac:dyDescent="0.35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hidden="1" thickBot="1" x14ac:dyDescent="0.35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hidden="1" thickBot="1" x14ac:dyDescent="0.35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hidden="1" thickBot="1" x14ac:dyDescent="0.35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hidden="1" thickBot="1" x14ac:dyDescent="0.35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hidden="1" thickBot="1" x14ac:dyDescent="0.35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hidden="1" thickBot="1" x14ac:dyDescent="0.35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hidden="1" thickBot="1" x14ac:dyDescent="0.35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hidden="1" thickBot="1" x14ac:dyDescent="0.35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hidden="1" thickBot="1" x14ac:dyDescent="0.35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hidden="1" thickBot="1" x14ac:dyDescent="0.35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hidden="1" thickBot="1" x14ac:dyDescent="0.35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hidden="1" thickBot="1" x14ac:dyDescent="0.35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hidden="1" thickBot="1" x14ac:dyDescent="0.35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hidden="1" thickBot="1" x14ac:dyDescent="0.35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hidden="1" thickBot="1" x14ac:dyDescent="0.35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hidden="1" thickBot="1" x14ac:dyDescent="0.35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hidden="1" thickBot="1" x14ac:dyDescent="0.35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hidden="1" thickBot="1" x14ac:dyDescent="0.35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hidden="1" thickBot="1" x14ac:dyDescent="0.35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hidden="1" thickBot="1" x14ac:dyDescent="0.35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hidden="1" thickBot="1" x14ac:dyDescent="0.35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hidden="1" thickBot="1" x14ac:dyDescent="0.35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hidden="1" thickBot="1" x14ac:dyDescent="0.35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hidden="1" thickBot="1" x14ac:dyDescent="0.35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hidden="1" thickBot="1" x14ac:dyDescent="0.35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hidden="1" thickBot="1" x14ac:dyDescent="0.35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hidden="1" thickBot="1" x14ac:dyDescent="0.35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hidden="1" thickBot="1" x14ac:dyDescent="0.35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27</v>
      </c>
      <c r="J71" s="34">
        <f t="shared" si="7"/>
        <v>1</v>
      </c>
      <c r="K71" s="35">
        <f t="shared" si="8"/>
        <v>0.9642857142857143</v>
      </c>
      <c r="L71" s="86" t="s">
        <v>1583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hidden="1" thickBot="1" x14ac:dyDescent="0.35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hidden="1" thickBot="1" x14ac:dyDescent="0.35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hidden="1" thickBot="1" x14ac:dyDescent="0.35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hidden="1" thickBot="1" x14ac:dyDescent="0.35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hidden="1" thickBot="1" x14ac:dyDescent="0.35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hidden="1" thickBot="1" x14ac:dyDescent="0.35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hidden="1" thickBot="1" x14ac:dyDescent="0.35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hidden="1" thickBot="1" x14ac:dyDescent="0.35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hidden="1" thickBot="1" x14ac:dyDescent="0.35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hidden="1" thickBot="1" x14ac:dyDescent="0.35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hidden="1" thickBot="1" x14ac:dyDescent="0.35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hidden="1" thickBot="1" x14ac:dyDescent="0.35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hidden="1" thickBot="1" x14ac:dyDescent="0.35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hidden="1" thickBot="1" x14ac:dyDescent="0.35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hidden="1" thickBot="1" x14ac:dyDescent="0.35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hidden="1" thickBot="1" x14ac:dyDescent="0.35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hidden="1" thickBot="1" x14ac:dyDescent="0.35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hidden="1" thickBot="1" x14ac:dyDescent="0.35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hidden="1" thickBot="1" x14ac:dyDescent="0.35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hidden="1" thickBot="1" x14ac:dyDescent="0.35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hidden="1" thickBot="1" x14ac:dyDescent="0.35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hidden="1" thickBot="1" x14ac:dyDescent="0.35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hidden="1" thickBot="1" x14ac:dyDescent="0.35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hidden="1" thickBot="1" x14ac:dyDescent="0.35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hidden="1" customHeight="1" thickBot="1" x14ac:dyDescent="0.35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hidden="1" thickBot="1" x14ac:dyDescent="0.35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hidden="1" thickBot="1" x14ac:dyDescent="0.35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hidden="1" thickBot="1" x14ac:dyDescent="0.35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hidden="1" thickBot="1" x14ac:dyDescent="0.35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hidden="1" thickBot="1" x14ac:dyDescent="0.35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hidden="1" thickBot="1" x14ac:dyDescent="0.35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hidden="1" thickBot="1" x14ac:dyDescent="0.35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hidden="1" thickBot="1" x14ac:dyDescent="0.35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hidden="1" thickBot="1" x14ac:dyDescent="0.35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hidden="1" thickBot="1" x14ac:dyDescent="0.35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26</v>
      </c>
      <c r="J106" s="34">
        <f t="shared" ref="J106:J110" si="19">COUNTIF(L106:AM106,"APAGADO")</f>
        <v>2</v>
      </c>
      <c r="K106" s="35">
        <f t="shared" ref="K106:K110" si="20">(I106)/(J106+I106)</f>
        <v>0.9285714285714286</v>
      </c>
      <c r="L106" s="86" t="s">
        <v>1583</v>
      </c>
      <c r="M106" s="86"/>
      <c r="N106" s="86"/>
      <c r="O106" s="86" t="s">
        <v>1583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hidden="1" thickBot="1" x14ac:dyDescent="0.35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hidden="1" thickBot="1" x14ac:dyDescent="0.35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hidden="1" thickBot="1" x14ac:dyDescent="0.35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26</v>
      </c>
      <c r="J110" s="34">
        <f t="shared" si="19"/>
        <v>2</v>
      </c>
      <c r="K110" s="35">
        <f t="shared" si="20"/>
        <v>0.9285714285714286</v>
      </c>
      <c r="L110" s="86" t="s">
        <v>1583</v>
      </c>
      <c r="M110" s="86"/>
      <c r="N110" s="86"/>
      <c r="O110" s="86" t="s">
        <v>1583</v>
      </c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hidden="1" thickBot="1" x14ac:dyDescent="0.35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hidden="1" thickBot="1" x14ac:dyDescent="0.35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hidden="1" thickBot="1" x14ac:dyDescent="0.35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hidden="1" thickBot="1" x14ac:dyDescent="0.35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hidden="1" thickBot="1" x14ac:dyDescent="0.35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hidden="1" thickBot="1" x14ac:dyDescent="0.35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hidden="1" thickBot="1" x14ac:dyDescent="0.35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hidden="1" thickBot="1" x14ac:dyDescent="0.35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hidden="1" thickBot="1" x14ac:dyDescent="0.35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hidden="1" thickBot="1" x14ac:dyDescent="0.35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hidden="1" thickBot="1" x14ac:dyDescent="0.35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hidden="1" thickBot="1" x14ac:dyDescent="0.35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" hidden="1" thickBot="1" x14ac:dyDescent="0.35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2" hidden="1" customHeight="1" thickBot="1" x14ac:dyDescent="0.35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hidden="1" thickBot="1" x14ac:dyDescent="0.35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hidden="1" thickBot="1" x14ac:dyDescent="0.35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" hidden="1" thickBot="1" x14ac:dyDescent="0.35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hidden="1" thickBot="1" x14ac:dyDescent="0.35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hidden="1" thickBot="1" x14ac:dyDescent="0.35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hidden="1" thickBot="1" x14ac:dyDescent="0.35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hidden="1" thickBot="1" x14ac:dyDescent="0.35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hidden="1" thickBot="1" x14ac:dyDescent="0.35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" hidden="1" thickBot="1" x14ac:dyDescent="0.35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" hidden="1" thickBot="1" x14ac:dyDescent="0.35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 t="s">
        <v>1583</v>
      </c>
      <c r="M134" s="86"/>
      <c r="N134" s="86"/>
      <c r="O134" s="86" t="s">
        <v>1583</v>
      </c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" hidden="1" thickBot="1" x14ac:dyDescent="0.35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26</v>
      </c>
      <c r="J135" s="34">
        <f t="shared" si="15"/>
        <v>2</v>
      </c>
      <c r="K135" s="35">
        <f t="shared" si="16"/>
        <v>0.9285714285714286</v>
      </c>
      <c r="L135" s="86" t="s">
        <v>1583</v>
      </c>
      <c r="M135" s="86"/>
      <c r="N135" s="86"/>
      <c r="O135" s="86" t="s">
        <v>1583</v>
      </c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" hidden="1" thickBot="1" x14ac:dyDescent="0.35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hidden="1" thickBot="1" x14ac:dyDescent="0.35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hidden="1" thickBot="1" x14ac:dyDescent="0.35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hidden="1" thickBot="1" x14ac:dyDescent="0.35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hidden="1" thickBot="1" x14ac:dyDescent="0.35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hidden="1" thickBot="1" x14ac:dyDescent="0.35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hidden="1" thickBot="1" x14ac:dyDescent="0.35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hidden="1" thickBot="1" x14ac:dyDescent="0.35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hidden="1" thickBot="1" x14ac:dyDescent="0.35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hidden="1" thickBot="1" x14ac:dyDescent="0.35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hidden="1" thickBot="1" x14ac:dyDescent="0.35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hidden="1" thickBot="1" x14ac:dyDescent="0.35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hidden="1" thickBot="1" x14ac:dyDescent="0.35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26</v>
      </c>
      <c r="J148" s="34">
        <f t="shared" si="15"/>
        <v>2</v>
      </c>
      <c r="K148" s="35">
        <f t="shared" si="16"/>
        <v>0.9285714285714286</v>
      </c>
      <c r="L148" s="86" t="s">
        <v>1583</v>
      </c>
      <c r="M148" s="86"/>
      <c r="N148" s="86"/>
      <c r="O148" s="86" t="s">
        <v>1583</v>
      </c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hidden="1" thickBot="1" x14ac:dyDescent="0.35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hidden="1" thickBot="1" x14ac:dyDescent="0.35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hidden="1" thickBot="1" x14ac:dyDescent="0.35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hidden="1" thickBot="1" x14ac:dyDescent="0.35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hidden="1" thickBot="1" x14ac:dyDescent="0.35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hidden="1" thickBot="1" x14ac:dyDescent="0.35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hidden="1" thickBot="1" x14ac:dyDescent="0.35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hidden="1" thickBot="1" x14ac:dyDescent="0.35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hidden="1" thickBot="1" x14ac:dyDescent="0.35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hidden="1" thickBot="1" x14ac:dyDescent="0.35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hidden="1" thickBot="1" x14ac:dyDescent="0.35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hidden="1" thickBot="1" x14ac:dyDescent="0.35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hidden="1" thickBot="1" x14ac:dyDescent="0.35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hidden="1" thickBot="1" x14ac:dyDescent="0.35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hidden="1" thickBot="1" x14ac:dyDescent="0.35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hidden="1" thickBot="1" x14ac:dyDescent="0.35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hidden="1" thickBot="1" x14ac:dyDescent="0.35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hidden="1" thickBot="1" x14ac:dyDescent="0.35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hidden="1" thickBot="1" x14ac:dyDescent="0.35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hidden="1" thickBot="1" x14ac:dyDescent="0.35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hidden="1" thickBot="1" x14ac:dyDescent="0.35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26</v>
      </c>
      <c r="J169" s="34">
        <f t="shared" si="22"/>
        <v>2</v>
      </c>
      <c r="K169" s="35">
        <f t="shared" si="23"/>
        <v>0.9285714285714286</v>
      </c>
      <c r="L169" s="86" t="s">
        <v>1583</v>
      </c>
      <c r="M169" s="86"/>
      <c r="N169" s="86"/>
      <c r="O169" s="86" t="s">
        <v>1583</v>
      </c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hidden="1" thickBot="1" x14ac:dyDescent="0.35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26</v>
      </c>
      <c r="J170" s="34">
        <f t="shared" si="22"/>
        <v>2</v>
      </c>
      <c r="K170" s="35">
        <f t="shared" si="23"/>
        <v>0.9285714285714286</v>
      </c>
      <c r="L170" s="86" t="s">
        <v>1583</v>
      </c>
      <c r="M170" s="86"/>
      <c r="N170" s="86"/>
      <c r="O170" s="86" t="s">
        <v>1583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hidden="1" thickBot="1" x14ac:dyDescent="0.35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hidden="1" thickBot="1" x14ac:dyDescent="0.35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hidden="1" thickBot="1" x14ac:dyDescent="0.35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hidden="1" thickBot="1" x14ac:dyDescent="0.35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hidden="1" thickBot="1" x14ac:dyDescent="0.35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hidden="1" thickBot="1" x14ac:dyDescent="0.35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hidden="1" thickBot="1" x14ac:dyDescent="0.35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hidden="1" thickBot="1" x14ac:dyDescent="0.35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hidden="1" thickBot="1" x14ac:dyDescent="0.35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hidden="1" thickBot="1" x14ac:dyDescent="0.35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hidden="1" thickBot="1" x14ac:dyDescent="0.35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hidden="1" thickBot="1" x14ac:dyDescent="0.35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hidden="1" thickBot="1" x14ac:dyDescent="0.35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" hidden="1" thickBot="1" x14ac:dyDescent="0.35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hidden="1" thickBot="1" x14ac:dyDescent="0.35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hidden="1" thickBot="1" x14ac:dyDescent="0.35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hidden="1" thickBot="1" x14ac:dyDescent="0.35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hidden="1" thickBot="1" x14ac:dyDescent="0.35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hidden="1" thickBot="1" x14ac:dyDescent="0.35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hidden="1" thickBot="1" x14ac:dyDescent="0.35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hidden="1" thickBot="1" x14ac:dyDescent="0.35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hidden="1" thickBot="1" x14ac:dyDescent="0.35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hidden="1" thickBot="1" x14ac:dyDescent="0.35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hidden="1" thickBot="1" x14ac:dyDescent="0.35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hidden="1" thickBot="1" x14ac:dyDescent="0.35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hidden="1" thickBot="1" x14ac:dyDescent="0.35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hidden="1" thickBot="1" x14ac:dyDescent="0.35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" hidden="1" thickBot="1" x14ac:dyDescent="0.35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hidden="1" thickBot="1" x14ac:dyDescent="0.35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hidden="1" thickBot="1" x14ac:dyDescent="0.35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hidden="1" thickBot="1" x14ac:dyDescent="0.35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hidden="1" thickBot="1" x14ac:dyDescent="0.35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hidden="1" thickBot="1" x14ac:dyDescent="0.35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hidden="1" thickBot="1" x14ac:dyDescent="0.35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26</v>
      </c>
      <c r="J204" s="34">
        <f t="shared" si="22"/>
        <v>2</v>
      </c>
      <c r="K204" s="35">
        <f t="shared" si="23"/>
        <v>0.9285714285714286</v>
      </c>
      <c r="L204" s="86" t="s">
        <v>1583</v>
      </c>
      <c r="M204" s="86"/>
      <c r="N204" s="86"/>
      <c r="O204" s="86" t="s">
        <v>1583</v>
      </c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" hidden="1" thickBot="1" x14ac:dyDescent="0.35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hidden="1" thickBot="1" x14ac:dyDescent="0.35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hidden="1" thickBot="1" x14ac:dyDescent="0.35">
      <c r="A207" s="85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1"/>
        <v>26</v>
      </c>
      <c r="J207" s="34">
        <f t="shared" si="22"/>
        <v>2</v>
      </c>
      <c r="K207" s="35">
        <f t="shared" si="23"/>
        <v>0.9285714285714286</v>
      </c>
      <c r="L207" s="86" t="s">
        <v>1583</v>
      </c>
      <c r="M207" s="86"/>
      <c r="N207" s="86"/>
      <c r="O207" s="86" t="s">
        <v>1583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hidden="1" thickBot="1" x14ac:dyDescent="0.35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hidden="1" thickBot="1" x14ac:dyDescent="0.35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hidden="1" thickBot="1" x14ac:dyDescent="0.35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hidden="1" thickBot="1" x14ac:dyDescent="0.35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hidden="1" thickBot="1" x14ac:dyDescent="0.35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hidden="1" thickBot="1" x14ac:dyDescent="0.35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26</v>
      </c>
      <c r="J213" s="34">
        <f t="shared" si="22"/>
        <v>2</v>
      </c>
      <c r="K213" s="35">
        <f t="shared" si="23"/>
        <v>0.9285714285714286</v>
      </c>
      <c r="L213" s="86" t="s">
        <v>1583</v>
      </c>
      <c r="M213" s="86"/>
      <c r="N213" s="86"/>
      <c r="O213" s="86" t="s">
        <v>1583</v>
      </c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hidden="1" thickBot="1" x14ac:dyDescent="0.35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hidden="1" thickBot="1" x14ac:dyDescent="0.35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hidden="1" thickBot="1" x14ac:dyDescent="0.35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hidden="1" thickBot="1" x14ac:dyDescent="0.35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26</v>
      </c>
      <c r="J217" s="34">
        <f t="shared" si="22"/>
        <v>2</v>
      </c>
      <c r="K217" s="35">
        <f t="shared" si="23"/>
        <v>0.9285714285714286</v>
      </c>
      <c r="L217" s="86" t="s">
        <v>1583</v>
      </c>
      <c r="M217" s="86"/>
      <c r="N217" s="86"/>
      <c r="O217" s="86" t="s">
        <v>1583</v>
      </c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hidden="1" thickBot="1" x14ac:dyDescent="0.35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hidden="1" thickBot="1" x14ac:dyDescent="0.35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hidden="1" thickBot="1" x14ac:dyDescent="0.35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hidden="1" thickBot="1" x14ac:dyDescent="0.35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hidden="1" thickBot="1" x14ac:dyDescent="0.35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hidden="1" thickBot="1" x14ac:dyDescent="0.35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hidden="1" thickBot="1" x14ac:dyDescent="0.35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hidden="1" thickBot="1" x14ac:dyDescent="0.35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hidden="1" thickBot="1" x14ac:dyDescent="0.35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hidden="1" thickBot="1" x14ac:dyDescent="0.35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" hidden="1" thickBot="1" x14ac:dyDescent="0.35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hidden="1" thickBot="1" x14ac:dyDescent="0.35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hidden="1" thickBot="1" x14ac:dyDescent="0.35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hidden="1" thickBot="1" x14ac:dyDescent="0.35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hidden="1" thickBot="1" x14ac:dyDescent="0.35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hidden="1" thickBot="1" x14ac:dyDescent="0.35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hidden="1" thickBot="1" x14ac:dyDescent="0.35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hidden="1" thickBot="1" x14ac:dyDescent="0.35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26</v>
      </c>
      <c r="J235" s="34">
        <f t="shared" si="22"/>
        <v>2</v>
      </c>
      <c r="K235" s="35">
        <f t="shared" si="23"/>
        <v>0.9285714285714286</v>
      </c>
      <c r="L235" s="86" t="s">
        <v>1583</v>
      </c>
      <c r="M235" s="86"/>
      <c r="N235" s="86"/>
      <c r="O235" s="86" t="s">
        <v>1583</v>
      </c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hidden="1" thickBot="1" x14ac:dyDescent="0.35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hidden="1" thickBot="1" x14ac:dyDescent="0.35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26</v>
      </c>
      <c r="J237" s="34">
        <f t="shared" si="22"/>
        <v>2</v>
      </c>
      <c r="K237" s="35">
        <f t="shared" si="23"/>
        <v>0.9285714285714286</v>
      </c>
      <c r="L237" s="86" t="s">
        <v>1583</v>
      </c>
      <c r="M237" s="86"/>
      <c r="N237" s="86"/>
      <c r="O237" s="86" t="s">
        <v>1583</v>
      </c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hidden="1" thickBot="1" x14ac:dyDescent="0.35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hidden="1" thickBot="1" x14ac:dyDescent="0.35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26</v>
      </c>
      <c r="J239" s="34">
        <f>COUNTIF(L239:AM239,"APAGADO")</f>
        <v>2</v>
      </c>
      <c r="K239" s="35">
        <f>(I239)/(J239+I239)</f>
        <v>0.9285714285714286</v>
      </c>
      <c r="L239" s="86" t="s">
        <v>1583</v>
      </c>
      <c r="M239" s="86"/>
      <c r="N239" s="86"/>
      <c r="O239" s="86" t="s">
        <v>1583</v>
      </c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hidden="1" thickBot="1" x14ac:dyDescent="0.35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hidden="1" thickBot="1" x14ac:dyDescent="0.35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hidden="1" thickBot="1" x14ac:dyDescent="0.35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hidden="1" thickBot="1" x14ac:dyDescent="0.35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hidden="1" thickBot="1" x14ac:dyDescent="0.35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" hidden="1" thickBot="1" x14ac:dyDescent="0.35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" hidden="1" thickBot="1" x14ac:dyDescent="0.35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hidden="1" thickBot="1" x14ac:dyDescent="0.35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hidden="1" thickBot="1" x14ac:dyDescent="0.35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hidden="1" thickBot="1" x14ac:dyDescent="0.35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26</v>
      </c>
      <c r="J249" s="34">
        <f t="shared" si="22"/>
        <v>2</v>
      </c>
      <c r="K249" s="35">
        <f t="shared" si="23"/>
        <v>0.9285714285714286</v>
      </c>
      <c r="L249" s="86" t="s">
        <v>1583</v>
      </c>
      <c r="M249" s="86"/>
      <c r="N249" s="86"/>
      <c r="O249" s="86" t="s">
        <v>1583</v>
      </c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hidden="1" thickBot="1" x14ac:dyDescent="0.35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hidden="1" thickBot="1" x14ac:dyDescent="0.35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26</v>
      </c>
      <c r="J251" s="34">
        <f t="shared" si="22"/>
        <v>2</v>
      </c>
      <c r="K251" s="35">
        <f t="shared" si="23"/>
        <v>0.9285714285714286</v>
      </c>
      <c r="L251" s="86" t="s">
        <v>1583</v>
      </c>
      <c r="M251" s="86"/>
      <c r="N251" s="86"/>
      <c r="O251" s="86" t="s">
        <v>1583</v>
      </c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hidden="1" thickBot="1" x14ac:dyDescent="0.35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26</v>
      </c>
      <c r="J252" s="34">
        <f>COUNTIF(L252:AM252,"APAGADO")</f>
        <v>2</v>
      </c>
      <c r="K252" s="35">
        <f>(I252)/(J252+I252)</f>
        <v>0.9285714285714286</v>
      </c>
      <c r="L252" s="86" t="s">
        <v>1583</v>
      </c>
      <c r="M252" s="86"/>
      <c r="N252" s="86"/>
      <c r="O252" s="86" t="s">
        <v>1583</v>
      </c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hidden="1" thickBot="1" x14ac:dyDescent="0.35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26</v>
      </c>
      <c r="J253" s="34">
        <f t="shared" si="22"/>
        <v>2</v>
      </c>
      <c r="K253" s="35">
        <f t="shared" si="23"/>
        <v>0.9285714285714286</v>
      </c>
      <c r="L253" s="86" t="s">
        <v>1583</v>
      </c>
      <c r="M253" s="86"/>
      <c r="N253" s="86"/>
      <c r="O253" s="86" t="s">
        <v>1583</v>
      </c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hidden="1" thickBot="1" x14ac:dyDescent="0.35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 t="s">
        <v>1583</v>
      </c>
      <c r="M254" s="86"/>
      <c r="N254" s="86"/>
      <c r="O254" s="86" t="s">
        <v>1583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hidden="1" thickBot="1" x14ac:dyDescent="0.35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26</v>
      </c>
      <c r="J255" s="34">
        <f>COUNTIF(L255:AM255,"APAGADO")</f>
        <v>2</v>
      </c>
      <c r="K255" s="35">
        <f>(I255)/(J255+I255)</f>
        <v>0.9285714285714286</v>
      </c>
      <c r="L255" s="86" t="s">
        <v>1583</v>
      </c>
      <c r="M255" s="86"/>
      <c r="N255" s="86"/>
      <c r="O255" s="86" t="s">
        <v>1583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hidden="1" thickBot="1" x14ac:dyDescent="0.35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 t="s">
        <v>1583</v>
      </c>
      <c r="M256" s="86"/>
      <c r="N256" s="86"/>
      <c r="O256" s="86" t="s">
        <v>1583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hidden="1" thickBot="1" x14ac:dyDescent="0.35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26</v>
      </c>
      <c r="J257" s="34">
        <f t="shared" ref="J257:J321" si="38">COUNTIF(L257:AM257,"APAGADO")</f>
        <v>2</v>
      </c>
      <c r="K257" s="35">
        <f t="shared" ref="K257:K321" si="39">(I257)/(J257+I257)</f>
        <v>0.9285714285714286</v>
      </c>
      <c r="L257" s="86" t="s">
        <v>1583</v>
      </c>
      <c r="M257" s="86"/>
      <c r="N257" s="86"/>
      <c r="O257" s="86" t="s">
        <v>1583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hidden="1" thickBot="1" x14ac:dyDescent="0.35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" hidden="1" thickBot="1" x14ac:dyDescent="0.35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hidden="1" thickBot="1" x14ac:dyDescent="0.35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hidden="1" thickBot="1" x14ac:dyDescent="0.35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hidden="1" thickBot="1" x14ac:dyDescent="0.35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hidden="1" thickBot="1" x14ac:dyDescent="0.35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hidden="1" thickBot="1" x14ac:dyDescent="0.35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hidden="1" thickBot="1" x14ac:dyDescent="0.35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hidden="1" thickBot="1" x14ac:dyDescent="0.35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hidden="1" thickBot="1" x14ac:dyDescent="0.35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hidden="1" thickBot="1" x14ac:dyDescent="0.35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hidden="1" thickBot="1" x14ac:dyDescent="0.35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hidden="1" thickBot="1" x14ac:dyDescent="0.35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hidden="1" thickBot="1" x14ac:dyDescent="0.35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hidden="1" thickBot="1" x14ac:dyDescent="0.35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hidden="1" thickBot="1" x14ac:dyDescent="0.35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hidden="1" thickBot="1" x14ac:dyDescent="0.35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hidden="1" thickBot="1" x14ac:dyDescent="0.35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hidden="1" thickBot="1" x14ac:dyDescent="0.35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26</v>
      </c>
      <c r="J276" s="34">
        <f t="shared" si="38"/>
        <v>2</v>
      </c>
      <c r="K276" s="35">
        <f t="shared" si="39"/>
        <v>0.9285714285714286</v>
      </c>
      <c r="L276" s="86" t="s">
        <v>1583</v>
      </c>
      <c r="M276" s="86"/>
      <c r="N276" s="86"/>
      <c r="O276" s="86" t="s">
        <v>1583</v>
      </c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" hidden="1" thickBot="1" x14ac:dyDescent="0.35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hidden="1" thickBot="1" x14ac:dyDescent="0.35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" hidden="1" thickBot="1" x14ac:dyDescent="0.35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hidden="1" thickBot="1" x14ac:dyDescent="0.35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hidden="1" thickBot="1" x14ac:dyDescent="0.35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 t="s">
        <v>1583</v>
      </c>
      <c r="M281" s="86"/>
      <c r="N281" s="86"/>
      <c r="O281" s="86" t="s">
        <v>1583</v>
      </c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hidden="1" thickBot="1" x14ac:dyDescent="0.35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 t="s">
        <v>1583</v>
      </c>
      <c r="M282" s="86"/>
      <c r="N282" s="86"/>
      <c r="O282" s="86" t="s">
        <v>1583</v>
      </c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hidden="1" thickBot="1" x14ac:dyDescent="0.35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hidden="1" thickBot="1" x14ac:dyDescent="0.35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hidden="1" thickBot="1" x14ac:dyDescent="0.35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hidden="1" thickBot="1" x14ac:dyDescent="0.35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hidden="1" thickBot="1" x14ac:dyDescent="0.35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hidden="1" thickBot="1" x14ac:dyDescent="0.35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hidden="1" thickBot="1" x14ac:dyDescent="0.35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" hidden="1" thickBot="1" x14ac:dyDescent="0.35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hidden="1" thickBot="1" x14ac:dyDescent="0.35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hidden="1" thickBot="1" x14ac:dyDescent="0.35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hidden="1" thickBot="1" x14ac:dyDescent="0.35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hidden="1" thickBot="1" x14ac:dyDescent="0.35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hidden="1" thickBot="1" x14ac:dyDescent="0.35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hidden="1" thickBot="1" x14ac:dyDescent="0.35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hidden="1" thickBot="1" x14ac:dyDescent="0.35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hidden="1" thickBot="1" x14ac:dyDescent="0.35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hidden="1" thickBot="1" x14ac:dyDescent="0.35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hidden="1" thickBot="1" x14ac:dyDescent="0.35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hidden="1" thickBot="1" x14ac:dyDescent="0.35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hidden="1" thickBot="1" x14ac:dyDescent="0.35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" hidden="1" thickBot="1" x14ac:dyDescent="0.35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hidden="1" thickBot="1" x14ac:dyDescent="0.35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hidden="1" thickBot="1" x14ac:dyDescent="0.35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hidden="1" thickBot="1" x14ac:dyDescent="0.35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hidden="1" thickBot="1" x14ac:dyDescent="0.35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hidden="1" thickBot="1" x14ac:dyDescent="0.35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hidden="1" thickBot="1" x14ac:dyDescent="0.35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hidden="1" thickBot="1" x14ac:dyDescent="0.35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hidden="1" thickBot="1" x14ac:dyDescent="0.35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hidden="1" thickBot="1" x14ac:dyDescent="0.35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hidden="1" thickBot="1" x14ac:dyDescent="0.35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hidden="1" thickBot="1" x14ac:dyDescent="0.35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hidden="1" thickBot="1" x14ac:dyDescent="0.35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hidden="1" thickBot="1" x14ac:dyDescent="0.35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hidden="1" thickBot="1" x14ac:dyDescent="0.35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hidden="1" thickBot="1" x14ac:dyDescent="0.35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hidden="1" thickBot="1" x14ac:dyDescent="0.35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27</v>
      </c>
      <c r="J319" s="34">
        <f t="shared" si="38"/>
        <v>1</v>
      </c>
      <c r="K319" s="35">
        <f t="shared" si="39"/>
        <v>0.9642857142857143</v>
      </c>
      <c r="L319" s="86"/>
      <c r="M319" s="86"/>
      <c r="O319" s="86" t="s">
        <v>1583</v>
      </c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hidden="1" thickBot="1" x14ac:dyDescent="0.35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hidden="1" thickBot="1" x14ac:dyDescent="0.35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hidden="1" thickBot="1" x14ac:dyDescent="0.35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hidden="1" thickBot="1" x14ac:dyDescent="0.35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27</v>
      </c>
      <c r="J323" s="34">
        <f t="shared" si="50"/>
        <v>1</v>
      </c>
      <c r="K323" s="35">
        <f t="shared" si="51"/>
        <v>0.9642857142857143</v>
      </c>
      <c r="L323" s="86"/>
      <c r="M323" s="86"/>
      <c r="O323" s="86" t="s">
        <v>1583</v>
      </c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hidden="1" thickBot="1" x14ac:dyDescent="0.35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26</v>
      </c>
      <c r="J324" s="34">
        <f t="shared" si="50"/>
        <v>2</v>
      </c>
      <c r="K324" s="35">
        <f t="shared" si="51"/>
        <v>0.9285714285714286</v>
      </c>
      <c r="L324" s="86" t="s">
        <v>1583</v>
      </c>
      <c r="M324" s="86"/>
      <c r="O324" s="86" t="s">
        <v>1583</v>
      </c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hidden="1" thickBot="1" x14ac:dyDescent="0.35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26</v>
      </c>
      <c r="J325" s="34">
        <f t="shared" si="50"/>
        <v>2</v>
      </c>
      <c r="K325" s="35">
        <f t="shared" si="51"/>
        <v>0.9285714285714286</v>
      </c>
      <c r="L325" s="86" t="s">
        <v>1583</v>
      </c>
      <c r="M325" s="86"/>
      <c r="O325" s="86" t="s">
        <v>1583</v>
      </c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hidden="1" thickBot="1" x14ac:dyDescent="0.35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26</v>
      </c>
      <c r="J326" s="34">
        <f t="shared" si="50"/>
        <v>2</v>
      </c>
      <c r="K326" s="35">
        <f t="shared" si="51"/>
        <v>0.9285714285714286</v>
      </c>
      <c r="L326" s="86" t="s">
        <v>1583</v>
      </c>
      <c r="M326" s="86"/>
      <c r="O326" s="86" t="s">
        <v>1583</v>
      </c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hidden="1" thickBot="1" x14ac:dyDescent="0.35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6" t="s">
        <v>1583</v>
      </c>
      <c r="M327" s="86"/>
      <c r="O327" s="86" t="s">
        <v>1583</v>
      </c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hidden="1" thickBot="1" x14ac:dyDescent="0.35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hidden="1" thickBot="1" x14ac:dyDescent="0.35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hidden="1" thickBot="1" x14ac:dyDescent="0.35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" hidden="1" thickBot="1" x14ac:dyDescent="0.35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hidden="1" thickBot="1" x14ac:dyDescent="0.35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hidden="1" thickBot="1" x14ac:dyDescent="0.35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hidden="1" thickBot="1" x14ac:dyDescent="0.35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hidden="1" thickBot="1" x14ac:dyDescent="0.35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" hidden="1" thickBot="1" x14ac:dyDescent="0.35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6" t="s">
        <v>1583</v>
      </c>
      <c r="M336" s="86"/>
      <c r="O336" s="86" t="s">
        <v>1583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hidden="1" thickBot="1" x14ac:dyDescent="0.35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6" t="s">
        <v>1583</v>
      </c>
      <c r="M337" s="86"/>
      <c r="O337" s="86" t="s">
        <v>1583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95" hidden="1" customHeight="1" thickBot="1" x14ac:dyDescent="0.35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/>
      <c r="M338" s="86"/>
      <c r="N338" s="86"/>
      <c r="O338" s="86" t="s">
        <v>1583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hidden="1" thickBot="1" x14ac:dyDescent="0.35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27</v>
      </c>
      <c r="J339" s="34">
        <f t="shared" si="50"/>
        <v>1</v>
      </c>
      <c r="K339" s="35">
        <f t="shared" si="51"/>
        <v>0.9642857142857143</v>
      </c>
      <c r="L339" s="86"/>
      <c r="M339" s="86"/>
      <c r="N339" s="86"/>
      <c r="O339" s="86" t="s">
        <v>1583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hidden="1" thickBot="1" x14ac:dyDescent="0.35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27</v>
      </c>
      <c r="J340" s="34">
        <f>COUNTIF(L340:AM340,"APAGADO")</f>
        <v>1</v>
      </c>
      <c r="K340" s="35">
        <f>(I340)/(J340+I340)</f>
        <v>0.9642857142857143</v>
      </c>
      <c r="L340" s="86"/>
      <c r="M340" s="86"/>
      <c r="N340" s="86"/>
      <c r="O340" s="86" t="s">
        <v>1583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hidden="1" thickBot="1" x14ac:dyDescent="0.35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27</v>
      </c>
      <c r="J341" s="34">
        <f>COUNTIF(L341:AM341,"APAGADO")</f>
        <v>1</v>
      </c>
      <c r="K341" s="35">
        <f>(I341)/(J341+I341)</f>
        <v>0.9642857142857143</v>
      </c>
      <c r="L341" s="86"/>
      <c r="M341" s="86"/>
      <c r="N341" s="86"/>
      <c r="O341" s="86" t="s">
        <v>1583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hidden="1" thickBot="1" x14ac:dyDescent="0.35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hidden="1" thickBot="1" x14ac:dyDescent="0.35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hidden="1" thickBot="1" x14ac:dyDescent="0.35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hidden="1" thickBot="1" x14ac:dyDescent="0.35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hidden="1" thickBot="1" x14ac:dyDescent="0.35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hidden="1" thickBot="1" x14ac:dyDescent="0.35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" hidden="1" thickBot="1" x14ac:dyDescent="0.35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hidden="1" thickBot="1" x14ac:dyDescent="0.35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hidden="1" thickBot="1" x14ac:dyDescent="0.35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hidden="1" thickBot="1" x14ac:dyDescent="0.35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hidden="1" thickBot="1" x14ac:dyDescent="0.35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hidden="1" thickBot="1" x14ac:dyDescent="0.35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" hidden="1" thickBot="1" x14ac:dyDescent="0.35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hidden="1" thickBot="1" x14ac:dyDescent="0.35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" hidden="1" thickBot="1" x14ac:dyDescent="0.35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6" t="s">
        <v>1583</v>
      </c>
      <c r="M356" s="86"/>
      <c r="N356" s="86"/>
      <c r="O356" s="86" t="s">
        <v>1583</v>
      </c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hidden="1" thickBot="1" x14ac:dyDescent="0.35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hidden="1" thickBot="1" x14ac:dyDescent="0.35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hidden="1" thickBot="1" x14ac:dyDescent="0.35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hidden="1" thickBot="1" x14ac:dyDescent="0.35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hidden="1" thickBot="1" x14ac:dyDescent="0.35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hidden="1" thickBot="1" x14ac:dyDescent="0.35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hidden="1" thickBot="1" x14ac:dyDescent="0.35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26</v>
      </c>
      <c r="J363" s="34">
        <f t="shared" si="50"/>
        <v>2</v>
      </c>
      <c r="K363" s="35">
        <f t="shared" si="51"/>
        <v>0.9285714285714286</v>
      </c>
      <c r="L363" s="86" t="s">
        <v>1583</v>
      </c>
      <c r="M363" s="86"/>
      <c r="N363" s="86"/>
      <c r="O363" s="86" t="s">
        <v>1583</v>
      </c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hidden="1" thickBot="1" x14ac:dyDescent="0.35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6" t="s">
        <v>1583</v>
      </c>
      <c r="M364" s="86"/>
      <c r="N364" s="86"/>
      <c r="O364" s="86" t="s">
        <v>1583</v>
      </c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hidden="1" thickBot="1" x14ac:dyDescent="0.35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hidden="1" thickBot="1" x14ac:dyDescent="0.35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hidden="1" thickBot="1" x14ac:dyDescent="0.35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hidden="1" thickBot="1" x14ac:dyDescent="0.35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hidden="1" thickBot="1" x14ac:dyDescent="0.35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hidden="1" thickBot="1" x14ac:dyDescent="0.35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hidden="1" thickBot="1" x14ac:dyDescent="0.35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hidden="1" thickBot="1" x14ac:dyDescent="0.35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hidden="1" thickBot="1" x14ac:dyDescent="0.35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hidden="1" thickBot="1" x14ac:dyDescent="0.35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hidden="1" thickBot="1" x14ac:dyDescent="0.35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hidden="1" thickBot="1" x14ac:dyDescent="0.35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hidden="1" thickBot="1" x14ac:dyDescent="0.35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26</v>
      </c>
      <c r="J377" s="34">
        <f t="shared" si="50"/>
        <v>2</v>
      </c>
      <c r="K377" s="35">
        <f t="shared" si="51"/>
        <v>0.9285714285714286</v>
      </c>
      <c r="L377" s="86" t="s">
        <v>1583</v>
      </c>
      <c r="M377" s="86"/>
      <c r="N377" s="86"/>
      <c r="O377" s="86" t="s">
        <v>1583</v>
      </c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hidden="1" thickBot="1" x14ac:dyDescent="0.35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26</v>
      </c>
      <c r="J378" s="34">
        <f t="shared" si="50"/>
        <v>2</v>
      </c>
      <c r="K378" s="35">
        <f t="shared" si="51"/>
        <v>0.9285714285714286</v>
      </c>
      <c r="L378" s="86" t="s">
        <v>1583</v>
      </c>
      <c r="M378" s="86"/>
      <c r="N378" s="86"/>
      <c r="O378" s="86" t="s">
        <v>1583</v>
      </c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hidden="1" thickBot="1" x14ac:dyDescent="0.35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hidden="1" thickBot="1" x14ac:dyDescent="0.35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26</v>
      </c>
      <c r="J380" s="34">
        <f t="shared" si="50"/>
        <v>2</v>
      </c>
      <c r="K380" s="35">
        <f t="shared" si="51"/>
        <v>0.9285714285714286</v>
      </c>
      <c r="L380" s="86" t="s">
        <v>1583</v>
      </c>
      <c r="M380" s="86"/>
      <c r="N380" s="86"/>
      <c r="O380" s="86" t="s">
        <v>1583</v>
      </c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hidden="1" thickBot="1" x14ac:dyDescent="0.35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26</v>
      </c>
      <c r="J381" s="34">
        <f t="shared" si="50"/>
        <v>2</v>
      </c>
      <c r="K381" s="35">
        <f t="shared" si="51"/>
        <v>0.9285714285714286</v>
      </c>
      <c r="L381" s="86" t="s">
        <v>1583</v>
      </c>
      <c r="M381" s="86"/>
      <c r="N381" s="86"/>
      <c r="O381" s="86" t="s">
        <v>1583</v>
      </c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hidden="1" thickBot="1" x14ac:dyDescent="0.35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26</v>
      </c>
      <c r="J382" s="34">
        <f t="shared" si="50"/>
        <v>2</v>
      </c>
      <c r="K382" s="35">
        <f t="shared" si="51"/>
        <v>0.9285714285714286</v>
      </c>
      <c r="L382" s="86" t="s">
        <v>1583</v>
      </c>
      <c r="M382" s="86"/>
      <c r="N382" s="86"/>
      <c r="O382" s="86" t="s">
        <v>1583</v>
      </c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" hidden="1" thickBot="1" x14ac:dyDescent="0.35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 t="s">
        <v>1583</v>
      </c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" hidden="1" thickBot="1" x14ac:dyDescent="0.35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27</v>
      </c>
      <c r="J384" s="34">
        <f t="shared" si="50"/>
        <v>1</v>
      </c>
      <c r="K384" s="35">
        <f t="shared" si="51"/>
        <v>0.9642857142857143</v>
      </c>
      <c r="L384" s="86"/>
      <c r="M384" s="86"/>
      <c r="N384" s="86"/>
      <c r="O384" s="86" t="s">
        <v>1583</v>
      </c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" hidden="1" thickBot="1" x14ac:dyDescent="0.35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hidden="1" thickBot="1" x14ac:dyDescent="0.35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hidden="1" thickBot="1" x14ac:dyDescent="0.35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hidden="1" thickBot="1" x14ac:dyDescent="0.35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hidden="1" thickBot="1" x14ac:dyDescent="0.35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hidden="1" thickBot="1" x14ac:dyDescent="0.35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hidden="1" thickBot="1" x14ac:dyDescent="0.35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hidden="1" thickBot="1" x14ac:dyDescent="0.35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26</v>
      </c>
      <c r="J392" s="34">
        <f t="shared" ref="J392" si="56">COUNTIF(L392:AM392,"APAGADO")</f>
        <v>2</v>
      </c>
      <c r="K392" s="35">
        <f t="shared" ref="K392" si="57">(I392)/(J392+I392)</f>
        <v>0.9285714285714286</v>
      </c>
      <c r="L392" s="86" t="s">
        <v>1583</v>
      </c>
      <c r="M392" s="86"/>
      <c r="N392" s="86"/>
      <c r="O392" s="86" t="s">
        <v>1583</v>
      </c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hidden="1" thickBot="1" x14ac:dyDescent="0.35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26</v>
      </c>
      <c r="J393" s="34">
        <f t="shared" si="50"/>
        <v>2</v>
      </c>
      <c r="K393" s="35">
        <f t="shared" si="51"/>
        <v>0.9285714285714286</v>
      </c>
      <c r="L393" s="86" t="s">
        <v>1583</v>
      </c>
      <c r="M393" s="86"/>
      <c r="N393" s="86"/>
      <c r="O393" s="86" t="s">
        <v>1583</v>
      </c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hidden="1" thickBot="1" x14ac:dyDescent="0.35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hidden="1" thickBot="1" x14ac:dyDescent="0.35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hidden="1" thickBot="1" x14ac:dyDescent="0.35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hidden="1" thickBot="1" x14ac:dyDescent="0.35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hidden="1" thickBot="1" x14ac:dyDescent="0.35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hidden="1" thickBot="1" x14ac:dyDescent="0.35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hidden="1" thickBot="1" x14ac:dyDescent="0.35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 t="s">
        <v>1583</v>
      </c>
      <c r="M400" s="86"/>
      <c r="N400" s="86"/>
      <c r="O400" s="86" t="s">
        <v>1583</v>
      </c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hidden="1" thickBot="1" x14ac:dyDescent="0.35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hidden="1" thickBot="1" x14ac:dyDescent="0.35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hidden="1" thickBot="1" x14ac:dyDescent="0.35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26</v>
      </c>
      <c r="J403" s="34">
        <f t="shared" si="58"/>
        <v>2</v>
      </c>
      <c r="K403" s="35">
        <f t="shared" si="59"/>
        <v>0.9285714285714286</v>
      </c>
      <c r="L403" s="86" t="s">
        <v>1583</v>
      </c>
      <c r="M403" s="86"/>
      <c r="N403" s="86"/>
      <c r="O403" s="86" t="s">
        <v>1583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hidden="1" thickBot="1" x14ac:dyDescent="0.35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26</v>
      </c>
      <c r="J404" s="34">
        <f t="shared" si="58"/>
        <v>2</v>
      </c>
      <c r="K404" s="35">
        <f t="shared" si="59"/>
        <v>0.9285714285714286</v>
      </c>
      <c r="L404" s="86" t="s">
        <v>1583</v>
      </c>
      <c r="M404" s="86"/>
      <c r="N404" s="86"/>
      <c r="O404" s="86" t="s">
        <v>1583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hidden="1" thickBot="1" x14ac:dyDescent="0.35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26</v>
      </c>
      <c r="J405" s="34">
        <f t="shared" si="58"/>
        <v>2</v>
      </c>
      <c r="K405" s="35">
        <f t="shared" si="59"/>
        <v>0.9285714285714286</v>
      </c>
      <c r="L405" s="86" t="s">
        <v>1583</v>
      </c>
      <c r="M405" s="86"/>
      <c r="N405" s="86"/>
      <c r="O405" s="86" t="s">
        <v>1583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hidden="1" thickBot="1" x14ac:dyDescent="0.35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26</v>
      </c>
      <c r="J406" s="34">
        <f>COUNTIF(L406:AM406,"APAGADO")</f>
        <v>2</v>
      </c>
      <c r="K406" s="35">
        <f>(I406)/(J406+I406)</f>
        <v>0.9285714285714286</v>
      </c>
      <c r="L406" s="86" t="s">
        <v>1583</v>
      </c>
      <c r="M406" s="86"/>
      <c r="N406" s="86"/>
      <c r="O406" s="86" t="s">
        <v>1583</v>
      </c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hidden="1" thickBot="1" x14ac:dyDescent="0.35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hidden="1" thickBot="1" x14ac:dyDescent="0.35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hidden="1" thickBot="1" x14ac:dyDescent="0.35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26</v>
      </c>
      <c r="J409" s="34">
        <f>COUNTIF(L409:AM409,"APAGADO")</f>
        <v>2</v>
      </c>
      <c r="K409" s="35">
        <f>(I409)/(J409+I409)</f>
        <v>0.9285714285714286</v>
      </c>
      <c r="L409" s="86" t="s">
        <v>1583</v>
      </c>
      <c r="M409" s="86"/>
      <c r="N409" s="86"/>
      <c r="O409" s="86" t="s">
        <v>1583</v>
      </c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hidden="1" thickBot="1" x14ac:dyDescent="0.35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hidden="1" thickBot="1" x14ac:dyDescent="0.35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hidden="1" thickBot="1" x14ac:dyDescent="0.35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hidden="1" thickBot="1" x14ac:dyDescent="0.35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hidden="1" thickBot="1" x14ac:dyDescent="0.35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hidden="1" thickBot="1" x14ac:dyDescent="0.35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hidden="1" thickBot="1" x14ac:dyDescent="0.35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hidden="1" thickBot="1" x14ac:dyDescent="0.35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26</v>
      </c>
      <c r="J417" s="34">
        <f t="shared" si="58"/>
        <v>2</v>
      </c>
      <c r="K417" s="35">
        <f t="shared" si="59"/>
        <v>0.9285714285714286</v>
      </c>
      <c r="L417" s="86" t="s">
        <v>1583</v>
      </c>
      <c r="M417" s="86"/>
      <c r="N417" s="86"/>
      <c r="O417" s="86" t="s">
        <v>1583</v>
      </c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hidden="1" thickBot="1" x14ac:dyDescent="0.35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26</v>
      </c>
      <c r="J418" s="34">
        <f t="shared" si="58"/>
        <v>2</v>
      </c>
      <c r="K418" s="35">
        <f t="shared" si="59"/>
        <v>0.9285714285714286</v>
      </c>
      <c r="L418" s="86" t="s">
        <v>1583</v>
      </c>
      <c r="M418" s="86"/>
      <c r="N418" s="86"/>
      <c r="O418" s="86" t="s">
        <v>1583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hidden="1" thickBot="1" x14ac:dyDescent="0.35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26</v>
      </c>
      <c r="J419" s="34">
        <f>COUNTIF(L419:AM419,"APAGADO")</f>
        <v>2</v>
      </c>
      <c r="K419" s="35">
        <f>(I419)/(J419+I419)</f>
        <v>0.9285714285714286</v>
      </c>
      <c r="L419" s="86" t="s">
        <v>1583</v>
      </c>
      <c r="M419" s="86"/>
      <c r="N419" s="86"/>
      <c r="O419" s="86" t="s">
        <v>1583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hidden="1" thickBot="1" x14ac:dyDescent="0.35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hidden="1" thickBot="1" x14ac:dyDescent="0.35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hidden="1" thickBot="1" x14ac:dyDescent="0.35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hidden="1" thickBot="1" x14ac:dyDescent="0.35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hidden="1" thickBot="1" x14ac:dyDescent="0.35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hidden="1" thickBot="1" x14ac:dyDescent="0.35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hidden="1" thickBot="1" x14ac:dyDescent="0.35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hidden="1" thickBot="1" x14ac:dyDescent="0.35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hidden="1" thickBot="1" x14ac:dyDescent="0.35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hidden="1" thickBot="1" x14ac:dyDescent="0.35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hidden="1" thickBot="1" x14ac:dyDescent="0.35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hidden="1" thickBot="1" x14ac:dyDescent="0.35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hidden="1" thickBot="1" x14ac:dyDescent="0.35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hidden="1" thickBot="1" x14ac:dyDescent="0.35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hidden="1" thickBot="1" x14ac:dyDescent="0.35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hidden="1" thickBot="1" x14ac:dyDescent="0.35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hidden="1" thickBot="1" x14ac:dyDescent="0.35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hidden="1" thickBot="1" x14ac:dyDescent="0.35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hidden="1" thickBot="1" x14ac:dyDescent="0.35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hidden="1" thickBot="1" x14ac:dyDescent="0.35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26</v>
      </c>
      <c r="J439" s="34">
        <f t="shared" si="58"/>
        <v>2</v>
      </c>
      <c r="K439" s="35">
        <f t="shared" si="59"/>
        <v>0.9285714285714286</v>
      </c>
      <c r="L439" s="86" t="s">
        <v>1583</v>
      </c>
      <c r="M439" s="86"/>
      <c r="N439" s="86"/>
      <c r="O439" s="86" t="s">
        <v>1583</v>
      </c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hidden="1" thickBot="1" x14ac:dyDescent="0.35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hidden="1" thickBot="1" x14ac:dyDescent="0.35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 t="s">
        <v>1583</v>
      </c>
      <c r="M441" s="86"/>
      <c r="N441" s="86"/>
      <c r="O441" s="86" t="s">
        <v>1583</v>
      </c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hidden="1" thickBot="1" x14ac:dyDescent="0.35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 t="s">
        <v>1583</v>
      </c>
      <c r="M442" s="86"/>
      <c r="N442" s="86"/>
      <c r="O442" s="86" t="s">
        <v>1583</v>
      </c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hidden="1" thickBot="1" x14ac:dyDescent="0.35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hidden="1" thickBot="1" x14ac:dyDescent="0.35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26</v>
      </c>
      <c r="J444" s="34">
        <f t="shared" si="58"/>
        <v>2</v>
      </c>
      <c r="K444" s="35">
        <f t="shared" si="59"/>
        <v>0.9285714285714286</v>
      </c>
      <c r="L444" s="86" t="s">
        <v>1583</v>
      </c>
      <c r="M444" s="86"/>
      <c r="N444" s="86"/>
      <c r="O444" s="86" t="s">
        <v>1583</v>
      </c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hidden="1" thickBot="1" x14ac:dyDescent="0.35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hidden="1" thickBot="1" x14ac:dyDescent="0.35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hidden="1" thickBot="1" x14ac:dyDescent="0.35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hidden="1" thickBot="1" x14ac:dyDescent="0.35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hidden="1" thickBot="1" x14ac:dyDescent="0.35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hidden="1" thickBot="1" x14ac:dyDescent="0.35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hidden="1" thickBot="1" x14ac:dyDescent="0.35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hidden="1" thickBot="1" x14ac:dyDescent="0.35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hidden="1" thickBot="1" x14ac:dyDescent="0.35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hidden="1" thickBot="1" x14ac:dyDescent="0.35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hidden="1" thickBot="1" x14ac:dyDescent="0.35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hidden="1" thickBot="1" x14ac:dyDescent="0.35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hidden="1" thickBot="1" x14ac:dyDescent="0.35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hidden="1" thickBot="1" x14ac:dyDescent="0.35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" hidden="1" thickBot="1" x14ac:dyDescent="0.35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hidden="1" thickBot="1" x14ac:dyDescent="0.35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hidden="1" thickBot="1" x14ac:dyDescent="0.35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hidden="1" thickBot="1" x14ac:dyDescent="0.35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hidden="1" thickBot="1" x14ac:dyDescent="0.35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hidden="1" thickBot="1" x14ac:dyDescent="0.35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26</v>
      </c>
      <c r="J465" s="34">
        <f t="shared" si="66"/>
        <v>2</v>
      </c>
      <c r="K465" s="35">
        <f t="shared" si="67"/>
        <v>0.9285714285714286</v>
      </c>
      <c r="L465" s="86" t="s">
        <v>1583</v>
      </c>
      <c r="M465" s="86"/>
      <c r="N465" s="86"/>
      <c r="O465" s="86" t="s">
        <v>1583</v>
      </c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thickBot="1" x14ac:dyDescent="0.35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26</v>
      </c>
      <c r="J466" s="34">
        <f t="shared" si="66"/>
        <v>2</v>
      </c>
      <c r="K466" s="35">
        <f t="shared" si="67"/>
        <v>0.9285714285714286</v>
      </c>
      <c r="L466" s="86" t="s">
        <v>1583</v>
      </c>
      <c r="M466" s="86"/>
      <c r="N466" s="86"/>
      <c r="O466" s="86" t="s">
        <v>1583</v>
      </c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thickBot="1" x14ac:dyDescent="0.35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27</v>
      </c>
      <c r="J467" s="34">
        <f t="shared" si="66"/>
        <v>1</v>
      </c>
      <c r="K467" s="35">
        <f t="shared" si="67"/>
        <v>0.9642857142857143</v>
      </c>
      <c r="L467" s="86"/>
      <c r="M467" s="86"/>
      <c r="N467" s="86"/>
      <c r="O467" s="86" t="s">
        <v>1583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hidden="1" thickBot="1" x14ac:dyDescent="0.35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26</v>
      </c>
      <c r="J469" s="34">
        <f>COUNTIF(L469:AM469,"APAGADO")</f>
        <v>2</v>
      </c>
      <c r="K469" s="35">
        <f>(I469)/(J469+I469)</f>
        <v>0.9285714285714286</v>
      </c>
      <c r="L469" s="86" t="s">
        <v>1583</v>
      </c>
      <c r="M469" s="86"/>
      <c r="N469" s="86"/>
      <c r="O469" s="86" t="s">
        <v>1583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26</v>
      </c>
      <c r="J470" s="34">
        <f t="shared" ref="J470:J482" si="68">COUNTIF(L470:AM470,"APAGADO")</f>
        <v>2</v>
      </c>
      <c r="K470" s="35">
        <f>(I470)/(J470+I470)</f>
        <v>0.9285714285714286</v>
      </c>
      <c r="L470" s="86" t="s">
        <v>1583</v>
      </c>
      <c r="M470" s="86"/>
      <c r="N470" s="86"/>
      <c r="O470" s="86" t="s">
        <v>1583</v>
      </c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hidden="1" thickBot="1" x14ac:dyDescent="0.35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hidden="1" thickBot="1" x14ac:dyDescent="0.35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hidden="1" thickBot="1" x14ac:dyDescent="0.35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hidden="1" thickBot="1" x14ac:dyDescent="0.35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hidden="1" thickBot="1" x14ac:dyDescent="0.35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" hidden="1" thickBot="1" x14ac:dyDescent="0.35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thickBot="1" x14ac:dyDescent="0.35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26</v>
      </c>
      <c r="J477" s="34">
        <f t="shared" si="68"/>
        <v>2</v>
      </c>
      <c r="K477" s="35">
        <f t="shared" si="69"/>
        <v>0.9285714285714286</v>
      </c>
      <c r="L477" s="86" t="s">
        <v>1583</v>
      </c>
      <c r="M477" s="86"/>
      <c r="N477" s="86"/>
      <c r="O477" s="86" t="s">
        <v>1583</v>
      </c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26</v>
      </c>
      <c r="J478" s="34">
        <f t="shared" si="68"/>
        <v>2</v>
      </c>
      <c r="K478" s="35">
        <f t="shared" si="69"/>
        <v>0.9285714285714286</v>
      </c>
      <c r="L478" s="86" t="s">
        <v>1583</v>
      </c>
      <c r="M478" s="86"/>
      <c r="N478" s="86"/>
      <c r="O478" s="86" t="s">
        <v>1583</v>
      </c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hidden="1" thickBot="1" x14ac:dyDescent="0.35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hidden="1" thickBot="1" x14ac:dyDescent="0.35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26</v>
      </c>
      <c r="J481" s="34">
        <f t="shared" si="68"/>
        <v>2</v>
      </c>
      <c r="K481" s="35">
        <f t="shared" si="69"/>
        <v>0.9285714285714286</v>
      </c>
      <c r="L481" s="86" t="s">
        <v>1583</v>
      </c>
      <c r="M481" s="86"/>
      <c r="N481" s="86"/>
      <c r="O481" s="86" t="s">
        <v>1583</v>
      </c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26</v>
      </c>
      <c r="J482" s="34">
        <f t="shared" si="68"/>
        <v>2</v>
      </c>
      <c r="K482" s="35">
        <f t="shared" si="69"/>
        <v>0.9285714285714286</v>
      </c>
      <c r="L482" s="86" t="s">
        <v>1583</v>
      </c>
      <c r="M482" s="86"/>
      <c r="N482" s="86"/>
      <c r="O482" s="86" t="s">
        <v>1583</v>
      </c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hidden="1" thickBot="1" x14ac:dyDescent="0.35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27</v>
      </c>
      <c r="J483" s="34">
        <f t="shared" ref="J483:J492" si="71">COUNTIF(L483:AM483,"APAGADO")</f>
        <v>1</v>
      </c>
      <c r="K483" s="35">
        <f t="shared" ref="K483:K492" si="72">(I483)/(J483+I483)</f>
        <v>0.9642857142857143</v>
      </c>
      <c r="L483" s="86" t="s">
        <v>1583</v>
      </c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26</v>
      </c>
      <c r="J484" s="34">
        <f t="shared" si="71"/>
        <v>2</v>
      </c>
      <c r="K484" s="35">
        <f t="shared" si="72"/>
        <v>0.9285714285714286</v>
      </c>
      <c r="L484" s="86" t="s">
        <v>1583</v>
      </c>
      <c r="M484" s="86"/>
      <c r="N484" s="86"/>
      <c r="O484" s="86" t="s">
        <v>1583</v>
      </c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26</v>
      </c>
      <c r="J485" s="34">
        <f t="shared" si="71"/>
        <v>2</v>
      </c>
      <c r="K485" s="35">
        <f t="shared" si="72"/>
        <v>0.9285714285714286</v>
      </c>
      <c r="L485" s="86" t="s">
        <v>1583</v>
      </c>
      <c r="M485" s="86"/>
      <c r="N485" s="86"/>
      <c r="O485" s="86" t="s">
        <v>1583</v>
      </c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thickBot="1" x14ac:dyDescent="0.35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26</v>
      </c>
      <c r="J486" s="34">
        <f t="shared" si="71"/>
        <v>2</v>
      </c>
      <c r="K486" s="35">
        <f t="shared" si="72"/>
        <v>0.9285714285714286</v>
      </c>
      <c r="L486" s="86" t="s">
        <v>1583</v>
      </c>
      <c r="M486" s="86"/>
      <c r="N486" s="86"/>
      <c r="O486" s="86" t="s">
        <v>1583</v>
      </c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hidden="1" thickBot="1" x14ac:dyDescent="0.35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hidden="1" thickBot="1" x14ac:dyDescent="0.35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thickBot="1" x14ac:dyDescent="0.35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26</v>
      </c>
      <c r="J489" s="34">
        <f t="shared" si="71"/>
        <v>2</v>
      </c>
      <c r="K489" s="35">
        <f t="shared" si="72"/>
        <v>0.9285714285714286</v>
      </c>
      <c r="L489" s="86" t="s">
        <v>1583</v>
      </c>
      <c r="M489" s="86"/>
      <c r="N489" s="86"/>
      <c r="O489" s="86" t="s">
        <v>1583</v>
      </c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hidden="1" thickBot="1" x14ac:dyDescent="0.35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" hidden="1" thickBot="1" x14ac:dyDescent="0.35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hidden="1" thickBot="1" x14ac:dyDescent="0.35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hidden="1" thickBot="1" x14ac:dyDescent="0.35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hidden="1" thickBot="1" x14ac:dyDescent="0.35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thickBot="1" x14ac:dyDescent="0.35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26</v>
      </c>
      <c r="J495" s="34">
        <f t="shared" si="74"/>
        <v>2</v>
      </c>
      <c r="K495" s="35">
        <f t="shared" si="75"/>
        <v>0.9285714285714286</v>
      </c>
      <c r="L495" s="86" t="s">
        <v>1583</v>
      </c>
      <c r="M495" s="86"/>
      <c r="N495" s="86"/>
      <c r="O495" s="86" t="s">
        <v>1583</v>
      </c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thickBot="1" x14ac:dyDescent="0.35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26</v>
      </c>
      <c r="J496" s="34">
        <f t="shared" si="74"/>
        <v>2</v>
      </c>
      <c r="K496" s="35">
        <f t="shared" si="75"/>
        <v>0.9285714285714286</v>
      </c>
      <c r="L496" s="86" t="s">
        <v>1583</v>
      </c>
      <c r="M496" s="86"/>
      <c r="N496" s="86"/>
      <c r="O496" s="86" t="s">
        <v>1583</v>
      </c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hidden="1" thickBot="1" x14ac:dyDescent="0.35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hidden="1" thickBot="1" x14ac:dyDescent="0.35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thickBot="1" x14ac:dyDescent="0.35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26</v>
      </c>
      <c r="J499" s="34">
        <f t="shared" si="74"/>
        <v>2</v>
      </c>
      <c r="K499" s="35">
        <f t="shared" si="75"/>
        <v>0.9285714285714286</v>
      </c>
      <c r="L499" s="86" t="s">
        <v>1583</v>
      </c>
      <c r="M499" s="86"/>
      <c r="N499" s="86"/>
      <c r="O499" s="86" t="s">
        <v>1583</v>
      </c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" hidden="1" thickBot="1" x14ac:dyDescent="0.35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" thickBot="1" x14ac:dyDescent="0.35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26</v>
      </c>
      <c r="J501" s="34">
        <f t="shared" si="74"/>
        <v>2</v>
      </c>
      <c r="K501" s="35">
        <f t="shared" si="75"/>
        <v>0.9285714285714286</v>
      </c>
      <c r="L501" s="86" t="s">
        <v>1583</v>
      </c>
      <c r="M501" s="86"/>
      <c r="N501" s="86"/>
      <c r="O501" s="86" t="s">
        <v>1583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" thickBot="1" x14ac:dyDescent="0.35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26</v>
      </c>
      <c r="J502" s="34">
        <f t="shared" si="74"/>
        <v>2</v>
      </c>
      <c r="K502" s="35">
        <f t="shared" si="75"/>
        <v>0.9285714285714286</v>
      </c>
      <c r="L502" s="86" t="s">
        <v>1583</v>
      </c>
      <c r="M502" s="86"/>
      <c r="N502" s="86"/>
      <c r="O502" s="86" t="s">
        <v>1583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" thickBot="1" x14ac:dyDescent="0.35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" hidden="1" thickBot="1" x14ac:dyDescent="0.35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" hidden="1" thickBot="1" x14ac:dyDescent="0.35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thickBot="1" x14ac:dyDescent="0.35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26</v>
      </c>
      <c r="J507" s="34">
        <f t="shared" si="74"/>
        <v>2</v>
      </c>
      <c r="K507" s="35">
        <f t="shared" si="75"/>
        <v>0.9285714285714286</v>
      </c>
      <c r="L507" s="86" t="s">
        <v>1583</v>
      </c>
      <c r="M507" s="86"/>
      <c r="N507" s="86"/>
      <c r="O507" s="86" t="s">
        <v>1583</v>
      </c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" hidden="1" thickBot="1" x14ac:dyDescent="0.35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hidden="1" thickBot="1" x14ac:dyDescent="0.35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27</v>
      </c>
      <c r="J509" s="34">
        <f t="shared" si="74"/>
        <v>1</v>
      </c>
      <c r="K509" s="35">
        <f t="shared" si="75"/>
        <v>0.9642857142857143</v>
      </c>
      <c r="L509" s="86" t="s">
        <v>1583</v>
      </c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" thickBot="1" x14ac:dyDescent="0.35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6"/>
      <c r="M510" s="86"/>
      <c r="N510" s="86"/>
      <c r="O510" s="86" t="s">
        <v>1583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26</v>
      </c>
      <c r="J511" s="34">
        <f t="shared" si="74"/>
        <v>2</v>
      </c>
      <c r="K511" s="35">
        <f t="shared" si="75"/>
        <v>0.9285714285714286</v>
      </c>
      <c r="L511" s="86" t="s">
        <v>1583</v>
      </c>
      <c r="M511" s="86"/>
      <c r="N511" s="86"/>
      <c r="O511" s="86" t="s">
        <v>1583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" thickBot="1" x14ac:dyDescent="0.35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26</v>
      </c>
      <c r="J512" s="34">
        <f t="shared" si="74"/>
        <v>2</v>
      </c>
      <c r="K512" s="35">
        <f t="shared" si="75"/>
        <v>0.9285714285714286</v>
      </c>
      <c r="L512" s="86" t="s">
        <v>1583</v>
      </c>
      <c r="M512" s="86"/>
      <c r="N512" s="86"/>
      <c r="O512" s="86" t="s">
        <v>1583</v>
      </c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" thickBot="1" x14ac:dyDescent="0.35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26</v>
      </c>
      <c r="J513" s="34">
        <f t="shared" si="74"/>
        <v>2</v>
      </c>
      <c r="K513" s="35">
        <f t="shared" si="75"/>
        <v>0.9285714285714286</v>
      </c>
      <c r="L513" s="86" t="s">
        <v>1583</v>
      </c>
      <c r="M513" s="88"/>
      <c r="N513" s="86"/>
      <c r="O513" s="86" t="s">
        <v>1583</v>
      </c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" thickBot="1" x14ac:dyDescent="0.35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26</v>
      </c>
      <c r="J514" s="34">
        <f t="shared" si="74"/>
        <v>2</v>
      </c>
      <c r="K514" s="35">
        <f t="shared" si="75"/>
        <v>0.9285714285714286</v>
      </c>
      <c r="L514" s="86" t="s">
        <v>1583</v>
      </c>
      <c r="M514" s="88"/>
      <c r="N514" s="86"/>
      <c r="O514" s="86" t="s">
        <v>1583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" thickBot="1" x14ac:dyDescent="0.35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26</v>
      </c>
      <c r="J515" s="34">
        <f t="shared" ref="J515:J527" si="77">COUNTIF(L515:AM515,"APAGADO")</f>
        <v>2</v>
      </c>
      <c r="K515" s="35">
        <f t="shared" ref="K515:K527" si="78">(I515)/(J515+I515)</f>
        <v>0.9285714285714286</v>
      </c>
      <c r="L515" s="86" t="s">
        <v>1583</v>
      </c>
      <c r="M515" s="88"/>
      <c r="N515" s="86"/>
      <c r="O515" s="86" t="s">
        <v>1583</v>
      </c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" thickBot="1" x14ac:dyDescent="0.35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26</v>
      </c>
      <c r="J516" s="34">
        <f t="shared" si="77"/>
        <v>2</v>
      </c>
      <c r="K516" s="35">
        <f t="shared" si="78"/>
        <v>0.9285714285714286</v>
      </c>
      <c r="L516" s="86" t="s">
        <v>1583</v>
      </c>
      <c r="M516" s="88"/>
      <c r="N516" s="86"/>
      <c r="O516" s="86" t="s">
        <v>1583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" thickBot="1" x14ac:dyDescent="0.35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26</v>
      </c>
      <c r="J517" s="34">
        <f t="shared" si="77"/>
        <v>2</v>
      </c>
      <c r="K517" s="35">
        <f t="shared" si="78"/>
        <v>0.9285714285714286</v>
      </c>
      <c r="L517" s="86" t="s">
        <v>1583</v>
      </c>
      <c r="M517" s="88"/>
      <c r="N517" s="86"/>
      <c r="O517" s="86" t="s">
        <v>1583</v>
      </c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" thickBot="1" x14ac:dyDescent="0.35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26</v>
      </c>
      <c r="J518" s="34">
        <f t="shared" si="77"/>
        <v>2</v>
      </c>
      <c r="K518" s="35">
        <f t="shared" si="78"/>
        <v>0.9285714285714286</v>
      </c>
      <c r="L518" s="86" t="s">
        <v>1583</v>
      </c>
      <c r="M518" s="88"/>
      <c r="N518" s="86"/>
      <c r="O518" s="86" t="s">
        <v>1583</v>
      </c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" thickBot="1" x14ac:dyDescent="0.35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 t="s">
        <v>1583</v>
      </c>
      <c r="M519" s="88"/>
      <c r="N519" s="86"/>
      <c r="O519" s="86" t="s">
        <v>1583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" thickBot="1" x14ac:dyDescent="0.35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26</v>
      </c>
      <c r="J520" s="34">
        <f t="shared" si="77"/>
        <v>2</v>
      </c>
      <c r="K520" s="35">
        <f t="shared" si="78"/>
        <v>0.9285714285714286</v>
      </c>
      <c r="L520" s="86" t="s">
        <v>1583</v>
      </c>
      <c r="M520" s="88"/>
      <c r="N520" s="86"/>
      <c r="O520" s="86" t="s">
        <v>1583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" thickBot="1" x14ac:dyDescent="0.35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26</v>
      </c>
      <c r="J521" s="34">
        <f t="shared" si="77"/>
        <v>2</v>
      </c>
      <c r="K521" s="35">
        <f t="shared" si="78"/>
        <v>0.9285714285714286</v>
      </c>
      <c r="L521" s="86" t="s">
        <v>1583</v>
      </c>
      <c r="M521" s="88"/>
      <c r="N521" s="86"/>
      <c r="O521" s="86" t="s">
        <v>1583</v>
      </c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" thickBot="1" x14ac:dyDescent="0.35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26</v>
      </c>
      <c r="J522" s="34">
        <f t="shared" si="77"/>
        <v>2</v>
      </c>
      <c r="K522" s="35">
        <f t="shared" si="78"/>
        <v>0.9285714285714286</v>
      </c>
      <c r="L522" s="86" t="s">
        <v>1583</v>
      </c>
      <c r="M522" s="88"/>
      <c r="N522" s="86"/>
      <c r="O522" s="86" t="s">
        <v>1583</v>
      </c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" thickBot="1" x14ac:dyDescent="0.35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26</v>
      </c>
      <c r="J523" s="34">
        <f t="shared" si="77"/>
        <v>2</v>
      </c>
      <c r="K523" s="35">
        <f t="shared" si="78"/>
        <v>0.9285714285714286</v>
      </c>
      <c r="L523" s="86" t="s">
        <v>1583</v>
      </c>
      <c r="M523" s="88"/>
      <c r="N523" s="86"/>
      <c r="O523" s="86" t="s">
        <v>1583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" thickBot="1" x14ac:dyDescent="0.35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26</v>
      </c>
      <c r="J524" s="34">
        <f t="shared" si="77"/>
        <v>2</v>
      </c>
      <c r="K524" s="35">
        <f t="shared" si="78"/>
        <v>0.9285714285714286</v>
      </c>
      <c r="L524" s="86" t="s">
        <v>1583</v>
      </c>
      <c r="M524" s="88"/>
      <c r="N524" s="86"/>
      <c r="O524" s="86" t="s">
        <v>1583</v>
      </c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" hidden="1" thickBot="1" x14ac:dyDescent="0.35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" hidden="1" thickBot="1" x14ac:dyDescent="0.35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" thickBot="1" x14ac:dyDescent="0.35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26</v>
      </c>
      <c r="J527" s="34">
        <f t="shared" si="77"/>
        <v>2</v>
      </c>
      <c r="K527" s="35">
        <f t="shared" si="78"/>
        <v>0.9285714285714286</v>
      </c>
      <c r="L527" s="86" t="s">
        <v>1583</v>
      </c>
      <c r="M527" s="88"/>
      <c r="N527" s="86"/>
      <c r="O527" s="86" t="s">
        <v>1583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" thickBot="1" x14ac:dyDescent="0.35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26</v>
      </c>
      <c r="J528" s="34">
        <f t="shared" ref="J528:J534" si="80">COUNTIF(L528:AM528,"APAGADO")</f>
        <v>2</v>
      </c>
      <c r="K528" s="35">
        <f t="shared" ref="K528:K534" si="81">(I528)/(J528+I528)</f>
        <v>0.9285714285714286</v>
      </c>
      <c r="L528" s="86" t="s">
        <v>1583</v>
      </c>
      <c r="M528" s="88"/>
      <c r="N528" s="86"/>
      <c r="O528" s="86" t="s">
        <v>1583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" thickBot="1" x14ac:dyDescent="0.35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26</v>
      </c>
      <c r="J529" s="34">
        <f t="shared" si="80"/>
        <v>2</v>
      </c>
      <c r="K529" s="35">
        <f t="shared" si="81"/>
        <v>0.9285714285714286</v>
      </c>
      <c r="L529" s="86" t="s">
        <v>1583</v>
      </c>
      <c r="M529" s="88"/>
      <c r="N529" s="86"/>
      <c r="O529" s="86" t="s">
        <v>1583</v>
      </c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" thickBot="1" x14ac:dyDescent="0.35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26</v>
      </c>
      <c r="J530" s="34">
        <f t="shared" si="80"/>
        <v>2</v>
      </c>
      <c r="K530" s="35">
        <f t="shared" si="81"/>
        <v>0.9285714285714286</v>
      </c>
      <c r="L530" s="86" t="s">
        <v>1583</v>
      </c>
      <c r="M530" s="88"/>
      <c r="N530" s="86"/>
      <c r="O530" s="86" t="s">
        <v>1583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" hidden="1" thickBot="1" x14ac:dyDescent="0.35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" hidden="1" thickBot="1" x14ac:dyDescent="0.35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" hidden="1" thickBot="1" x14ac:dyDescent="0.35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" hidden="1" thickBot="1" x14ac:dyDescent="0.35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" thickBot="1" x14ac:dyDescent="0.35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27</v>
      </c>
      <c r="J535" s="34">
        <f t="shared" ref="J535:J540" si="83">COUNTIF(L535:AM535,"APAGADO")</f>
        <v>1</v>
      </c>
      <c r="K535" s="35">
        <f t="shared" ref="K535:K540" si="84">(I535)/(J535+I535)</f>
        <v>0.9642857142857143</v>
      </c>
      <c r="L535" s="86"/>
      <c r="M535" s="88"/>
      <c r="N535" s="86"/>
      <c r="O535" s="86" t="s">
        <v>1583</v>
      </c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" thickBot="1" x14ac:dyDescent="0.35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6"/>
      <c r="M536" s="88"/>
      <c r="N536" s="86"/>
      <c r="O536" s="86" t="s">
        <v>1583</v>
      </c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" thickBot="1" x14ac:dyDescent="0.35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27</v>
      </c>
      <c r="J537" s="34">
        <f t="shared" si="83"/>
        <v>1</v>
      </c>
      <c r="K537" s="35">
        <f t="shared" si="84"/>
        <v>0.9642857142857143</v>
      </c>
      <c r="L537" s="86"/>
      <c r="M537" s="88"/>
      <c r="N537" s="86"/>
      <c r="O537" s="86" t="s">
        <v>1583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" thickBot="1" x14ac:dyDescent="0.35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27</v>
      </c>
      <c r="J538" s="34">
        <f t="shared" si="83"/>
        <v>1</v>
      </c>
      <c r="K538" s="35">
        <f t="shared" si="84"/>
        <v>0.9642857142857143</v>
      </c>
      <c r="L538" s="86"/>
      <c r="M538" s="88"/>
      <c r="N538" s="86"/>
      <c r="O538" s="86" t="s">
        <v>1583</v>
      </c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" thickBot="1" x14ac:dyDescent="0.35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27</v>
      </c>
      <c r="J539" s="34">
        <f t="shared" si="83"/>
        <v>1</v>
      </c>
      <c r="K539" s="35">
        <f t="shared" si="84"/>
        <v>0.9642857142857143</v>
      </c>
      <c r="L539" s="86"/>
      <c r="M539" s="88"/>
      <c r="N539" s="86"/>
      <c r="O539" s="86" t="s">
        <v>1583</v>
      </c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" thickBot="1" x14ac:dyDescent="0.35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27</v>
      </c>
      <c r="J540" s="34">
        <f t="shared" si="83"/>
        <v>1</v>
      </c>
      <c r="K540" s="35">
        <f t="shared" si="84"/>
        <v>0.9642857142857143</v>
      </c>
      <c r="L540" s="88"/>
      <c r="M540" s="88"/>
      <c r="N540" s="86"/>
      <c r="O540" s="86" t="s">
        <v>1583</v>
      </c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3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3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3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3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3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3">
      <c r="E717" s="33"/>
      <c r="F717" s="33"/>
      <c r="G717" s="33"/>
      <c r="H717" s="33"/>
      <c r="K717" s="15"/>
      <c r="N717" s="86"/>
    </row>
    <row r="718" spans="5:40" x14ac:dyDescent="0.3">
      <c r="E718" s="33"/>
      <c r="F718" s="33"/>
      <c r="G718" s="33"/>
      <c r="H718" s="33"/>
      <c r="K718" s="15"/>
      <c r="N718" s="86"/>
    </row>
    <row r="719" spans="5:40" x14ac:dyDescent="0.3">
      <c r="E719" s="33"/>
      <c r="F719" s="33"/>
      <c r="G719" s="33"/>
      <c r="H719" s="33"/>
      <c r="K719" s="15"/>
      <c r="N719" s="86"/>
    </row>
    <row r="720" spans="5:40" x14ac:dyDescent="0.3">
      <c r="K720" s="15"/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  <row r="1071" spans="14:14" x14ac:dyDescent="0.3">
      <c r="N1071" s="86"/>
    </row>
    <row r="1072" spans="14:14" x14ac:dyDescent="0.3">
      <c r="N1072" s="86"/>
    </row>
  </sheetData>
  <autoFilter ref="A4:AN540" xr:uid="{00000000-0001-0000-0000-000000000000}">
    <filterColumn colId="2">
      <filters>
        <filter val="IPCOMS"/>
      </filters>
    </filterColumn>
    <filterColumn colId="14">
      <customFilters>
        <customFilter operator="notEqual" val=" "/>
      </custom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AO5:AP540 L71:AF71 AH71:AN71 L275:AA275 AC275:AN275 L512:AA512 AC512:AF512 AG512:AG539 AB512:AB541 AH512:AN1048576 M513:N514 AE513:AF539 P513:Q540 S513:AA540 AC513:AD540 R513:R541 L513:L543 AG548 L5:AN70 L323:M327 O323:AN327 L328:AN335 L336:M337 O336:AN337 L276:AN318 L320:AN322 L319:M319 O319:AN319 L72:AN274 L338:AN511 O512:O546">
    <cfRule type="cellIs" dxfId="0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4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3" priority="36" operator="equal">
      <formula>"apagado"</formula>
    </cfRule>
  </conditionalFormatting>
  <conditionalFormatting sqref="N515:N1072">
    <cfRule type="notContainsText" dxfId="62" priority="215" operator="notContains" text="Caida">
      <formula>ISERROR(SEARCH("Caida",N515))</formula>
    </cfRule>
    <cfRule type="containsText" dxfId="61" priority="216" operator="containsText" text="Caida">
      <formula>NOT(ISERROR(SEARCH("Caida",N515)))</formula>
    </cfRule>
    <cfRule type="cellIs" dxfId="60" priority="217" operator="lessThan">
      <formula>0.8</formula>
    </cfRule>
    <cfRule type="cellIs" dxfId="59" priority="218" operator="greaterThan">
      <formula>0.8</formula>
    </cfRule>
    <cfRule type="cellIs" dxfId="58" priority="241" operator="greaterThan">
      <formula>0.8</formula>
    </cfRule>
    <cfRule type="cellIs" dxfId="57" priority="345" operator="equal">
      <formula>"APAGADO"</formula>
    </cfRule>
  </conditionalFormatting>
  <conditionalFormatting sqref="N515:N1048576">
    <cfRule type="cellIs" dxfId="56" priority="235" operator="equal">
      <formula>$N$13</formula>
    </cfRule>
  </conditionalFormatting>
  <conditionalFormatting sqref="V3:AG3 AH515:AP539 AE540:AP540">
    <cfRule type="cellIs" dxfId="55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4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4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3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3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3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3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3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3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3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3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3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3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3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3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3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3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3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3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3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3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3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3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3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3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3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3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3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3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3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3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3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3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3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3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3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3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3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3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3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3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3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3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3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3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3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3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3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3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3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3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3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3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3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3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3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3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3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3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3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3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3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3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3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3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3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3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3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3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3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3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3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3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3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3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3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3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3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3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3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3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3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4" ht="21" x14ac:dyDescent="0.4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3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3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3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3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3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3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3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3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3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3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3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3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3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3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3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3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3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3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3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3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3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3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3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3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3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3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3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3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3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3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3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3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3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3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3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3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3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3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3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3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3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3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3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3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3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3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3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3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3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3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3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3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3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3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3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3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3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3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3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3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3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3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3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3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3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3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3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3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3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3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3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3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3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3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3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3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3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3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3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3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3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3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3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3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3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3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3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3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3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3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3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3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3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3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3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3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3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3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3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3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3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3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3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3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3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3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3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3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3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3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3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3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3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3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3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3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3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3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3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3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3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3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3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3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3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3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3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3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3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3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3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3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3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3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3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3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3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3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3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3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3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3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3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3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3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3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3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3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3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3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3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3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3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3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3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3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3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3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3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3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3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3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3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3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3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3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3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3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3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3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3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3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3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3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3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3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3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3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3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3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3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3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3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3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3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3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3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3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3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3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3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3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3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3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3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3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3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3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3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3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3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3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3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3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3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3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3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3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3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3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3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3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3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3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3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3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3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3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3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3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3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3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3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3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3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3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3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3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3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3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3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3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3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3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3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3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3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3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3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3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3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3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3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3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3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3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3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3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3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3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3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3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3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3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3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3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3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3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3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3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3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3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3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3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3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3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3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3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3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3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3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3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3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3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3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3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3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3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3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3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3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3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3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3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3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3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3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3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3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3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3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3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3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3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3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3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3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3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3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3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3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3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3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3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3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3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3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3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3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3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3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3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3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3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3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3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3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3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3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3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3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3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3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3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3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3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3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3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3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3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3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3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3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3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3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3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3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3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3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3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3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3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3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3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3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3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3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3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3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3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3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3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3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3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3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3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3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3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3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3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3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3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3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3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3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3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3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3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3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3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3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3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3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3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3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3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3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3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3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3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3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3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3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3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3" priority="1" operator="equal">
      <formula>0</formula>
    </cfRule>
    <cfRule type="cellIs" dxfId="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979</v>
      </c>
      <c r="D1" s="31">
        <f>COUNTIFS(E4:E401,"=Fibra Optica")</f>
        <v>270</v>
      </c>
    </row>
    <row r="2" spans="1:36" ht="21" x14ac:dyDescent="0.4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1145</v>
      </c>
      <c r="D1" s="32"/>
    </row>
    <row r="2" spans="1:36" ht="21" x14ac:dyDescent="0.4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3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3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3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3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3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3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3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3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3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3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3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3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3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3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3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3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3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3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3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3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3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3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3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3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3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3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3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3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3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3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3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3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3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3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3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3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3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3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3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3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3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3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3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3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3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3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3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3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3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3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3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3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3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3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3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3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3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3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3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3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3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3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3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3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3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3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3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3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3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3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3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3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3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3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3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3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3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3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3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3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3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3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3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3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3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3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3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3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3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3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3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3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3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3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3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3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3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3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3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3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3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3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3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3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3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3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3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3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3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3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3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3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3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3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3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3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3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3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3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3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3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3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3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3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3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3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3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3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3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3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3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3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3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3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3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3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3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3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3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3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3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3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3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3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3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3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3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3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3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3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3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3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3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3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3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3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3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3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3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3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3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3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3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3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3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3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3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3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3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3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3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3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3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3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3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3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3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3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3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3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3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3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3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3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3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3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3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3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3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3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3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3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3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3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3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3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3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3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3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3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3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3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3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3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3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3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3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3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3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3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3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3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3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3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3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3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3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3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3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3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3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3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3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3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3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3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3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3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3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3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3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3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3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3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3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3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3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3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3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3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3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3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3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3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3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3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3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3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3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3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3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3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3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3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3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3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3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3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3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3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3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3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3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3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3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3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3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3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3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3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3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3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3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3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3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3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3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3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3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3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3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3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3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3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3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3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3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3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3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3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3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3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3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3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3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3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3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3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3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3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3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3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3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3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3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3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3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3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3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3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3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3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3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3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3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3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3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3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3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3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3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3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3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3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3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3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3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3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3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3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3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3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3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3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3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3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3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3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3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3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3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3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3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3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3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3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3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3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3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3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3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3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3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3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3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3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3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3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3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3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3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3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3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3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3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3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3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3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3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3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3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3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3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3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3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3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3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3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3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3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3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3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3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3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3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3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3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3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3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3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3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3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3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3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3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3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3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3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3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3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3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3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3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3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3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3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3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3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3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3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3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3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3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3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3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3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3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3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3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3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3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3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3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3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3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3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3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3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3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3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3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3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3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3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3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3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3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3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3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3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3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3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3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3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3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3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3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3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3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3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3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3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3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3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3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3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3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3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3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3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3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3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3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3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3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3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3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3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3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3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3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3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3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3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3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3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3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3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980</v>
      </c>
      <c r="D1" s="32">
        <f>COUNTIFS(E4:E400,"=radio")</f>
        <v>89</v>
      </c>
    </row>
    <row r="2" spans="1:36" ht="21" x14ac:dyDescent="0.4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3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3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3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3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3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3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3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3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3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3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3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3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3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3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3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3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3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3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3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3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3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3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3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3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3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3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3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3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3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3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3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3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3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3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3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3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3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3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3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3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3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3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3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3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3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3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Normal="100" workbookViewId="0">
      <selection sqref="A1:XFD1048576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992</v>
      </c>
      <c r="E1" s="60" t="s">
        <v>993</v>
      </c>
    </row>
    <row r="2" spans="1:10" ht="15.6" customHeight="1" thickTop="1" thickBot="1" x14ac:dyDescent="0.35">
      <c r="A2" s="91"/>
      <c r="B2" s="61" t="s">
        <v>1328</v>
      </c>
      <c r="C2" s="62">
        <v>536</v>
      </c>
      <c r="D2" s="63"/>
      <c r="E2" s="64"/>
      <c r="F2" s="137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38"/>
      <c r="G3" s="105"/>
      <c r="H3" s="116" t="s">
        <v>1328</v>
      </c>
      <c r="I3" s="120" t="s">
        <v>1421</v>
      </c>
      <c r="J3" s="109" t="s">
        <v>993</v>
      </c>
    </row>
    <row r="4" spans="1:10" ht="16.8" thickTop="1" thickBot="1" x14ac:dyDescent="0.35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38"/>
      <c r="G4" s="114" t="s">
        <v>1415</v>
      </c>
      <c r="H4" s="117">
        <f>paradas!D1</f>
        <v>38</v>
      </c>
      <c r="I4" s="121"/>
      <c r="J4" s="113"/>
    </row>
    <row r="5" spans="1:10" ht="16.2" thickTop="1" x14ac:dyDescent="0.3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8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8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5">
      <c r="A7" s="40"/>
      <c r="B7" s="93" t="s">
        <v>1143</v>
      </c>
      <c r="C7" s="94">
        <v>0</v>
      </c>
      <c r="D7" s="94"/>
      <c r="E7" s="95">
        <v>0</v>
      </c>
      <c r="F7" s="138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6.8" thickTop="1" thickBot="1" x14ac:dyDescent="0.35">
      <c r="B8" s="93" t="s">
        <v>1144</v>
      </c>
      <c r="C8" s="94">
        <v>0</v>
      </c>
      <c r="E8" s="96">
        <v>0</v>
      </c>
      <c r="F8" s="139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5">
      <c r="B9" s="61" t="s">
        <v>1328</v>
      </c>
      <c r="C9" s="62">
        <v>536</v>
      </c>
      <c r="D9" s="63">
        <v>0</v>
      </c>
      <c r="E9" s="64"/>
      <c r="F9" s="137">
        <v>45353</v>
      </c>
      <c r="G9" s="106" t="s">
        <v>1393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0</v>
      </c>
      <c r="D10" s="66">
        <v>0</v>
      </c>
      <c r="E10" s="67">
        <f>D10/C9</f>
        <v>0</v>
      </c>
      <c r="F10" s="138"/>
      <c r="G10" s="105"/>
      <c r="H10" s="116" t="s">
        <v>1328</v>
      </c>
      <c r="I10" s="120" t="s">
        <v>1421</v>
      </c>
      <c r="J10" s="109" t="s">
        <v>993</v>
      </c>
    </row>
    <row r="11" spans="1:10" ht="16.8" thickTop="1" thickBot="1" x14ac:dyDescent="0.35">
      <c r="B11" s="65" t="s">
        <v>1329</v>
      </c>
      <c r="C11" s="83">
        <v>0</v>
      </c>
      <c r="D11" s="66">
        <v>0</v>
      </c>
      <c r="E11" s="67">
        <v>9.1800000000000007E-2</v>
      </c>
      <c r="F11" s="138"/>
      <c r="G11" s="114" t="s">
        <v>1415</v>
      </c>
      <c r="H11" s="117">
        <v>38</v>
      </c>
      <c r="I11" s="121"/>
      <c r="J11" s="113"/>
    </row>
    <row r="12" spans="1:10" ht="15" customHeight="1" thickTop="1" x14ac:dyDescent="0.3">
      <c r="B12" s="65" t="s">
        <v>1330</v>
      </c>
      <c r="C12" s="83">
        <v>0</v>
      </c>
      <c r="D12" s="66">
        <v>0</v>
      </c>
      <c r="E12" s="67">
        <v>0.1011</v>
      </c>
      <c r="F12" s="138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2" thickBot="1" x14ac:dyDescent="0.35">
      <c r="B13" s="68" t="s">
        <v>16</v>
      </c>
      <c r="C13" s="69">
        <v>0</v>
      </c>
      <c r="D13" s="70">
        <v>0</v>
      </c>
      <c r="E13" s="90">
        <f>D13/C9</f>
        <v>0</v>
      </c>
      <c r="F13" s="138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6.8" thickTop="1" thickBot="1" x14ac:dyDescent="0.35">
      <c r="B14" s="93" t="s">
        <v>1143</v>
      </c>
      <c r="C14" s="94">
        <v>0</v>
      </c>
      <c r="D14" s="94">
        <v>0</v>
      </c>
      <c r="E14" s="95">
        <v>0</v>
      </c>
      <c r="F14" s="138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5">
      <c r="B15" s="93" t="s">
        <v>1144</v>
      </c>
      <c r="C15" s="94">
        <v>0</v>
      </c>
      <c r="D15" s="94">
        <v>0</v>
      </c>
      <c r="E15" s="96">
        <v>0</v>
      </c>
      <c r="F15" s="139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5">
      <c r="B16" s="61" t="s">
        <v>1328</v>
      </c>
      <c r="C16" s="62">
        <v>536</v>
      </c>
      <c r="D16" s="63"/>
      <c r="E16" s="64"/>
      <c r="F16" s="137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0</v>
      </c>
      <c r="D17" s="66">
        <v>0</v>
      </c>
      <c r="E17" s="67">
        <v>0</v>
      </c>
      <c r="F17" s="138"/>
      <c r="G17" s="105"/>
      <c r="H17" s="116" t="s">
        <v>1328</v>
      </c>
      <c r="I17" s="120" t="s">
        <v>1421</v>
      </c>
      <c r="J17" s="109" t="s">
        <v>993</v>
      </c>
    </row>
    <row r="18" spans="2:10" ht="16.8" thickTop="1" thickBot="1" x14ac:dyDescent="0.35">
      <c r="B18" s="65" t="s">
        <v>1329</v>
      </c>
      <c r="C18" s="83">
        <v>0</v>
      </c>
      <c r="D18" s="66">
        <v>0</v>
      </c>
      <c r="E18" s="67">
        <v>0</v>
      </c>
      <c r="F18" s="138"/>
      <c r="G18" s="114" t="s">
        <v>1415</v>
      </c>
      <c r="H18" s="117">
        <v>33</v>
      </c>
      <c r="I18" s="121"/>
      <c r="J18" s="113"/>
    </row>
    <row r="19" spans="2:10" ht="16.2" thickTop="1" x14ac:dyDescent="0.3">
      <c r="B19" s="65" t="s">
        <v>1330</v>
      </c>
      <c r="C19" s="83">
        <v>0</v>
      </c>
      <c r="D19" s="66">
        <v>0</v>
      </c>
      <c r="E19" s="67">
        <v>0</v>
      </c>
      <c r="F19" s="138"/>
      <c r="G19" s="65" t="s">
        <v>1152</v>
      </c>
      <c r="H19" s="118">
        <v>38</v>
      </c>
      <c r="I19" s="122">
        <v>0</v>
      </c>
      <c r="J19" s="112">
        <v>0</v>
      </c>
    </row>
    <row r="20" spans="2:10" ht="16.2" thickBot="1" x14ac:dyDescent="0.35">
      <c r="B20" s="68" t="s">
        <v>16</v>
      </c>
      <c r="C20" s="69">
        <v>0</v>
      </c>
      <c r="D20" s="70">
        <v>0</v>
      </c>
      <c r="E20" s="90">
        <f>D20/C16</f>
        <v>0</v>
      </c>
      <c r="F20" s="138"/>
      <c r="G20" s="65" t="s">
        <v>1417</v>
      </c>
      <c r="H20" s="118">
        <v>38</v>
      </c>
      <c r="I20" s="123">
        <v>0</v>
      </c>
      <c r="J20" s="107">
        <v>0</v>
      </c>
    </row>
    <row r="21" spans="2:10" ht="16.8" thickTop="1" thickBot="1" x14ac:dyDescent="0.35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38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5">
      <c r="B22" s="93" t="s">
        <v>1144</v>
      </c>
      <c r="C22" s="94">
        <v>0</v>
      </c>
      <c r="D22" s="94">
        <v>0</v>
      </c>
      <c r="E22" s="96">
        <v>0</v>
      </c>
      <c r="F22" s="139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1328</v>
      </c>
      <c r="C23" s="62">
        <f>CANTIDAD_DE_CAMARAS-H25</f>
        <v>460</v>
      </c>
      <c r="D23" s="63"/>
      <c r="E23" s="64"/>
      <c r="F23" s="137">
        <v>45355</v>
      </c>
      <c r="G23" s="106" t="s">
        <v>1393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38"/>
      <c r="G24" s="105"/>
      <c r="H24" s="116" t="s">
        <v>1328</v>
      </c>
      <c r="I24" s="120" t="s">
        <v>1421</v>
      </c>
      <c r="J24" s="109" t="s">
        <v>993</v>
      </c>
    </row>
    <row r="25" spans="2:10" ht="16.8" thickTop="1" thickBot="1" x14ac:dyDescent="0.35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38"/>
      <c r="G25" s="114" t="s">
        <v>1415</v>
      </c>
      <c r="H25" s="117">
        <f>paradas!H1</f>
        <v>76</v>
      </c>
      <c r="I25" s="121"/>
      <c r="J25" s="113"/>
    </row>
    <row r="26" spans="2:10" ht="16.2" thickTop="1" x14ac:dyDescent="0.3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38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5">
      <c r="B27" s="68" t="s">
        <v>16</v>
      </c>
      <c r="C27" s="69">
        <f>'APAGADOS RADIO'!I2+'APAGADOS ANTENA'!I2</f>
        <v>17</v>
      </c>
      <c r="D27" s="140">
        <f>D26-C27</f>
        <v>95</v>
      </c>
      <c r="E27" s="141">
        <f>D27/C23</f>
        <v>0.20652173913043478</v>
      </c>
      <c r="F27" s="138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6.8" thickTop="1" thickBot="1" x14ac:dyDescent="0.35">
      <c r="B28" s="93" t="s">
        <v>1143</v>
      </c>
      <c r="C28" s="94">
        <f>Hoja1!I3</f>
        <v>19</v>
      </c>
      <c r="D28" s="142"/>
      <c r="E28" s="143">
        <f>Hoja1!I4</f>
        <v>7.7235772357723581E-2</v>
      </c>
      <c r="F28" s="138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6.8" thickTop="1" thickBot="1" x14ac:dyDescent="0.35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39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5">
      <c r="B30" s="61" t="s">
        <v>1328</v>
      </c>
      <c r="C30" s="62">
        <v>534</v>
      </c>
      <c r="D30" s="63"/>
      <c r="E30" s="64"/>
      <c r="F30" s="137">
        <v>45356</v>
      </c>
      <c r="G30" s="106" t="s">
        <v>1393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0</v>
      </c>
      <c r="D31" s="66">
        <f>C31</f>
        <v>0</v>
      </c>
      <c r="E31" s="67">
        <f>D31/C30</f>
        <v>0</v>
      </c>
      <c r="F31" s="138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5">
      <c r="B32" s="65" t="s">
        <v>1329</v>
      </c>
      <c r="C32" s="83">
        <v>0</v>
      </c>
      <c r="D32" s="66">
        <f>D31-C32</f>
        <v>0</v>
      </c>
      <c r="E32" s="67">
        <f>D32/C30</f>
        <v>0</v>
      </c>
      <c r="F32" s="138"/>
      <c r="G32" s="114" t="s">
        <v>1415</v>
      </c>
      <c r="H32" s="117">
        <v>38</v>
      </c>
      <c r="I32" s="121"/>
      <c r="J32" s="113"/>
    </row>
    <row r="33" spans="1:10" ht="16.2" thickTop="1" x14ac:dyDescent="0.3">
      <c r="B33" s="65" t="s">
        <v>1330</v>
      </c>
      <c r="C33" s="83">
        <v>0</v>
      </c>
      <c r="D33" s="66">
        <v>0</v>
      </c>
      <c r="E33" s="67">
        <v>0</v>
      </c>
      <c r="F33" s="138"/>
      <c r="G33" s="65" t="s">
        <v>1152</v>
      </c>
      <c r="H33" s="118">
        <v>38</v>
      </c>
      <c r="I33" s="122"/>
      <c r="J33" s="112">
        <f t="shared" ref="J33:J35" si="2">I33/H33</f>
        <v>0</v>
      </c>
    </row>
    <row r="34" spans="1:10" ht="16.2" thickBot="1" x14ac:dyDescent="0.35">
      <c r="B34" s="68" t="s">
        <v>16</v>
      </c>
      <c r="C34" s="69">
        <v>0</v>
      </c>
      <c r="D34" s="70">
        <v>0</v>
      </c>
      <c r="E34" s="90">
        <v>0</v>
      </c>
      <c r="F34" s="138"/>
      <c r="G34" s="65" t="s">
        <v>1417</v>
      </c>
      <c r="H34" s="118">
        <v>38</v>
      </c>
      <c r="I34" s="123">
        <v>0</v>
      </c>
      <c r="J34" s="107">
        <f t="shared" si="2"/>
        <v>0</v>
      </c>
    </row>
    <row r="35" spans="1:10" ht="16.8" thickTop="1" thickBot="1" x14ac:dyDescent="0.35">
      <c r="A35" t="s">
        <v>1560</v>
      </c>
      <c r="B35" s="93" t="s">
        <v>1143</v>
      </c>
      <c r="C35" s="94">
        <v>0</v>
      </c>
      <c r="D35" s="94"/>
      <c r="E35" s="95">
        <f>Hoja1!J4</f>
        <v>0</v>
      </c>
      <c r="F35" s="138"/>
      <c r="G35" s="65" t="s">
        <v>1423</v>
      </c>
      <c r="H35" s="118">
        <v>76</v>
      </c>
      <c r="I35" s="124">
        <v>0</v>
      </c>
      <c r="J35" s="110">
        <f t="shared" si="2"/>
        <v>0</v>
      </c>
    </row>
    <row r="36" spans="1:10" ht="16.8" thickTop="1" thickBot="1" x14ac:dyDescent="0.35">
      <c r="B36" s="93" t="s">
        <v>1144</v>
      </c>
      <c r="C36" s="94">
        <v>0</v>
      </c>
      <c r="D36" s="94"/>
      <c r="E36" s="96">
        <v>0</v>
      </c>
      <c r="F36" s="139"/>
      <c r="G36" s="68" t="s">
        <v>1422</v>
      </c>
      <c r="H36" s="119">
        <v>0</v>
      </c>
      <c r="I36" s="125"/>
      <c r="J36" s="111"/>
    </row>
    <row r="37" spans="1:10" ht="15.75" customHeight="1" thickTop="1" thickBot="1" x14ac:dyDescent="0.35">
      <c r="B37" s="61" t="s">
        <v>1328</v>
      </c>
      <c r="C37" s="62">
        <v>534</v>
      </c>
      <c r="D37" s="63"/>
      <c r="E37" s="64"/>
      <c r="F37" s="137">
        <v>45357</v>
      </c>
      <c r="G37" s="106" t="s">
        <v>1393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0</v>
      </c>
      <c r="D38" s="66">
        <v>0</v>
      </c>
      <c r="E38" s="67">
        <f>D38/C37</f>
        <v>0</v>
      </c>
      <c r="F38" s="138"/>
      <c r="G38" s="105"/>
      <c r="H38" s="116" t="s">
        <v>1328</v>
      </c>
      <c r="I38" s="120" t="s">
        <v>1421</v>
      </c>
      <c r="J38" s="109" t="s">
        <v>993</v>
      </c>
    </row>
    <row r="39" spans="1:10" ht="16.8" thickTop="1" thickBot="1" x14ac:dyDescent="0.35">
      <c r="B39" s="65" t="s">
        <v>1329</v>
      </c>
      <c r="C39" s="83">
        <v>0</v>
      </c>
      <c r="D39" s="66">
        <v>0</v>
      </c>
      <c r="E39" s="67">
        <v>0.1011</v>
      </c>
      <c r="F39" s="138"/>
      <c r="G39" s="114" t="s">
        <v>1415</v>
      </c>
      <c r="H39" s="117">
        <v>38</v>
      </c>
      <c r="I39" s="121"/>
      <c r="J39" s="113"/>
    </row>
    <row r="40" spans="1:10" ht="16.2" thickTop="1" x14ac:dyDescent="0.3">
      <c r="B40" s="65" t="s">
        <v>1330</v>
      </c>
      <c r="C40" s="83">
        <v>0</v>
      </c>
      <c r="D40" s="66">
        <v>0</v>
      </c>
      <c r="E40" s="67">
        <v>0.1011</v>
      </c>
      <c r="F40" s="138"/>
      <c r="G40" s="65" t="s">
        <v>1152</v>
      </c>
      <c r="H40" s="118">
        <v>38</v>
      </c>
      <c r="I40" s="122">
        <v>0</v>
      </c>
      <c r="J40" s="112">
        <v>0.37</v>
      </c>
    </row>
    <row r="41" spans="1:10" ht="16.2" thickBot="1" x14ac:dyDescent="0.35">
      <c r="B41" s="68" t="s">
        <v>16</v>
      </c>
      <c r="C41" s="69">
        <v>0</v>
      </c>
      <c r="D41" s="70">
        <v>0</v>
      </c>
      <c r="E41" s="90">
        <f>D41/C37</f>
        <v>0</v>
      </c>
      <c r="F41" s="138"/>
      <c r="G41" s="65" t="s">
        <v>1417</v>
      </c>
      <c r="H41" s="118">
        <v>38</v>
      </c>
      <c r="I41" s="123">
        <v>0</v>
      </c>
      <c r="J41" s="107">
        <f t="shared" ref="J41:J42" si="3">I41/H41</f>
        <v>0</v>
      </c>
    </row>
    <row r="42" spans="1:10" ht="15" customHeight="1" thickTop="1" thickBot="1" x14ac:dyDescent="0.35">
      <c r="B42" s="93" t="s">
        <v>1143</v>
      </c>
      <c r="C42" s="94">
        <v>0</v>
      </c>
      <c r="D42" s="94"/>
      <c r="E42" s="95">
        <v>0</v>
      </c>
      <c r="F42" s="138"/>
      <c r="G42" s="65" t="s">
        <v>1423</v>
      </c>
      <c r="H42" s="118">
        <v>76</v>
      </c>
      <c r="I42" s="124">
        <v>0</v>
      </c>
      <c r="J42" s="110">
        <f t="shared" si="3"/>
        <v>0</v>
      </c>
    </row>
    <row r="43" spans="1:10" ht="16.8" thickTop="1" thickBot="1" x14ac:dyDescent="0.35">
      <c r="B43" s="93" t="s">
        <v>1144</v>
      </c>
      <c r="C43" s="94">
        <v>0</v>
      </c>
      <c r="D43" s="94"/>
      <c r="E43" s="96">
        <v>0</v>
      </c>
      <c r="F43" s="139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5">
      <c r="B44" s="61" t="s">
        <v>1328</v>
      </c>
      <c r="C44" s="62">
        <v>534</v>
      </c>
      <c r="D44" s="63"/>
      <c r="E44" s="64"/>
      <c r="F44" s="137">
        <v>45358</v>
      </c>
      <c r="G44" s="106" t="s">
        <v>1393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0</v>
      </c>
      <c r="D45" s="66">
        <v>0</v>
      </c>
      <c r="E45" s="67">
        <v>0</v>
      </c>
      <c r="F45" s="138"/>
      <c r="G45" s="105"/>
      <c r="H45" s="116" t="s">
        <v>1328</v>
      </c>
      <c r="I45" s="120" t="s">
        <v>1421</v>
      </c>
      <c r="J45" s="109" t="s">
        <v>993</v>
      </c>
    </row>
    <row r="46" spans="1:10" ht="16.8" thickTop="1" thickBot="1" x14ac:dyDescent="0.35">
      <c r="B46" s="65" t="s">
        <v>1329</v>
      </c>
      <c r="C46" s="83">
        <v>0</v>
      </c>
      <c r="D46" s="66">
        <v>0</v>
      </c>
      <c r="E46" s="67">
        <v>0</v>
      </c>
      <c r="F46" s="138"/>
      <c r="G46" s="114" t="s">
        <v>1415</v>
      </c>
      <c r="H46" s="117">
        <v>38</v>
      </c>
      <c r="I46" s="121"/>
      <c r="J46" s="113"/>
    </row>
    <row r="47" spans="1:10" ht="16.2" thickTop="1" x14ac:dyDescent="0.3">
      <c r="B47" s="65" t="s">
        <v>1330</v>
      </c>
      <c r="C47" s="83">
        <v>0</v>
      </c>
      <c r="D47" s="66">
        <v>0</v>
      </c>
      <c r="E47" s="67">
        <v>0</v>
      </c>
      <c r="F47" s="138"/>
      <c r="G47" s="65" t="s">
        <v>1152</v>
      </c>
      <c r="H47" s="118">
        <v>38</v>
      </c>
      <c r="I47" s="122">
        <v>0</v>
      </c>
      <c r="J47" s="112">
        <f t="shared" ref="J47:J49" si="4">I47/H47</f>
        <v>0</v>
      </c>
    </row>
    <row r="48" spans="1:10" ht="16.2" thickBot="1" x14ac:dyDescent="0.35">
      <c r="B48" s="68" t="s">
        <v>16</v>
      </c>
      <c r="C48" s="69">
        <v>0</v>
      </c>
      <c r="D48" s="70">
        <v>0</v>
      </c>
      <c r="E48" s="90">
        <v>0</v>
      </c>
      <c r="F48" s="138"/>
      <c r="G48" s="65" t="s">
        <v>1417</v>
      </c>
      <c r="H48" s="118">
        <v>38</v>
      </c>
      <c r="I48" s="123">
        <v>0</v>
      </c>
      <c r="J48" s="107">
        <f t="shared" si="4"/>
        <v>0</v>
      </c>
    </row>
    <row r="49" spans="2:10" ht="16.8" thickTop="1" thickBot="1" x14ac:dyDescent="0.35">
      <c r="B49" s="93" t="s">
        <v>1143</v>
      </c>
      <c r="C49" s="94">
        <v>0</v>
      </c>
      <c r="D49" s="94"/>
      <c r="E49" s="95">
        <v>0</v>
      </c>
      <c r="F49" s="138"/>
      <c r="G49" s="65" t="s">
        <v>1423</v>
      </c>
      <c r="H49" s="118">
        <v>76</v>
      </c>
      <c r="I49" s="124">
        <v>0</v>
      </c>
      <c r="J49" s="110">
        <f t="shared" si="4"/>
        <v>0</v>
      </c>
    </row>
    <row r="50" spans="2:10" ht="16.8" thickTop="1" thickBot="1" x14ac:dyDescent="0.35">
      <c r="B50" s="93" t="s">
        <v>1144</v>
      </c>
      <c r="C50" s="94">
        <v>0</v>
      </c>
      <c r="D50" s="94"/>
      <c r="E50" s="96">
        <v>0</v>
      </c>
      <c r="F50" s="139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5">
      <c r="B51" s="61" t="s">
        <v>1328</v>
      </c>
      <c r="C51" s="62">
        <v>534</v>
      </c>
      <c r="D51" s="63"/>
      <c r="E51" s="64"/>
      <c r="F51" s="137">
        <v>45359</v>
      </c>
      <c r="G51" s="106" t="s">
        <v>1393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0</v>
      </c>
      <c r="D52" s="66">
        <v>0</v>
      </c>
      <c r="E52" s="67">
        <v>0</v>
      </c>
      <c r="F52" s="138"/>
      <c r="G52" s="105"/>
      <c r="H52" s="116" t="s">
        <v>1328</v>
      </c>
      <c r="I52" s="120" t="s">
        <v>1421</v>
      </c>
      <c r="J52" s="109" t="s">
        <v>993</v>
      </c>
    </row>
    <row r="53" spans="2:10" ht="16.8" thickTop="1" thickBot="1" x14ac:dyDescent="0.35">
      <c r="B53" s="65" t="s">
        <v>1329</v>
      </c>
      <c r="C53" s="83">
        <v>0</v>
      </c>
      <c r="D53" s="66">
        <v>0</v>
      </c>
      <c r="E53" s="67">
        <v>0</v>
      </c>
      <c r="F53" s="138"/>
      <c r="G53" s="114" t="s">
        <v>1415</v>
      </c>
      <c r="H53" s="117">
        <v>38</v>
      </c>
      <c r="I53" s="121"/>
      <c r="J53" s="113"/>
    </row>
    <row r="54" spans="2:10" ht="16.2" thickTop="1" x14ac:dyDescent="0.3">
      <c r="B54" s="65" t="s">
        <v>1330</v>
      </c>
      <c r="C54" s="83">
        <v>0</v>
      </c>
      <c r="D54" s="66">
        <v>0</v>
      </c>
      <c r="E54" s="67">
        <v>0</v>
      </c>
      <c r="F54" s="138"/>
      <c r="G54" s="65" t="s">
        <v>1152</v>
      </c>
      <c r="H54" s="118">
        <v>38</v>
      </c>
      <c r="I54" s="122">
        <v>0</v>
      </c>
      <c r="J54" s="112">
        <f t="shared" ref="J54:J56" si="5">I54/H54</f>
        <v>0</v>
      </c>
    </row>
    <row r="55" spans="2:10" ht="16.2" thickBot="1" x14ac:dyDescent="0.35">
      <c r="B55" s="68" t="s">
        <v>16</v>
      </c>
      <c r="C55" s="69">
        <v>0</v>
      </c>
      <c r="D55" s="70">
        <v>0</v>
      </c>
      <c r="E55" s="90">
        <v>0</v>
      </c>
      <c r="F55" s="138"/>
      <c r="G55" s="65" t="s">
        <v>1417</v>
      </c>
      <c r="H55" s="118">
        <v>38</v>
      </c>
      <c r="I55" s="123">
        <v>0</v>
      </c>
      <c r="J55" s="107">
        <f t="shared" si="5"/>
        <v>0</v>
      </c>
    </row>
    <row r="56" spans="2:10" ht="16.8" thickTop="1" thickBot="1" x14ac:dyDescent="0.35">
      <c r="B56" s="93" t="s">
        <v>1143</v>
      </c>
      <c r="C56" s="94">
        <f>Hoja1!M3</f>
        <v>0</v>
      </c>
      <c r="D56" s="94"/>
      <c r="E56" s="95">
        <f>Hoja1!M4</f>
        <v>0</v>
      </c>
      <c r="F56" s="138"/>
      <c r="G56" s="65" t="s">
        <v>1423</v>
      </c>
      <c r="H56" s="118">
        <v>38</v>
      </c>
      <c r="I56" s="124">
        <f t="shared" ref="I56" si="6">SUM(I54:I55)</f>
        <v>0</v>
      </c>
      <c r="J56" s="110">
        <f t="shared" si="5"/>
        <v>0</v>
      </c>
    </row>
    <row r="57" spans="2:10" ht="16.8" thickTop="1" thickBot="1" x14ac:dyDescent="0.35">
      <c r="B57" s="93" t="s">
        <v>1144</v>
      </c>
      <c r="C57" s="94">
        <f>Hoja1!M5</f>
        <v>0</v>
      </c>
      <c r="D57" s="94"/>
      <c r="E57" s="96">
        <v>0</v>
      </c>
      <c r="F57" s="139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5">
      <c r="B58" s="61" t="s">
        <v>1328</v>
      </c>
      <c r="C58" s="62">
        <f>AUXILIAR!F10</f>
        <v>536</v>
      </c>
      <c r="D58" s="63"/>
      <c r="E58" s="64"/>
      <c r="F58" s="137">
        <v>45360</v>
      </c>
      <c r="G58" s="106" t="s">
        <v>1393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38"/>
      <c r="G59" s="105"/>
      <c r="H59" s="116" t="s">
        <v>1328</v>
      </c>
      <c r="I59" s="120" t="s">
        <v>1421</v>
      </c>
      <c r="J59" s="109" t="s">
        <v>993</v>
      </c>
    </row>
    <row r="60" spans="2:10" ht="16.8" thickTop="1" thickBot="1" x14ac:dyDescent="0.35">
      <c r="B60" s="65" t="s">
        <v>1329</v>
      </c>
      <c r="C60" s="83">
        <v>0</v>
      </c>
      <c r="D60" s="66">
        <v>0</v>
      </c>
      <c r="E60" s="67">
        <v>0</v>
      </c>
      <c r="F60" s="138"/>
      <c r="G60" s="114" t="s">
        <v>1415</v>
      </c>
      <c r="H60" s="117">
        <v>38</v>
      </c>
      <c r="I60" s="121"/>
      <c r="J60" s="113"/>
    </row>
    <row r="61" spans="2:10" ht="16.2" thickTop="1" x14ac:dyDescent="0.3">
      <c r="B61" s="65" t="s">
        <v>1330</v>
      </c>
      <c r="C61" s="83">
        <v>0</v>
      </c>
      <c r="D61" s="66">
        <v>0</v>
      </c>
      <c r="E61" s="67">
        <v>0</v>
      </c>
      <c r="F61" s="138"/>
      <c r="G61" s="65" t="s">
        <v>1152</v>
      </c>
      <c r="H61" s="118">
        <v>38</v>
      </c>
      <c r="I61" s="122">
        <v>0</v>
      </c>
      <c r="J61" s="112">
        <f t="shared" ref="J61:J63" si="7">I61/H61</f>
        <v>0</v>
      </c>
    </row>
    <row r="62" spans="2:10" ht="16.2" thickBot="1" x14ac:dyDescent="0.35">
      <c r="B62" s="68" t="s">
        <v>16</v>
      </c>
      <c r="C62" s="69">
        <v>13</v>
      </c>
      <c r="D62" s="70">
        <v>80</v>
      </c>
      <c r="E62" s="90">
        <v>0.14979999999999999</v>
      </c>
      <c r="F62" s="138"/>
      <c r="G62" s="65" t="s">
        <v>1417</v>
      </c>
      <c r="H62" s="118">
        <v>38</v>
      </c>
      <c r="I62" s="123">
        <v>0</v>
      </c>
      <c r="J62" s="107">
        <f t="shared" si="7"/>
        <v>0</v>
      </c>
    </row>
    <row r="63" spans="2:10" ht="16.8" thickTop="1" thickBot="1" x14ac:dyDescent="0.35">
      <c r="B63" s="93" t="s">
        <v>1143</v>
      </c>
      <c r="C63" s="94">
        <v>0</v>
      </c>
      <c r="D63" s="94">
        <v>0</v>
      </c>
      <c r="E63" s="95">
        <v>0</v>
      </c>
      <c r="F63" s="138"/>
      <c r="G63" s="65" t="s">
        <v>1423</v>
      </c>
      <c r="H63" s="118">
        <v>76</v>
      </c>
      <c r="I63" s="124">
        <v>0</v>
      </c>
      <c r="J63" s="110">
        <f t="shared" si="7"/>
        <v>0</v>
      </c>
    </row>
    <row r="64" spans="2:10" ht="16.8" thickTop="1" thickBot="1" x14ac:dyDescent="0.35">
      <c r="B64" s="93" t="s">
        <v>1144</v>
      </c>
      <c r="C64" s="94">
        <f>Hoja1!N5</f>
        <v>0</v>
      </c>
      <c r="D64" s="94"/>
      <c r="E64" s="96">
        <v>0</v>
      </c>
      <c r="F64" s="139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1328</v>
      </c>
      <c r="C65" s="62">
        <f>AUXILIAR!F11</f>
        <v>536</v>
      </c>
      <c r="D65" s="63"/>
      <c r="E65" s="64"/>
      <c r="F65" s="137">
        <v>45361</v>
      </c>
      <c r="G65" s="106" t="s">
        <v>1393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8"/>
      <c r="G66" s="105"/>
      <c r="H66" s="116" t="s">
        <v>1328</v>
      </c>
      <c r="I66" s="120" t="s">
        <v>1421</v>
      </c>
      <c r="J66" s="109" t="s">
        <v>993</v>
      </c>
    </row>
    <row r="67" spans="2:10" ht="16.8" thickTop="1" thickBot="1" x14ac:dyDescent="0.35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38"/>
      <c r="G67" s="114" t="s">
        <v>1415</v>
      </c>
      <c r="H67" s="117">
        <v>38</v>
      </c>
      <c r="I67" s="121"/>
      <c r="J67" s="113"/>
    </row>
    <row r="68" spans="2:10" ht="16.2" thickTop="1" x14ac:dyDescent="0.3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38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f>D69/C65</f>
        <v>0</v>
      </c>
      <c r="F69" s="138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6.8" thickTop="1" thickBot="1" x14ac:dyDescent="0.35">
      <c r="B70" s="93" t="s">
        <v>1143</v>
      </c>
      <c r="C70" s="94">
        <v>0</v>
      </c>
      <c r="D70" s="94"/>
      <c r="E70" s="95">
        <v>0</v>
      </c>
      <c r="F70" s="138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6.8" thickTop="1" thickBot="1" x14ac:dyDescent="0.35">
      <c r="B71" s="93" t="s">
        <v>1144</v>
      </c>
      <c r="C71" s="94">
        <v>0</v>
      </c>
      <c r="D71" s="94"/>
      <c r="E71" s="96">
        <v>0</v>
      </c>
      <c r="F71" s="139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1328</v>
      </c>
      <c r="C72" s="62">
        <f>AUXILIAR!F12</f>
        <v>536</v>
      </c>
      <c r="D72" s="63"/>
      <c r="E72" s="64"/>
      <c r="F72" s="137">
        <v>45362</v>
      </c>
      <c r="G72" s="106" t="s">
        <v>1393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8"/>
      <c r="G73" s="105"/>
      <c r="H73" s="116" t="s">
        <v>1328</v>
      </c>
      <c r="I73" s="120" t="s">
        <v>1421</v>
      </c>
      <c r="J73" s="109" t="s">
        <v>993</v>
      </c>
    </row>
    <row r="74" spans="2:10" ht="16.8" thickTop="1" thickBot="1" x14ac:dyDescent="0.35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38"/>
      <c r="G74" s="114" t="s">
        <v>1415</v>
      </c>
      <c r="H74" s="117">
        <v>38</v>
      </c>
      <c r="I74" s="121"/>
      <c r="J74" s="113"/>
    </row>
    <row r="75" spans="2:10" ht="16.2" thickTop="1" x14ac:dyDescent="0.3">
      <c r="B75" s="65" t="s">
        <v>1330</v>
      </c>
      <c r="C75" s="83">
        <v>0</v>
      </c>
      <c r="D75" s="66">
        <v>0</v>
      </c>
      <c r="E75" s="67">
        <v>0</v>
      </c>
      <c r="F75" s="138"/>
      <c r="G75" s="65" t="s">
        <v>1152</v>
      </c>
      <c r="H75" s="118">
        <v>38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f>D76/C72</f>
        <v>0</v>
      </c>
      <c r="F76" s="138"/>
      <c r="G76" s="65" t="s">
        <v>1417</v>
      </c>
      <c r="H76" s="118">
        <v>38</v>
      </c>
      <c r="I76" s="123">
        <v>0</v>
      </c>
      <c r="J76" s="107">
        <f t="shared" ref="J76:J77" si="8">I76/H76</f>
        <v>0</v>
      </c>
    </row>
    <row r="77" spans="2:10" ht="16.8" thickTop="1" thickBot="1" x14ac:dyDescent="0.35">
      <c r="B77" s="93" t="s">
        <v>1143</v>
      </c>
      <c r="C77" s="94">
        <v>0</v>
      </c>
      <c r="D77" s="94"/>
      <c r="E77" s="95">
        <v>0</v>
      </c>
      <c r="F77" s="138"/>
      <c r="G77" s="65" t="s">
        <v>1423</v>
      </c>
      <c r="H77" s="118">
        <v>76</v>
      </c>
      <c r="I77" s="124">
        <v>0</v>
      </c>
      <c r="J77" s="110">
        <f t="shared" si="8"/>
        <v>0</v>
      </c>
    </row>
    <row r="78" spans="2:10" ht="16.8" thickTop="1" thickBot="1" x14ac:dyDescent="0.35">
      <c r="B78" s="93" t="s">
        <v>1144</v>
      </c>
      <c r="C78" s="94">
        <v>0</v>
      </c>
      <c r="D78" s="94"/>
      <c r="E78" s="96">
        <v>0</v>
      </c>
      <c r="F78" s="139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1328</v>
      </c>
      <c r="C79" s="62">
        <f>AUXILIAR!F13</f>
        <v>536</v>
      </c>
      <c r="D79" s="63"/>
      <c r="E79" s="64"/>
      <c r="F79" s="137">
        <v>45363</v>
      </c>
      <c r="G79" s="106" t="s">
        <v>1393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8"/>
      <c r="G80" s="105"/>
      <c r="H80" s="116" t="s">
        <v>1328</v>
      </c>
      <c r="I80" s="120" t="s">
        <v>1421</v>
      </c>
      <c r="J80" s="109" t="s">
        <v>993</v>
      </c>
    </row>
    <row r="81" spans="2:10" ht="16.8" thickTop="1" thickBot="1" x14ac:dyDescent="0.35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38"/>
      <c r="G81" s="114" t="s">
        <v>1415</v>
      </c>
      <c r="H81" s="117">
        <v>38</v>
      </c>
      <c r="I81" s="121"/>
      <c r="J81" s="113"/>
    </row>
    <row r="82" spans="2:10" ht="16.2" thickTop="1" x14ac:dyDescent="0.3">
      <c r="B82" s="65" t="s">
        <v>1330</v>
      </c>
      <c r="C82" s="83">
        <v>0</v>
      </c>
      <c r="D82" s="66">
        <v>0</v>
      </c>
      <c r="E82" s="67">
        <f>D82/C79</f>
        <v>0</v>
      </c>
      <c r="F82" s="138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6</v>
      </c>
      <c r="E83" s="90">
        <v>0</v>
      </c>
      <c r="F83" s="138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1143</v>
      </c>
      <c r="C84" s="94">
        <v>0</v>
      </c>
      <c r="D84" s="94"/>
      <c r="E84" s="95">
        <v>0</v>
      </c>
      <c r="F84" s="138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1144</v>
      </c>
      <c r="C85" s="94">
        <v>0</v>
      </c>
      <c r="E85" s="96">
        <v>0</v>
      </c>
      <c r="F85" s="139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1328</v>
      </c>
      <c r="C86" s="62">
        <f>AUXILIAR!F20</f>
        <v>536</v>
      </c>
      <c r="D86" s="63"/>
      <c r="E86" s="64"/>
      <c r="F86" s="137">
        <v>45364</v>
      </c>
      <c r="G86" s="106" t="s">
        <v>1393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8"/>
      <c r="G87" s="105"/>
      <c r="H87" s="116" t="s">
        <v>1328</v>
      </c>
      <c r="I87" s="120" t="s">
        <v>1421</v>
      </c>
      <c r="J87" s="109" t="s">
        <v>993</v>
      </c>
    </row>
    <row r="88" spans="2:10" ht="16.8" thickTop="1" thickBot="1" x14ac:dyDescent="0.35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8"/>
      <c r="G88" s="114" t="s">
        <v>1415</v>
      </c>
      <c r="H88" s="117">
        <v>38</v>
      </c>
      <c r="I88" s="121"/>
      <c r="J88" s="113"/>
    </row>
    <row r="89" spans="2:10" ht="16.2" thickTop="1" x14ac:dyDescent="0.3">
      <c r="B89" s="65" t="s">
        <v>1330</v>
      </c>
      <c r="C89" s="83">
        <v>0</v>
      </c>
      <c r="D89" s="66">
        <v>0</v>
      </c>
      <c r="E89" s="67">
        <f>D89/C86</f>
        <v>0</v>
      </c>
      <c r="F89" s="138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38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6.8" thickTop="1" thickBot="1" x14ac:dyDescent="0.35">
      <c r="B91" s="93" t="s">
        <v>1143</v>
      </c>
      <c r="C91" s="94">
        <v>0</v>
      </c>
      <c r="D91" s="94"/>
      <c r="E91" s="95">
        <v>0</v>
      </c>
      <c r="F91" s="138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6.8" thickTop="1" thickBot="1" x14ac:dyDescent="0.35">
      <c r="B92" s="93" t="s">
        <v>1144</v>
      </c>
      <c r="C92" s="94">
        <v>0</v>
      </c>
      <c r="E92" s="96">
        <v>0</v>
      </c>
      <c r="F92" s="139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1328</v>
      </c>
      <c r="C93" s="62">
        <f>AUXILIAR!F27</f>
        <v>536</v>
      </c>
      <c r="D93" s="63"/>
      <c r="E93" s="64"/>
      <c r="F93" s="137">
        <v>45365</v>
      </c>
      <c r="G93" s="106" t="s">
        <v>1393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8"/>
      <c r="G94" s="105"/>
      <c r="H94" s="116" t="s">
        <v>1328</v>
      </c>
      <c r="I94" s="120" t="s">
        <v>1421</v>
      </c>
      <c r="J94" s="109" t="s">
        <v>993</v>
      </c>
    </row>
    <row r="95" spans="2:10" ht="16.8" thickTop="1" thickBot="1" x14ac:dyDescent="0.35">
      <c r="B95" s="65" t="s">
        <v>1329</v>
      </c>
      <c r="C95" s="83">
        <v>0</v>
      </c>
      <c r="D95" s="66">
        <v>0</v>
      </c>
      <c r="E95" s="67">
        <v>0</v>
      </c>
      <c r="F95" s="138"/>
      <c r="G95" s="114" t="s">
        <v>1415</v>
      </c>
      <c r="H95" s="117">
        <v>38</v>
      </c>
      <c r="I95" s="121"/>
      <c r="J95" s="113"/>
    </row>
    <row r="96" spans="2:10" ht="16.2" thickTop="1" x14ac:dyDescent="0.3">
      <c r="B96" s="65" t="s">
        <v>1330</v>
      </c>
      <c r="C96" s="83">
        <v>0</v>
      </c>
      <c r="D96" s="66">
        <v>0</v>
      </c>
      <c r="E96" s="67">
        <f>D96/C93</f>
        <v>0</v>
      </c>
      <c r="F96" s="138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38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6.8" thickTop="1" thickBot="1" x14ac:dyDescent="0.35">
      <c r="B98" s="93" t="s">
        <v>1143</v>
      </c>
      <c r="C98" s="94">
        <v>0</v>
      </c>
      <c r="D98" s="94"/>
      <c r="E98" s="95">
        <v>0</v>
      </c>
      <c r="F98" s="138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6.8" thickTop="1" thickBot="1" x14ac:dyDescent="0.35">
      <c r="B99" s="93" t="s">
        <v>1144</v>
      </c>
      <c r="C99" s="94">
        <v>0</v>
      </c>
      <c r="E99" s="96">
        <v>0</v>
      </c>
      <c r="F99" s="139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1328</v>
      </c>
      <c r="C100" s="62">
        <f>AUXILIAR!F16</f>
        <v>536</v>
      </c>
      <c r="D100" s="63"/>
      <c r="E100" s="64"/>
      <c r="F100" s="137">
        <v>45366</v>
      </c>
      <c r="G100" s="106" t="s">
        <v>1393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38"/>
      <c r="G101" s="105"/>
      <c r="H101" s="116" t="s">
        <v>1328</v>
      </c>
      <c r="I101" s="120" t="s">
        <v>1421</v>
      </c>
      <c r="J101" s="109" t="s">
        <v>993</v>
      </c>
    </row>
    <row r="102" spans="2:10" ht="16.8" thickTop="1" thickBot="1" x14ac:dyDescent="0.35">
      <c r="B102" s="65" t="s">
        <v>1329</v>
      </c>
      <c r="C102" s="83">
        <v>0</v>
      </c>
      <c r="D102" s="66">
        <v>0</v>
      </c>
      <c r="E102" s="67">
        <v>0</v>
      </c>
      <c r="F102" s="138"/>
      <c r="G102" s="114" t="s">
        <v>1415</v>
      </c>
      <c r="H102" s="117">
        <v>38</v>
      </c>
      <c r="I102" s="121"/>
      <c r="J102" s="113"/>
    </row>
    <row r="103" spans="2:10" ht="16.2" thickTop="1" x14ac:dyDescent="0.3">
      <c r="B103" s="65" t="s">
        <v>1330</v>
      </c>
      <c r="C103" s="83">
        <v>0</v>
      </c>
      <c r="D103" s="66">
        <v>0</v>
      </c>
      <c r="E103" s="67">
        <v>0</v>
      </c>
      <c r="F103" s="138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38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6.8" thickTop="1" thickBot="1" x14ac:dyDescent="0.35">
      <c r="B105" s="93" t="s">
        <v>1143</v>
      </c>
      <c r="C105" s="94">
        <f>Hoja1!T3</f>
        <v>0</v>
      </c>
      <c r="D105" s="94">
        <v>0</v>
      </c>
      <c r="E105" s="95">
        <v>0</v>
      </c>
      <c r="F105" s="138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6.8" thickTop="1" thickBot="1" x14ac:dyDescent="0.35">
      <c r="B106" s="93" t="s">
        <v>1144</v>
      </c>
      <c r="C106" s="94">
        <f>Hoja1!T5</f>
        <v>0</v>
      </c>
      <c r="D106" s="94"/>
      <c r="E106" s="96">
        <f>Hoja1!T6</f>
        <v>0</v>
      </c>
      <c r="F106" s="139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1328</v>
      </c>
      <c r="C107" s="62">
        <f>AUXILIAR!F17</f>
        <v>536</v>
      </c>
      <c r="D107" s="63"/>
      <c r="E107" s="64"/>
      <c r="F107" s="137">
        <v>45367</v>
      </c>
      <c r="G107" s="106" t="s">
        <v>1393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38"/>
      <c r="G108" s="105"/>
      <c r="H108" s="116" t="s">
        <v>1328</v>
      </c>
      <c r="I108" s="120" t="s">
        <v>1421</v>
      </c>
      <c r="J108" s="109" t="s">
        <v>993</v>
      </c>
    </row>
    <row r="109" spans="2:10" ht="16.8" thickTop="1" thickBot="1" x14ac:dyDescent="0.35">
      <c r="B109" s="65" t="s">
        <v>1329</v>
      </c>
      <c r="C109" s="83">
        <v>0</v>
      </c>
      <c r="D109" s="66">
        <v>0</v>
      </c>
      <c r="E109" s="67">
        <v>0</v>
      </c>
      <c r="F109" s="138"/>
      <c r="G109" s="114" t="s">
        <v>1415</v>
      </c>
      <c r="H109" s="117">
        <v>38</v>
      </c>
      <c r="I109" s="121"/>
      <c r="J109" s="113"/>
    </row>
    <row r="110" spans="2:10" ht="16.2" thickTop="1" x14ac:dyDescent="0.3">
      <c r="B110" s="65" t="s">
        <v>1330</v>
      </c>
      <c r="C110" s="83">
        <v>0</v>
      </c>
      <c r="D110" s="66">
        <v>0</v>
      </c>
      <c r="E110" s="67">
        <v>0</v>
      </c>
      <c r="F110" s="138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f>D111/C107</f>
        <v>0</v>
      </c>
      <c r="F111" s="138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1143</v>
      </c>
      <c r="C112" s="94">
        <v>0</v>
      </c>
      <c r="D112" s="94"/>
      <c r="E112" s="95">
        <v>0</v>
      </c>
      <c r="F112" s="138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6.8" thickTop="1" thickBot="1" x14ac:dyDescent="0.35">
      <c r="B113" s="93" t="s">
        <v>1144</v>
      </c>
      <c r="C113" s="94">
        <v>0</v>
      </c>
      <c r="D113" s="94"/>
      <c r="E113" s="96">
        <v>0</v>
      </c>
      <c r="F113" s="139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1328</v>
      </c>
      <c r="C114" s="62">
        <f>AUXILIAR!F18</f>
        <v>536</v>
      </c>
      <c r="D114" s="63"/>
      <c r="E114" s="64"/>
      <c r="F114" s="137">
        <v>45368</v>
      </c>
      <c r="G114" s="106" t="s">
        <v>1393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38"/>
      <c r="G115" s="105"/>
      <c r="H115" s="116" t="s">
        <v>1328</v>
      </c>
      <c r="I115" s="120" t="s">
        <v>1421</v>
      </c>
      <c r="J115" s="109" t="s">
        <v>993</v>
      </c>
    </row>
    <row r="116" spans="2:10" ht="16.8" thickTop="1" thickBot="1" x14ac:dyDescent="0.35">
      <c r="B116" s="65" t="s">
        <v>1329</v>
      </c>
      <c r="C116" s="83">
        <v>0</v>
      </c>
      <c r="D116" s="66">
        <v>0</v>
      </c>
      <c r="E116" s="67">
        <f>D116/C114</f>
        <v>0</v>
      </c>
      <c r="F116" s="138"/>
      <c r="G116" s="114" t="s">
        <v>1415</v>
      </c>
      <c r="H116" s="117">
        <v>38</v>
      </c>
      <c r="I116" s="121"/>
      <c r="J116" s="113"/>
    </row>
    <row r="117" spans="2:10" ht="16.2" thickTop="1" x14ac:dyDescent="0.3">
      <c r="B117" s="65" t="s">
        <v>1330</v>
      </c>
      <c r="C117" s="83">
        <v>0</v>
      </c>
      <c r="D117" s="66">
        <v>0</v>
      </c>
      <c r="E117" s="67">
        <f>D117/C114</f>
        <v>0</v>
      </c>
      <c r="F117" s="138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38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1143</v>
      </c>
      <c r="C119" s="94">
        <v>0</v>
      </c>
      <c r="D119" s="94"/>
      <c r="E119" s="95">
        <v>0</v>
      </c>
      <c r="F119" s="138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1144</v>
      </c>
      <c r="C120" s="94">
        <v>0</v>
      </c>
      <c r="D120" s="94"/>
      <c r="E120" s="96">
        <v>0</v>
      </c>
      <c r="F120" s="139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1328</v>
      </c>
      <c r="C121" s="62">
        <f>AUXILIAR!F19</f>
        <v>536</v>
      </c>
      <c r="D121" s="63"/>
      <c r="E121" s="64"/>
      <c r="F121" s="137">
        <v>45369</v>
      </c>
      <c r="G121" s="106" t="s">
        <v>1393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8"/>
      <c r="G122" s="105"/>
      <c r="H122" s="116" t="s">
        <v>1328</v>
      </c>
      <c r="I122" s="120" t="s">
        <v>1421</v>
      </c>
      <c r="J122" s="109" t="s">
        <v>993</v>
      </c>
    </row>
    <row r="123" spans="2:10" ht="16.8" thickTop="1" thickBot="1" x14ac:dyDescent="0.35">
      <c r="B123" s="65" t="s">
        <v>1329</v>
      </c>
      <c r="C123" s="83">
        <v>0</v>
      </c>
      <c r="D123" s="66">
        <v>0</v>
      </c>
      <c r="E123" s="67">
        <f>D123/C121</f>
        <v>0</v>
      </c>
      <c r="F123" s="138"/>
      <c r="G123" s="114" t="s">
        <v>1415</v>
      </c>
      <c r="H123" s="117">
        <v>38</v>
      </c>
      <c r="I123" s="121"/>
      <c r="J123" s="113"/>
    </row>
    <row r="124" spans="2:10" ht="16.2" thickTop="1" x14ac:dyDescent="0.3">
      <c r="B124" s="65" t="s">
        <v>1330</v>
      </c>
      <c r="C124" s="83">
        <v>0</v>
      </c>
      <c r="D124" s="66">
        <v>0</v>
      </c>
      <c r="E124" s="67">
        <f>D124/C121</f>
        <v>0</v>
      </c>
      <c r="F124" s="138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38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1143</v>
      </c>
      <c r="C126" s="94">
        <v>0</v>
      </c>
      <c r="D126" s="94"/>
      <c r="E126" s="95">
        <v>0</v>
      </c>
      <c r="F126" s="138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1144</v>
      </c>
      <c r="C127" s="94">
        <v>0</v>
      </c>
      <c r="D127" s="94"/>
      <c r="E127" s="96">
        <v>0</v>
      </c>
      <c r="F127" s="139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1328</v>
      </c>
      <c r="C128" s="62">
        <f>AUXILIAR!F20</f>
        <v>536</v>
      </c>
      <c r="D128" s="63"/>
      <c r="E128" s="64"/>
      <c r="F128" s="137">
        <v>45370</v>
      </c>
      <c r="G128" s="106" t="s">
        <v>1393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v>0</v>
      </c>
      <c r="E129" s="67">
        <f>D129/C128</f>
        <v>0</v>
      </c>
      <c r="F129" s="138"/>
      <c r="G129" s="105"/>
      <c r="H129" s="116" t="s">
        <v>1328</v>
      </c>
      <c r="I129" s="120" t="s">
        <v>1421</v>
      </c>
      <c r="J129" s="109" t="s">
        <v>993</v>
      </c>
    </row>
    <row r="130" spans="2:10" ht="16.8" thickTop="1" thickBot="1" x14ac:dyDescent="0.35">
      <c r="B130" s="65" t="s">
        <v>1329</v>
      </c>
      <c r="C130" s="83">
        <v>0</v>
      </c>
      <c r="D130" s="66">
        <v>0</v>
      </c>
      <c r="E130" s="67">
        <f>D130/C128</f>
        <v>0</v>
      </c>
      <c r="F130" s="138"/>
      <c r="G130" s="114" t="s">
        <v>1415</v>
      </c>
      <c r="H130" s="117">
        <v>38</v>
      </c>
      <c r="I130" s="121"/>
      <c r="J130" s="113"/>
    </row>
    <row r="131" spans="2:10" ht="16.2" thickTop="1" x14ac:dyDescent="0.3">
      <c r="B131" s="65" t="s">
        <v>1330</v>
      </c>
      <c r="C131" s="83">
        <v>0</v>
      </c>
      <c r="D131" s="66">
        <v>0</v>
      </c>
      <c r="E131" s="67">
        <v>0</v>
      </c>
      <c r="F131" s="138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38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1143</v>
      </c>
      <c r="C133" s="94">
        <f>Hoja1!X3</f>
        <v>0</v>
      </c>
      <c r="D133" s="94"/>
      <c r="E133" s="95">
        <f>Hoja1!X4</f>
        <v>0</v>
      </c>
      <c r="F133" s="138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1144</v>
      </c>
      <c r="C134" s="94">
        <f>Hoja1!X5</f>
        <v>0</v>
      </c>
      <c r="D134" s="94"/>
      <c r="E134" s="96">
        <v>0</v>
      </c>
      <c r="F134" s="139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1328</v>
      </c>
      <c r="C135" s="62">
        <f>AUXILIAR!F21</f>
        <v>536</v>
      </c>
      <c r="D135" s="63"/>
      <c r="E135" s="64"/>
      <c r="F135" s="137">
        <v>45371</v>
      </c>
      <c r="G135" s="106" t="s">
        <v>1393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8"/>
      <c r="G136" s="105"/>
      <c r="H136" s="116" t="s">
        <v>1328</v>
      </c>
      <c r="I136" s="120" t="s">
        <v>1421</v>
      </c>
      <c r="J136" s="109" t="s">
        <v>993</v>
      </c>
    </row>
    <row r="137" spans="2:10" ht="16.8" thickTop="1" thickBot="1" x14ac:dyDescent="0.35">
      <c r="B137" s="65" t="s">
        <v>1329</v>
      </c>
      <c r="C137" s="83">
        <v>0</v>
      </c>
      <c r="D137" s="66">
        <v>0</v>
      </c>
      <c r="E137" s="67">
        <f>D137/C135</f>
        <v>0</v>
      </c>
      <c r="F137" s="138"/>
      <c r="G137" s="114" t="s">
        <v>1415</v>
      </c>
      <c r="H137" s="117">
        <v>38</v>
      </c>
      <c r="I137" s="121"/>
      <c r="J137" s="113"/>
    </row>
    <row r="138" spans="2:10" ht="16.2" thickTop="1" x14ac:dyDescent="0.3">
      <c r="B138" s="65" t="s">
        <v>1330</v>
      </c>
      <c r="C138" s="83">
        <v>0</v>
      </c>
      <c r="D138" s="66">
        <v>0</v>
      </c>
      <c r="E138" s="67">
        <f>D138/C135</f>
        <v>0</v>
      </c>
      <c r="F138" s="138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f>D139/C135</f>
        <v>0</v>
      </c>
      <c r="F139" s="138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1143</v>
      </c>
      <c r="C140" s="94">
        <f>Hoja1!Y3</f>
        <v>0</v>
      </c>
      <c r="D140" s="94"/>
      <c r="E140" s="95">
        <v>0.09</v>
      </c>
      <c r="F140" s="138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1144</v>
      </c>
      <c r="C141" s="94">
        <f>Hoja1!Y5</f>
        <v>0</v>
      </c>
      <c r="D141" s="94"/>
      <c r="E141" s="96">
        <v>0.26</v>
      </c>
      <c r="F141" s="139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1328</v>
      </c>
      <c r="C142" s="62">
        <f>AUXILIAR!F22</f>
        <v>536</v>
      </c>
      <c r="D142" s="63"/>
      <c r="E142" s="64"/>
      <c r="F142" s="137">
        <v>45372</v>
      </c>
      <c r="G142" s="106" t="s">
        <v>1393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38"/>
      <c r="G143" s="105"/>
      <c r="H143" s="116" t="s">
        <v>1328</v>
      </c>
      <c r="I143" s="120" t="s">
        <v>1421</v>
      </c>
      <c r="J143" s="109" t="s">
        <v>993</v>
      </c>
    </row>
    <row r="144" spans="2:10" ht="16.8" thickTop="1" thickBot="1" x14ac:dyDescent="0.35">
      <c r="B144" s="65" t="s">
        <v>1329</v>
      </c>
      <c r="C144" s="83">
        <v>0</v>
      </c>
      <c r="D144" s="66">
        <v>0</v>
      </c>
      <c r="E144" s="67">
        <v>0</v>
      </c>
      <c r="F144" s="138"/>
      <c r="G144" s="114" t="s">
        <v>1415</v>
      </c>
      <c r="H144" s="117">
        <v>38</v>
      </c>
      <c r="I144" s="121"/>
      <c r="J144" s="113"/>
    </row>
    <row r="145" spans="2:10" ht="16.2" thickTop="1" x14ac:dyDescent="0.3">
      <c r="B145" s="65" t="s">
        <v>1330</v>
      </c>
      <c r="C145" s="83">
        <v>0</v>
      </c>
      <c r="D145" s="66">
        <v>0</v>
      </c>
      <c r="E145" s="67">
        <v>0</v>
      </c>
      <c r="F145" s="138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38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1143</v>
      </c>
      <c r="C147" s="94">
        <v>0</v>
      </c>
      <c r="D147" s="94"/>
      <c r="E147" s="95">
        <v>0</v>
      </c>
      <c r="F147" s="138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1144</v>
      </c>
      <c r="C148" s="94">
        <v>0</v>
      </c>
      <c r="D148" s="94"/>
      <c r="E148" s="96">
        <v>0</v>
      </c>
      <c r="F148" s="139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1328</v>
      </c>
      <c r="C149" s="62">
        <f>AUXILIAR!F23</f>
        <v>536</v>
      </c>
      <c r="D149" s="63"/>
      <c r="E149" s="64">
        <v>0</v>
      </c>
      <c r="F149" s="137">
        <v>45373</v>
      </c>
      <c r="G149" s="106" t="s">
        <v>1393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/>
      <c r="D150" s="66"/>
      <c r="E150" s="67">
        <v>0</v>
      </c>
      <c r="F150" s="138"/>
      <c r="G150" s="105"/>
      <c r="H150" s="116" t="s">
        <v>1328</v>
      </c>
      <c r="I150" s="120" t="s">
        <v>1421</v>
      </c>
      <c r="J150" s="109" t="s">
        <v>993</v>
      </c>
    </row>
    <row r="151" spans="2:10" ht="16.8" thickTop="1" thickBot="1" x14ac:dyDescent="0.35">
      <c r="B151" s="65" t="s">
        <v>1329</v>
      </c>
      <c r="C151" s="83">
        <v>0</v>
      </c>
      <c r="D151" s="66">
        <v>0</v>
      </c>
      <c r="E151" s="67">
        <f>D151/C149</f>
        <v>0</v>
      </c>
      <c r="F151" s="138"/>
      <c r="G151" s="114" t="s">
        <v>1415</v>
      </c>
      <c r="H151" s="117">
        <v>38</v>
      </c>
      <c r="I151" s="121"/>
      <c r="J151" s="113"/>
    </row>
    <row r="152" spans="2:10" ht="16.2" thickTop="1" x14ac:dyDescent="0.3">
      <c r="B152" s="65" t="s">
        <v>1330</v>
      </c>
      <c r="C152" s="83">
        <v>0</v>
      </c>
      <c r="D152" s="66">
        <v>0</v>
      </c>
      <c r="E152" s="67">
        <v>0</v>
      </c>
      <c r="F152" s="138"/>
      <c r="G152" s="65" t="s">
        <v>1152</v>
      </c>
      <c r="H152" s="118">
        <v>38</v>
      </c>
      <c r="I152" s="122">
        <v>0</v>
      </c>
      <c r="J152" s="112">
        <f t="shared" ref="J152:J154" si="9"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38"/>
      <c r="G153" s="65" t="s">
        <v>1417</v>
      </c>
      <c r="H153" s="118">
        <v>38</v>
      </c>
      <c r="I153" s="123">
        <v>0</v>
      </c>
      <c r="J153" s="107">
        <f t="shared" si="9"/>
        <v>0</v>
      </c>
    </row>
    <row r="154" spans="2:10" ht="16.8" thickTop="1" thickBot="1" x14ac:dyDescent="0.35">
      <c r="B154" s="93" t="s">
        <v>1143</v>
      </c>
      <c r="C154" s="94">
        <f>Hoja1!AA3</f>
        <v>0</v>
      </c>
      <c r="D154" s="94"/>
      <c r="E154" s="95">
        <v>0</v>
      </c>
      <c r="F154" s="138"/>
      <c r="G154" s="65" t="s">
        <v>1423</v>
      </c>
      <c r="H154" s="118">
        <v>76</v>
      </c>
      <c r="I154" s="124">
        <v>0</v>
      </c>
      <c r="J154" s="110">
        <f t="shared" si="9"/>
        <v>0</v>
      </c>
    </row>
    <row r="155" spans="2:10" ht="16.8" thickTop="1" thickBot="1" x14ac:dyDescent="0.35">
      <c r="B155" s="93" t="s">
        <v>1144</v>
      </c>
      <c r="C155" s="94">
        <f>Hoja1!AA5</f>
        <v>0</v>
      </c>
      <c r="D155" s="94"/>
      <c r="E155" s="96">
        <v>0</v>
      </c>
      <c r="F155" s="139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1328</v>
      </c>
      <c r="C156" s="62">
        <f>AUXILIAR!F24</f>
        <v>536</v>
      </c>
      <c r="D156" s="63"/>
      <c r="E156" s="64"/>
      <c r="F156" s="137">
        <v>45374</v>
      </c>
      <c r="G156" s="106" t="s">
        <v>1393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v>0</v>
      </c>
      <c r="E157" s="67">
        <f>D157/C156</f>
        <v>0</v>
      </c>
      <c r="F157" s="138"/>
      <c r="G157" s="105"/>
      <c r="H157" s="116" t="s">
        <v>1328</v>
      </c>
      <c r="I157" s="120" t="s">
        <v>1421</v>
      </c>
      <c r="J157" s="109" t="s">
        <v>993</v>
      </c>
    </row>
    <row r="158" spans="2:10" ht="16.8" thickTop="1" thickBot="1" x14ac:dyDescent="0.35">
      <c r="B158" s="65" t="s">
        <v>1329</v>
      </c>
      <c r="C158" s="83">
        <v>0</v>
      </c>
      <c r="D158" s="66">
        <v>0</v>
      </c>
      <c r="E158" s="67">
        <f>D158/C156</f>
        <v>0</v>
      </c>
      <c r="F158" s="138"/>
      <c r="G158" s="114" t="s">
        <v>1415</v>
      </c>
      <c r="H158" s="117">
        <v>38</v>
      </c>
      <c r="I158" s="121"/>
      <c r="J158" s="113"/>
    </row>
    <row r="159" spans="2:10" ht="16.2" thickTop="1" x14ac:dyDescent="0.3">
      <c r="B159" s="65" t="s">
        <v>1330</v>
      </c>
      <c r="C159" s="83">
        <v>0</v>
      </c>
      <c r="D159" s="66">
        <v>0</v>
      </c>
      <c r="E159" s="67">
        <v>0</v>
      </c>
      <c r="F159" s="138"/>
      <c r="G159" s="65" t="s">
        <v>1152</v>
      </c>
      <c r="H159" s="118">
        <v>38</v>
      </c>
      <c r="I159" s="122">
        <v>0</v>
      </c>
      <c r="J159" s="112">
        <f t="shared" ref="J159:J161" si="10"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f>D160/C156</f>
        <v>0</v>
      </c>
      <c r="F160" s="138"/>
      <c r="G160" s="65" t="s">
        <v>1417</v>
      </c>
      <c r="H160" s="118">
        <v>38</v>
      </c>
      <c r="I160" s="123">
        <v>0</v>
      </c>
      <c r="J160" s="107">
        <f t="shared" si="10"/>
        <v>0</v>
      </c>
    </row>
    <row r="161" spans="2:10" ht="16.8" thickTop="1" thickBot="1" x14ac:dyDescent="0.35">
      <c r="B161" s="93" t="s">
        <v>1143</v>
      </c>
      <c r="C161" s="94">
        <f>Hoja1!AB3</f>
        <v>0</v>
      </c>
      <c r="D161" s="94"/>
      <c r="E161" s="95">
        <v>0</v>
      </c>
      <c r="F161" s="138"/>
      <c r="G161" s="65" t="s">
        <v>1423</v>
      </c>
      <c r="H161" s="118">
        <v>76</v>
      </c>
      <c r="I161" s="124">
        <v>0</v>
      </c>
      <c r="J161" s="110">
        <f t="shared" si="10"/>
        <v>0</v>
      </c>
    </row>
    <row r="162" spans="2:10" ht="16.8" thickTop="1" thickBot="1" x14ac:dyDescent="0.35">
      <c r="B162" s="93" t="s">
        <v>1144</v>
      </c>
      <c r="C162" s="94">
        <f>Hoja1!AB5</f>
        <v>0</v>
      </c>
      <c r="D162" s="94"/>
      <c r="E162" s="96">
        <v>0</v>
      </c>
      <c r="F162" s="139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1328</v>
      </c>
      <c r="C163" s="62">
        <f>AUXILIAR!F25</f>
        <v>536</v>
      </c>
      <c r="D163" s="63"/>
      <c r="E163" s="64"/>
      <c r="F163" s="137">
        <v>45375</v>
      </c>
      <c r="G163" s="106" t="s">
        <v>1393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f>D164/C163</f>
        <v>0</v>
      </c>
      <c r="F164" s="138"/>
      <c r="G164" s="105"/>
      <c r="H164" s="116" t="s">
        <v>1328</v>
      </c>
      <c r="I164" s="120" t="s">
        <v>1421</v>
      </c>
      <c r="J164" s="109" t="s">
        <v>993</v>
      </c>
    </row>
    <row r="165" spans="2:10" ht="16.8" thickTop="1" thickBot="1" x14ac:dyDescent="0.35">
      <c r="B165" s="65" t="s">
        <v>1329</v>
      </c>
      <c r="C165" s="83" t="s">
        <v>1581</v>
      </c>
      <c r="D165" s="130" t="s">
        <v>1580</v>
      </c>
      <c r="E165" s="67">
        <v>0</v>
      </c>
      <c r="F165" s="138"/>
      <c r="G165" s="114" t="s">
        <v>1415</v>
      </c>
      <c r="H165" s="117">
        <v>38</v>
      </c>
      <c r="I165" s="121"/>
      <c r="J165" s="113"/>
    </row>
    <row r="166" spans="2:10" ht="16.2" thickTop="1" x14ac:dyDescent="0.3">
      <c r="B166" s="65" t="s">
        <v>1330</v>
      </c>
      <c r="C166" s="83">
        <v>0</v>
      </c>
      <c r="D166" s="66" t="s">
        <v>1581</v>
      </c>
      <c r="E166" s="67">
        <v>0</v>
      </c>
      <c r="F166" s="138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2" thickBot="1" x14ac:dyDescent="0.35">
      <c r="B167" s="68" t="s">
        <v>16</v>
      </c>
      <c r="C167" s="69">
        <v>0</v>
      </c>
      <c r="D167" s="70" t="s">
        <v>1581</v>
      </c>
      <c r="E167" s="90">
        <v>0</v>
      </c>
      <c r="F167" s="138"/>
      <c r="G167" s="65" t="s">
        <v>1417</v>
      </c>
      <c r="H167" s="118">
        <v>38</v>
      </c>
      <c r="I167" s="123">
        <v>0</v>
      </c>
      <c r="J167" s="107">
        <f t="shared" ref="J167:J168" si="11">I167/H167</f>
        <v>0</v>
      </c>
    </row>
    <row r="168" spans="2:10" ht="16.8" thickTop="1" thickBot="1" x14ac:dyDescent="0.35">
      <c r="B168" s="93" t="s">
        <v>1143</v>
      </c>
      <c r="C168" s="94">
        <v>0</v>
      </c>
      <c r="D168" s="94"/>
      <c r="E168" s="95">
        <v>0</v>
      </c>
      <c r="F168" s="138"/>
      <c r="G168" s="65" t="s">
        <v>1423</v>
      </c>
      <c r="H168" s="118">
        <f t="shared" ref="H168" si="12">H84</f>
        <v>76</v>
      </c>
      <c r="I168" s="124">
        <v>0</v>
      </c>
      <c r="J168" s="110">
        <f t="shared" si="11"/>
        <v>0</v>
      </c>
    </row>
    <row r="169" spans="2:10" ht="16.8" thickTop="1" thickBot="1" x14ac:dyDescent="0.35">
      <c r="B169" s="93" t="s">
        <v>1144</v>
      </c>
      <c r="C169" s="94">
        <f>Hoja1!AC5</f>
        <v>0</v>
      </c>
      <c r="D169" s="94"/>
      <c r="E169" s="96">
        <v>0</v>
      </c>
      <c r="F169" s="139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1328</v>
      </c>
      <c r="C170" s="62">
        <f>AUXILIAR!F26</f>
        <v>536</v>
      </c>
      <c r="D170" s="63"/>
      <c r="E170" s="64"/>
      <c r="F170" s="137">
        <v>45376</v>
      </c>
      <c r="G170" s="106" t="s">
        <v>1393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8"/>
      <c r="G171" s="105"/>
      <c r="H171" s="116" t="s">
        <v>1328</v>
      </c>
      <c r="I171" s="120" t="s">
        <v>1421</v>
      </c>
      <c r="J171" s="109" t="s">
        <v>993</v>
      </c>
    </row>
    <row r="172" spans="2:10" ht="16.8" thickTop="1" thickBot="1" x14ac:dyDescent="0.35">
      <c r="B172" s="65" t="s">
        <v>1329</v>
      </c>
      <c r="C172" s="83">
        <v>0</v>
      </c>
      <c r="D172" s="66">
        <v>0</v>
      </c>
      <c r="E172" s="67">
        <f>D172/C170</f>
        <v>0</v>
      </c>
      <c r="F172" s="138"/>
      <c r="G172" s="114" t="s">
        <v>1415</v>
      </c>
      <c r="H172" s="117">
        <v>38</v>
      </c>
      <c r="I172" s="121"/>
      <c r="J172" s="113"/>
    </row>
    <row r="173" spans="2:10" ht="16.2" thickTop="1" x14ac:dyDescent="0.3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8"/>
      <c r="G173" s="65" t="s">
        <v>1152</v>
      </c>
      <c r="H173" s="118">
        <v>38</v>
      </c>
      <c r="I173" s="122">
        <v>0</v>
      </c>
      <c r="J173" s="112">
        <f t="shared" ref="J173:J175" si="13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38"/>
      <c r="G174" s="65" t="s">
        <v>1417</v>
      </c>
      <c r="H174" s="118">
        <v>38</v>
      </c>
      <c r="I174" s="123">
        <v>0</v>
      </c>
      <c r="J174" s="107">
        <f t="shared" si="13"/>
        <v>0</v>
      </c>
    </row>
    <row r="175" spans="2:10" ht="16.8" thickTop="1" thickBot="1" x14ac:dyDescent="0.35">
      <c r="B175" s="93" t="s">
        <v>1143</v>
      </c>
      <c r="C175" s="94">
        <v>0</v>
      </c>
      <c r="D175" s="94"/>
      <c r="E175" s="95">
        <v>0</v>
      </c>
      <c r="F175" s="138"/>
      <c r="G175" s="65" t="s">
        <v>1423</v>
      </c>
      <c r="H175" s="118">
        <v>76</v>
      </c>
      <c r="I175" s="124">
        <v>0</v>
      </c>
      <c r="J175" s="110">
        <f t="shared" si="13"/>
        <v>0</v>
      </c>
    </row>
    <row r="176" spans="2:10" ht="16.8" thickTop="1" thickBot="1" x14ac:dyDescent="0.35">
      <c r="B176" s="93" t="s">
        <v>1144</v>
      </c>
      <c r="C176" s="94">
        <v>0</v>
      </c>
      <c r="D176" s="94"/>
      <c r="E176" s="96">
        <v>0</v>
      </c>
      <c r="F176" s="139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1328</v>
      </c>
      <c r="C177" s="62">
        <f>AUXILIAR!F27</f>
        <v>536</v>
      </c>
      <c r="D177" s="63"/>
      <c r="E177" s="64"/>
      <c r="F177" s="137">
        <v>45377</v>
      </c>
      <c r="G177" s="106" t="s">
        <v>1393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/>
      <c r="D178" s="66"/>
      <c r="E178" s="67"/>
      <c r="F178" s="138"/>
      <c r="G178" s="105"/>
      <c r="H178" s="116" t="s">
        <v>1328</v>
      </c>
      <c r="I178" s="120" t="s">
        <v>1421</v>
      </c>
      <c r="J178" s="109" t="s">
        <v>993</v>
      </c>
    </row>
    <row r="179" spans="2:10" ht="16.8" thickTop="1" thickBot="1" x14ac:dyDescent="0.35">
      <c r="B179" s="65" t="s">
        <v>1329</v>
      </c>
      <c r="C179" s="83"/>
      <c r="D179" s="66">
        <f>D178-C179</f>
        <v>0</v>
      </c>
      <c r="E179" s="67">
        <f>D179/C177</f>
        <v>0</v>
      </c>
      <c r="F179" s="138"/>
      <c r="G179" s="114" t="s">
        <v>1415</v>
      </c>
      <c r="H179" s="117">
        <v>38</v>
      </c>
      <c r="I179" s="121"/>
      <c r="J179" s="113"/>
    </row>
    <row r="180" spans="2:10" ht="16.2" thickTop="1" x14ac:dyDescent="0.3">
      <c r="B180" s="65" t="s">
        <v>1330</v>
      </c>
      <c r="C180" s="83"/>
      <c r="D180" s="66"/>
      <c r="E180" s="67">
        <f>D180/C177</f>
        <v>0</v>
      </c>
      <c r="F180" s="138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/>
      <c r="D181" s="70"/>
      <c r="E181" s="90">
        <f>D181/C177</f>
        <v>0</v>
      </c>
      <c r="F181" s="138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1143</v>
      </c>
      <c r="C182" s="94">
        <f>Hoja1!AE3</f>
        <v>0</v>
      </c>
      <c r="D182" s="94"/>
      <c r="E182" s="95">
        <v>7.0000000000000007E-2</v>
      </c>
      <c r="F182" s="138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1144</v>
      </c>
      <c r="C183" s="94">
        <f>Hoja1!AE5</f>
        <v>0</v>
      </c>
      <c r="D183" s="94"/>
      <c r="E183" s="96">
        <v>0.2</v>
      </c>
      <c r="F183" s="139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1328</v>
      </c>
      <c r="C184" s="62">
        <f>AUXILIAR!F28</f>
        <v>536</v>
      </c>
      <c r="D184" s="63"/>
      <c r="E184" s="64"/>
      <c r="F184" s="137">
        <v>45378</v>
      </c>
      <c r="G184" s="106" t="s">
        <v>1393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38"/>
      <c r="G185" s="105"/>
      <c r="H185" s="116" t="s">
        <v>1328</v>
      </c>
      <c r="I185" s="120" t="s">
        <v>1421</v>
      </c>
      <c r="J185" s="109" t="s">
        <v>993</v>
      </c>
    </row>
    <row r="186" spans="2:10" ht="16.8" thickTop="1" thickBot="1" x14ac:dyDescent="0.35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8"/>
      <c r="G186" s="114" t="s">
        <v>1415</v>
      </c>
      <c r="H186" s="117">
        <v>38</v>
      </c>
      <c r="I186" s="121"/>
      <c r="J186" s="113"/>
    </row>
    <row r="187" spans="2:10" ht="16.2" thickTop="1" x14ac:dyDescent="0.3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38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38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6.8" thickTop="1" thickBot="1" x14ac:dyDescent="0.35">
      <c r="B189" s="93" t="s">
        <v>1143</v>
      </c>
      <c r="C189" s="94">
        <f>Hoja1!AF3</f>
        <v>0</v>
      </c>
      <c r="D189" s="94"/>
      <c r="E189" s="95">
        <v>0</v>
      </c>
      <c r="F189" s="138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6.8" thickTop="1" thickBot="1" x14ac:dyDescent="0.35">
      <c r="B190" s="93" t="s">
        <v>1144</v>
      </c>
      <c r="C190" s="94">
        <f>Hoja1!AF5</f>
        <v>0</v>
      </c>
      <c r="D190" s="94"/>
      <c r="E190" s="96">
        <v>0</v>
      </c>
      <c r="F190" s="139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5">
      <c r="B191" s="61" t="s">
        <v>1328</v>
      </c>
      <c r="C191" s="62">
        <v>536</v>
      </c>
      <c r="D191" s="63"/>
      <c r="E191" s="64"/>
      <c r="F191" s="137">
        <v>45379</v>
      </c>
      <c r="G191" s="106" t="s">
        <v>1393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/>
      <c r="D192" s="66"/>
      <c r="E192" s="67">
        <f>D192/C191</f>
        <v>0</v>
      </c>
      <c r="F192" s="138"/>
      <c r="G192" s="105"/>
      <c r="H192" s="116" t="s">
        <v>1328</v>
      </c>
      <c r="I192" s="120" t="s">
        <v>1421</v>
      </c>
      <c r="J192" s="109" t="s">
        <v>993</v>
      </c>
    </row>
    <row r="193" spans="2:10" ht="16.8" thickTop="1" thickBot="1" x14ac:dyDescent="0.35">
      <c r="B193" s="65" t="s">
        <v>1329</v>
      </c>
      <c r="C193" s="83"/>
      <c r="D193" s="66"/>
      <c r="E193" s="67">
        <f>D193/C191</f>
        <v>0</v>
      </c>
      <c r="F193" s="138"/>
      <c r="G193" s="114" t="s">
        <v>1415</v>
      </c>
      <c r="H193" s="117">
        <v>38</v>
      </c>
      <c r="I193" s="121"/>
      <c r="J193" s="113"/>
    </row>
    <row r="194" spans="2:10" ht="16.2" thickTop="1" x14ac:dyDescent="0.3">
      <c r="B194" s="65" t="s">
        <v>1330</v>
      </c>
      <c r="C194" s="83"/>
      <c r="D194" s="66"/>
      <c r="E194" s="67">
        <f>D194/C191</f>
        <v>0</v>
      </c>
      <c r="F194" s="138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/>
      <c r="D195" s="66"/>
      <c r="E195" s="90">
        <f>D195/C191</f>
        <v>0</v>
      </c>
      <c r="F195" s="138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1143</v>
      </c>
      <c r="C196" s="94"/>
      <c r="D196" s="94"/>
      <c r="E196" s="95"/>
      <c r="F196" s="138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6.8" thickTop="1" thickBot="1" x14ac:dyDescent="0.35">
      <c r="B197" s="93" t="s">
        <v>1144</v>
      </c>
      <c r="C197" s="94"/>
      <c r="D197" s="94"/>
      <c r="E197" s="96"/>
      <c r="F197" s="139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1328</v>
      </c>
      <c r="C198" s="62"/>
      <c r="D198" s="63"/>
      <c r="E198" s="64"/>
      <c r="F198" s="137">
        <v>45380</v>
      </c>
      <c r="G198" s="106" t="s">
        <v>1393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/>
      <c r="D199" s="66"/>
      <c r="E199" s="67" t="e">
        <f>D199/C198</f>
        <v>#DIV/0!</v>
      </c>
      <c r="F199" s="138"/>
      <c r="G199" s="105"/>
      <c r="H199" s="116" t="s">
        <v>1328</v>
      </c>
      <c r="I199" s="120" t="s">
        <v>1421</v>
      </c>
      <c r="J199" s="109" t="s">
        <v>993</v>
      </c>
    </row>
    <row r="200" spans="2:10" ht="16.8" thickTop="1" thickBot="1" x14ac:dyDescent="0.35">
      <c r="B200" s="65" t="s">
        <v>1329</v>
      </c>
      <c r="C200" s="83"/>
      <c r="D200" s="66"/>
      <c r="E200" s="67" t="e">
        <f>D200/C198</f>
        <v>#DIV/0!</v>
      </c>
      <c r="F200" s="138"/>
      <c r="G200" s="114" t="s">
        <v>1415</v>
      </c>
      <c r="H200" s="117">
        <v>38</v>
      </c>
      <c r="I200" s="121"/>
      <c r="J200" s="113"/>
    </row>
    <row r="201" spans="2:10" ht="16.2" thickTop="1" x14ac:dyDescent="0.3">
      <c r="B201" s="65" t="s">
        <v>1330</v>
      </c>
      <c r="C201" s="83"/>
      <c r="D201" s="66"/>
      <c r="E201" s="67" t="e">
        <f>D201/C198</f>
        <v>#DIV/0!</v>
      </c>
      <c r="F201" s="138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/>
      <c r="D202" s="66"/>
      <c r="E202" s="90" t="e">
        <f>D202/C198</f>
        <v>#DIV/0!</v>
      </c>
      <c r="F202" s="138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1143</v>
      </c>
      <c r="C203" s="94"/>
      <c r="D203" s="94"/>
      <c r="E203" s="95"/>
      <c r="F203" s="138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6.8" thickTop="1" thickBot="1" x14ac:dyDescent="0.35">
      <c r="B204" s="93" t="s">
        <v>1144</v>
      </c>
      <c r="C204" s="94"/>
      <c r="D204" s="94"/>
      <c r="E204" s="96"/>
      <c r="F204" s="139"/>
      <c r="G204" s="68" t="s">
        <v>1422</v>
      </c>
      <c r="H204" s="119">
        <v>0</v>
      </c>
      <c r="I204" s="125"/>
      <c r="J204" s="111"/>
    </row>
    <row r="205" spans="2:10" ht="16.8" thickTop="1" thickBot="1" x14ac:dyDescent="0.35">
      <c r="B205" s="61" t="s">
        <v>1328</v>
      </c>
      <c r="C205" s="62"/>
      <c r="D205" s="63"/>
      <c r="E205" s="64"/>
      <c r="F205" s="137">
        <v>45381</v>
      </c>
      <c r="G205" s="106" t="s">
        <v>1393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/>
      <c r="D206" s="66"/>
      <c r="E206" s="67" t="e">
        <f>D206/C205</f>
        <v>#DIV/0!</v>
      </c>
      <c r="F206" s="138"/>
      <c r="G206" s="105"/>
      <c r="H206" s="116" t="s">
        <v>1328</v>
      </c>
      <c r="I206" s="120" t="s">
        <v>1421</v>
      </c>
      <c r="J206" s="109" t="s">
        <v>993</v>
      </c>
    </row>
    <row r="207" spans="2:10" ht="16.8" thickTop="1" thickBot="1" x14ac:dyDescent="0.35">
      <c r="B207" s="65" t="s">
        <v>1329</v>
      </c>
      <c r="C207" s="83"/>
      <c r="D207" s="66"/>
      <c r="E207" s="67" t="e">
        <f>D207/C205</f>
        <v>#DIV/0!</v>
      </c>
      <c r="F207" s="138"/>
      <c r="G207" s="114" t="s">
        <v>1415</v>
      </c>
      <c r="H207" s="117">
        <v>38</v>
      </c>
      <c r="I207" s="121"/>
      <c r="J207" s="113"/>
    </row>
    <row r="208" spans="2:10" ht="16.2" thickTop="1" x14ac:dyDescent="0.3">
      <c r="B208" s="65" t="s">
        <v>1330</v>
      </c>
      <c r="C208" s="83"/>
      <c r="D208" s="66"/>
      <c r="E208" s="67" t="e">
        <f>D208/C205</f>
        <v>#DIV/0!</v>
      </c>
      <c r="F208" s="138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2" thickBot="1" x14ac:dyDescent="0.35">
      <c r="B209" s="68" t="s">
        <v>16</v>
      </c>
      <c r="C209" s="69"/>
      <c r="D209" s="66"/>
      <c r="E209" s="90" t="e">
        <f>D209/C205</f>
        <v>#DIV/0!</v>
      </c>
      <c r="F209" s="138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6.8" thickTop="1" thickBot="1" x14ac:dyDescent="0.35">
      <c r="B210" s="93" t="s">
        <v>1143</v>
      </c>
      <c r="C210" s="94"/>
      <c r="D210" s="94"/>
      <c r="E210" s="95"/>
      <c r="F210" s="138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6.8" thickTop="1" thickBot="1" x14ac:dyDescent="0.35">
      <c r="B211" s="93" t="s">
        <v>1144</v>
      </c>
      <c r="C211" s="94"/>
      <c r="D211" s="94"/>
      <c r="E211" s="96"/>
      <c r="F211" s="139"/>
      <c r="G211" s="68" t="s">
        <v>1422</v>
      </c>
      <c r="H211" s="119">
        <v>0</v>
      </c>
      <c r="I211" s="125"/>
      <c r="J211" s="111"/>
    </row>
    <row r="212" spans="2:10" ht="16.8" thickTop="1" thickBot="1" x14ac:dyDescent="0.35">
      <c r="B212" s="61" t="s">
        <v>1328</v>
      </c>
      <c r="C212" s="62"/>
      <c r="D212" s="63"/>
      <c r="E212" s="64"/>
      <c r="F212" s="137">
        <v>45382</v>
      </c>
      <c r="G212" s="106" t="s">
        <v>1393</v>
      </c>
      <c r="H212" s="115"/>
      <c r="I212" s="115"/>
      <c r="J212" s="108"/>
    </row>
    <row r="213" spans="2:10" ht="15.6" thickTop="1" thickBot="1" x14ac:dyDescent="0.35">
      <c r="B213" s="65" t="s">
        <v>6</v>
      </c>
      <c r="C213" s="82"/>
      <c r="D213" s="66"/>
      <c r="E213" s="67" t="e">
        <f>D213/C212</f>
        <v>#DIV/0!</v>
      </c>
      <c r="F213" s="138"/>
      <c r="G213" s="105"/>
      <c r="H213" s="116" t="s">
        <v>1328</v>
      </c>
      <c r="I213" s="120" t="s">
        <v>1421</v>
      </c>
      <c r="J213" s="109" t="s">
        <v>993</v>
      </c>
    </row>
    <row r="214" spans="2:10" ht="16.8" thickTop="1" thickBot="1" x14ac:dyDescent="0.35">
      <c r="B214" s="65" t="s">
        <v>1329</v>
      </c>
      <c r="C214" s="83"/>
      <c r="D214" s="66"/>
      <c r="E214" s="67" t="e">
        <f>D214/C212</f>
        <v>#DIV/0!</v>
      </c>
      <c r="F214" s="138"/>
      <c r="G214" s="114" t="s">
        <v>1415</v>
      </c>
      <c r="H214" s="117">
        <v>38</v>
      </c>
      <c r="I214" s="121"/>
      <c r="J214" s="113"/>
    </row>
    <row r="215" spans="2:10" ht="16.2" thickTop="1" x14ac:dyDescent="0.3">
      <c r="B215" s="65" t="s">
        <v>1330</v>
      </c>
      <c r="C215" s="83"/>
      <c r="D215" s="66"/>
      <c r="E215" s="67" t="e">
        <f>D215/C212</f>
        <v>#DIV/0!</v>
      </c>
      <c r="F215" s="138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2" thickBot="1" x14ac:dyDescent="0.35">
      <c r="B216" s="68" t="s">
        <v>16</v>
      </c>
      <c r="C216" s="69"/>
      <c r="D216" s="66"/>
      <c r="E216" s="90" t="e">
        <f>D216/C212</f>
        <v>#DIV/0!</v>
      </c>
      <c r="F216" s="138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6.8" thickTop="1" thickBot="1" x14ac:dyDescent="0.35">
      <c r="B217" s="93" t="s">
        <v>1143</v>
      </c>
      <c r="C217" s="94"/>
      <c r="D217" s="94"/>
      <c r="E217" s="95"/>
      <c r="F217" s="138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6.8" thickTop="1" thickBot="1" x14ac:dyDescent="0.35">
      <c r="B218" s="93" t="s">
        <v>1144</v>
      </c>
      <c r="C218" s="94"/>
      <c r="D218" s="94"/>
      <c r="E218" s="96"/>
      <c r="F218" s="139"/>
      <c r="G218" s="68" t="s">
        <v>1422</v>
      </c>
      <c r="H218" s="119">
        <v>0</v>
      </c>
      <c r="I218" s="125"/>
      <c r="J218" s="11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6" workbookViewId="0">
      <selection activeCell="I17" sqref="I17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3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3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3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3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3">
      <c r="A6" s="17">
        <f>'APAGADOS RADIO'!J3</f>
        <v>45356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3">
      <c r="A7" s="17">
        <f>'APAGADOS RADIO'!K3</f>
        <v>45357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3">
      <c r="A8" s="17">
        <f>'APAGADOS RADIO'!L3</f>
        <v>45358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3">
      <c r="A9" s="17">
        <f>'APAGADOS RADIO'!M3</f>
        <v>45359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3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3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3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3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3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3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3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3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3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3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3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3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3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3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3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3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3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3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3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3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3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3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20: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3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3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3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3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3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3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3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3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3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3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3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3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3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3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3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3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3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3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3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3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3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3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3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3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3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3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AD20" sqref="A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</cols>
  <sheetData>
    <row r="1" spans="1:36" ht="15.6" thickTop="1" thickBot="1" x14ac:dyDescent="0.35">
      <c r="A1" s="46"/>
      <c r="B1" s="50" t="s">
        <v>1152</v>
      </c>
    </row>
    <row r="2" spans="1:36" ht="15.6" thickTop="1" thickBot="1" x14ac:dyDescent="0.35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5.6" thickTop="1" thickBot="1" x14ac:dyDescent="0.35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TOTAL'!C5:C542, "=BONOMO",'RESUMEN TOTAL'!P5:P542,"=APAGADO")</f>
        <v>0</v>
      </c>
      <c r="K3" s="52">
        <f>COUNTIFS('RESUMEN TOTAL'!C5:C542, "=BONOMO",'RESUMEN TOTAL'!Q5:Q542,"=APAGADO")</f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5.6" thickTop="1" thickBot="1" x14ac:dyDescent="0.35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</v>
      </c>
      <c r="K4" s="58">
        <f t="shared" ref="K4" si="1">K3/BONOMOcam</f>
        <v>0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5.6" thickTop="1" thickBot="1" x14ac:dyDescent="0.35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TOTAL'!C5:C528, "=COSEIDI",'RESUMEN TOTAL'!P5:P528,"=APAGADO")</f>
        <v>0</v>
      </c>
      <c r="K5" s="55">
        <f>COUNTIFS('RESUMEN TOTAL'!C5:C528, "=COSEIDI",'RESUMEN TOTAL'!Q5:Q528,"=APAGADO")</f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5.6" thickTop="1" thickBot="1" x14ac:dyDescent="0.35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</v>
      </c>
      <c r="K6" s="58">
        <f t="shared" ref="K6" si="6">K5/COSEIDIcam</f>
        <v>0</v>
      </c>
      <c r="L6" s="58">
        <f t="shared" si="5"/>
        <v>0</v>
      </c>
      <c r="M6" s="58">
        <f t="shared" ref="M6" si="7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" thickTop="1" x14ac:dyDescent="0.3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F453" activePane="bottomRight" state="frozen"/>
      <selection pane="topRight" activeCell="F1" sqref="F1"/>
      <selection pane="bottomLeft" activeCell="A5" sqref="A5"/>
      <selection pane="bottomRight" activeCell="O1" sqref="O1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4" ht="18" x14ac:dyDescent="0.35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4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6" thickBot="1" x14ac:dyDescent="0.45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x14ac:dyDescent="0.3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x14ac:dyDescent="0.3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x14ac:dyDescent="0.3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x14ac:dyDescent="0.3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x14ac:dyDescent="0.3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x14ac:dyDescent="0.3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x14ac:dyDescent="0.3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x14ac:dyDescent="0.3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x14ac:dyDescent="0.3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x14ac:dyDescent="0.3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x14ac:dyDescent="0.3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x14ac:dyDescent="0.3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x14ac:dyDescent="0.3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x14ac:dyDescent="0.3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x14ac:dyDescent="0.3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x14ac:dyDescent="0.3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x14ac:dyDescent="0.3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x14ac:dyDescent="0.3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x14ac:dyDescent="0.3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x14ac:dyDescent="0.3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x14ac:dyDescent="0.3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x14ac:dyDescent="0.3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x14ac:dyDescent="0.3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x14ac:dyDescent="0.3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x14ac:dyDescent="0.3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x14ac:dyDescent="0.3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x14ac:dyDescent="0.3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x14ac:dyDescent="0.3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x14ac:dyDescent="0.3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x14ac:dyDescent="0.3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x14ac:dyDescent="0.3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x14ac:dyDescent="0.3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x14ac:dyDescent="0.3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x14ac:dyDescent="0.3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x14ac:dyDescent="0.3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x14ac:dyDescent="0.3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x14ac:dyDescent="0.3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x14ac:dyDescent="0.3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x14ac:dyDescent="0.3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x14ac:dyDescent="0.3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x14ac:dyDescent="0.3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x14ac:dyDescent="0.3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x14ac:dyDescent="0.3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x14ac:dyDescent="0.3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x14ac:dyDescent="0.3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x14ac:dyDescent="0.3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x14ac:dyDescent="0.3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x14ac:dyDescent="0.3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x14ac:dyDescent="0.3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x14ac:dyDescent="0.3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x14ac:dyDescent="0.3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x14ac:dyDescent="0.3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x14ac:dyDescent="0.3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x14ac:dyDescent="0.3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x14ac:dyDescent="0.3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x14ac:dyDescent="0.3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x14ac:dyDescent="0.3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x14ac:dyDescent="0.3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x14ac:dyDescent="0.3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x14ac:dyDescent="0.3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x14ac:dyDescent="0.3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x14ac:dyDescent="0.3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x14ac:dyDescent="0.3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x14ac:dyDescent="0.3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x14ac:dyDescent="0.3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3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x14ac:dyDescent="0.3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3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x14ac:dyDescent="0.3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3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x14ac:dyDescent="0.3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3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x14ac:dyDescent="0.3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3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x14ac:dyDescent="0.3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3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x14ac:dyDescent="0.3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3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x14ac:dyDescent="0.3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3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x14ac:dyDescent="0.3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3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x14ac:dyDescent="0.3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3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x14ac:dyDescent="0.3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3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x14ac:dyDescent="0.3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3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x14ac:dyDescent="0.3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3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x14ac:dyDescent="0.3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x14ac:dyDescent="0.3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x14ac:dyDescent="0.3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x14ac:dyDescent="0.3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x14ac:dyDescent="0.3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x14ac:dyDescent="0.3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x14ac:dyDescent="0.3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x14ac:dyDescent="0.3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x14ac:dyDescent="0.3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x14ac:dyDescent="0.3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x14ac:dyDescent="0.3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x14ac:dyDescent="0.3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x14ac:dyDescent="0.3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x14ac:dyDescent="0.3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x14ac:dyDescent="0.3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x14ac:dyDescent="0.3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x14ac:dyDescent="0.3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x14ac:dyDescent="0.3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x14ac:dyDescent="0.3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x14ac:dyDescent="0.3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x14ac:dyDescent="0.3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x14ac:dyDescent="0.3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x14ac:dyDescent="0.3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x14ac:dyDescent="0.3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x14ac:dyDescent="0.3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x14ac:dyDescent="0.3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x14ac:dyDescent="0.3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x14ac:dyDescent="0.3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x14ac:dyDescent="0.3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x14ac:dyDescent="0.3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x14ac:dyDescent="0.3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x14ac:dyDescent="0.3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x14ac:dyDescent="0.3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x14ac:dyDescent="0.3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x14ac:dyDescent="0.3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x14ac:dyDescent="0.3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x14ac:dyDescent="0.3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x14ac:dyDescent="0.3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x14ac:dyDescent="0.3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x14ac:dyDescent="0.3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x14ac:dyDescent="0.3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x14ac:dyDescent="0.3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x14ac:dyDescent="0.3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x14ac:dyDescent="0.3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x14ac:dyDescent="0.3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x14ac:dyDescent="0.3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x14ac:dyDescent="0.3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x14ac:dyDescent="0.3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x14ac:dyDescent="0.3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x14ac:dyDescent="0.3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x14ac:dyDescent="0.3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x14ac:dyDescent="0.3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x14ac:dyDescent="0.3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x14ac:dyDescent="0.3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x14ac:dyDescent="0.3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x14ac:dyDescent="0.3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x14ac:dyDescent="0.3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x14ac:dyDescent="0.3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x14ac:dyDescent="0.3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x14ac:dyDescent="0.3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x14ac:dyDescent="0.3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x14ac:dyDescent="0.3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x14ac:dyDescent="0.3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x14ac:dyDescent="0.3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x14ac:dyDescent="0.3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x14ac:dyDescent="0.3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x14ac:dyDescent="0.3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x14ac:dyDescent="0.3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x14ac:dyDescent="0.3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x14ac:dyDescent="0.3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x14ac:dyDescent="0.3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x14ac:dyDescent="0.3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x14ac:dyDescent="0.3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x14ac:dyDescent="0.3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x14ac:dyDescent="0.3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x14ac:dyDescent="0.3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x14ac:dyDescent="0.3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x14ac:dyDescent="0.3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x14ac:dyDescent="0.3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x14ac:dyDescent="0.3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x14ac:dyDescent="0.3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x14ac:dyDescent="0.3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x14ac:dyDescent="0.3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x14ac:dyDescent="0.3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x14ac:dyDescent="0.3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x14ac:dyDescent="0.3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x14ac:dyDescent="0.3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x14ac:dyDescent="0.3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x14ac:dyDescent="0.3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x14ac:dyDescent="0.3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x14ac:dyDescent="0.3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x14ac:dyDescent="0.3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x14ac:dyDescent="0.3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x14ac:dyDescent="0.3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x14ac:dyDescent="0.3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x14ac:dyDescent="0.3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x14ac:dyDescent="0.3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x14ac:dyDescent="0.3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x14ac:dyDescent="0.3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x14ac:dyDescent="0.3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x14ac:dyDescent="0.3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x14ac:dyDescent="0.3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x14ac:dyDescent="0.3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x14ac:dyDescent="0.3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x14ac:dyDescent="0.3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x14ac:dyDescent="0.3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H640" xr:uid="{63764665-4685-49DB-A4C6-35A3DDF9031B}"/>
  <conditionalFormatting sqref="D4:D640">
    <cfRule type="containsText" dxfId="43" priority="95" operator="containsText" text="fija">
      <formula>NOT(ISERROR(SEARCH("fija",D4)))</formula>
    </cfRule>
    <cfRule type="containsText" dxfId="42" priority="96" operator="containsText" text="domo">
      <formula>NOT(ISERROR(SEARCH("domo",D4)))</formula>
    </cfRule>
    <cfRule type="cellIs" dxfId="41" priority="922" operator="equal">
      <formula>$D$7</formula>
    </cfRule>
  </conditionalFormatting>
  <conditionalFormatting sqref="D438">
    <cfRule type="containsText" dxfId="40" priority="65" operator="containsText" text="fija">
      <formula>NOT(ISERROR(SEARCH("fija",D438)))</formula>
    </cfRule>
    <cfRule type="containsText" dxfId="39" priority="66" operator="containsText" text="domo">
      <formula>NOT(ISERROR(SEARCH("domo",D438)))</formula>
    </cfRule>
    <cfRule type="containsText" dxfId="38" priority="67" operator="containsText" text="Radio">
      <formula>NOT(ISERROR(SEARCH("Radio",D438)))</formula>
    </cfRule>
  </conditionalFormatting>
  <conditionalFormatting sqref="D438:D439">
    <cfRule type="containsText" dxfId="37" priority="62" operator="containsText" text="fija">
      <formula>NOT(ISERROR(SEARCH("fija",D438)))</formula>
    </cfRule>
    <cfRule type="containsText" dxfId="36" priority="63" operator="containsText" text="domo">
      <formula>NOT(ISERROR(SEARCH("domo",D438)))</formula>
    </cfRule>
  </conditionalFormatting>
  <conditionalFormatting sqref="D439">
    <cfRule type="containsText" dxfId="35" priority="60" operator="containsText" text="fija">
      <formula>NOT(ISERROR(SEARCH("fija",D439)))</formula>
    </cfRule>
    <cfRule type="containsText" dxfId="34" priority="61" operator="containsText" text="domo">
      <formula>NOT(ISERROR(SEARCH("domo",D439)))</formula>
    </cfRule>
    <cfRule type="containsText" dxfId="33" priority="64" operator="containsText" text="Radio">
      <formula>NOT(ISERROR(SEARCH("Radio",D439)))</formula>
    </cfRule>
  </conditionalFormatting>
  <conditionalFormatting sqref="D442">
    <cfRule type="containsText" dxfId="32" priority="57" operator="containsText" text="fija">
      <formula>NOT(ISERROR(SEARCH("fija",D442)))</formula>
    </cfRule>
    <cfRule type="containsText" dxfId="31" priority="58" operator="containsText" text="domo">
      <formula>NOT(ISERROR(SEARCH("domo",D442)))</formula>
    </cfRule>
    <cfRule type="containsText" dxfId="30" priority="59" operator="containsText" text="Radio">
      <formula>NOT(ISERROR(SEARCH("Radio",D442)))</formula>
    </cfRule>
  </conditionalFormatting>
  <conditionalFormatting sqref="D442:D443">
    <cfRule type="containsText" dxfId="29" priority="54" operator="containsText" text="fija">
      <formula>NOT(ISERROR(SEARCH("fija",D442)))</formula>
    </cfRule>
    <cfRule type="containsText" dxfId="28" priority="55" operator="containsText" text="domo">
      <formula>NOT(ISERROR(SEARCH("domo",D442)))</formula>
    </cfRule>
  </conditionalFormatting>
  <conditionalFormatting sqref="D443:D444">
    <cfRule type="containsText" dxfId="27" priority="51" operator="containsText" text="fija">
      <formula>NOT(ISERROR(SEARCH("fija",D443)))</formula>
    </cfRule>
    <cfRule type="containsText" dxfId="26" priority="52" operator="containsText" text="domo">
      <formula>NOT(ISERROR(SEARCH("domo",D443)))</formula>
    </cfRule>
  </conditionalFormatting>
  <conditionalFormatting sqref="D444">
    <cfRule type="containsText" dxfId="25" priority="53" operator="containsText" text="Radio">
      <formula>NOT(ISERROR(SEARCH("Radio",D444)))</formula>
    </cfRule>
  </conditionalFormatting>
  <conditionalFormatting sqref="D444:D445">
    <cfRule type="containsText" dxfId="24" priority="48" operator="containsText" text="fija">
      <formula>NOT(ISERROR(SEARCH("fija",D444)))</formula>
    </cfRule>
    <cfRule type="containsText" dxfId="23" priority="49" operator="containsText" text="domo">
      <formula>NOT(ISERROR(SEARCH("domo",D444)))</formula>
    </cfRule>
  </conditionalFormatting>
  <conditionalFormatting sqref="D445">
    <cfRule type="containsText" dxfId="22" priority="46" operator="containsText" text="fija">
      <formula>NOT(ISERROR(SEARCH("fija",D445)))</formula>
    </cfRule>
    <cfRule type="containsText" dxfId="21" priority="47" operator="containsText" text="domo">
      <formula>NOT(ISERROR(SEARCH("domo",D445)))</formula>
    </cfRule>
    <cfRule type="containsText" dxfId="20" priority="50" operator="containsText" text="Radio">
      <formula>NOT(ISERROR(SEARCH("Radio",D445)))</formula>
    </cfRule>
  </conditionalFormatting>
  <conditionalFormatting sqref="D447">
    <cfRule type="containsText" dxfId="19" priority="169" operator="containsText" text="fija">
      <formula>NOT(ISERROR(SEARCH("fija",D447)))</formula>
    </cfRule>
    <cfRule type="containsText" dxfId="18" priority="170" operator="containsText" text="domo">
      <formula>NOT(ISERROR(SEARCH("domo",D447)))</formula>
    </cfRule>
  </conditionalFormatting>
  <conditionalFormatting sqref="D450:D452">
    <cfRule type="containsText" dxfId="17" priority="68" operator="containsText" text="fija">
      <formula>NOT(ISERROR(SEARCH("fija",D450)))</formula>
    </cfRule>
    <cfRule type="containsText" dxfId="16" priority="69" operator="containsText" text="domo">
      <formula>NOT(ISERROR(SEARCH("domo",D450)))</formula>
    </cfRule>
  </conditionalFormatting>
  <conditionalFormatting sqref="D4:E640">
    <cfRule type="containsText" dxfId="15" priority="56" operator="containsText" text="Radio">
      <formula>NOT(ISERROR(SEARCH("Radio",D4)))</formula>
    </cfRule>
  </conditionalFormatting>
  <conditionalFormatting sqref="D447:E447 D457:E640">
    <cfRule type="containsText" dxfId="14" priority="191" operator="containsText" text="Radio">
      <formula>NOT(ISERROR(SEARCH("Radio",D447)))</formula>
    </cfRule>
  </conditionalFormatting>
  <conditionalFormatting sqref="E4:E664">
    <cfRule type="cellIs" dxfId="13" priority="167" operator="equal">
      <formula>"PTP A FO"</formula>
    </cfRule>
    <cfRule type="cellIs" dxfId="12" priority="925" operator="equal">
      <formula>$E$10</formula>
    </cfRule>
    <cfRule type="cellIs" dxfId="11" priority="926" operator="equal">
      <formula>"PTP A FO"</formula>
    </cfRule>
  </conditionalFormatting>
  <conditionalFormatting sqref="E437">
    <cfRule type="containsText" dxfId="10" priority="8" operator="containsText" text="Radio">
      <formula>NOT(ISERROR(SEARCH("Radio",E437)))</formula>
    </cfRule>
    <cfRule type="cellIs" dxfId="9" priority="9" operator="equal">
      <formula>"PTP A FO"</formula>
    </cfRule>
  </conditionalFormatting>
  <conditionalFormatting sqref="E641:E664">
    <cfRule type="containsText" dxfId="8" priority="1" operator="containsText" text="Radio">
      <formula>NOT(ISERROR(SEARCH("Radio",E641)))</formula>
    </cfRule>
  </conditionalFormatting>
  <conditionalFormatting sqref="F5:AH640">
    <cfRule type="cellIs" dxfId="7" priority="6" operator="equal">
      <formula>"apagado"</formula>
    </cfRule>
    <cfRule type="cellIs" dxfId="6" priority="10" operator="equal">
      <formula>"APAGADO"</formula>
    </cfRule>
    <cfRule type="notContainsText" dxfId="5" priority="11" operator="notContains" text="Caida">
      <formula>ISERROR(SEARCH("Caida",F5))</formula>
    </cfRule>
    <cfRule type="containsText" dxfId="4" priority="12" operator="containsText" text="Caida">
      <formula>NOT(ISERROR(SEARCH("Caida",F5)))</formula>
    </cfRule>
    <cfRule type="cellIs" dxfId="3" priority="13" operator="lessThan">
      <formula>0.8</formula>
    </cfRule>
    <cfRule type="cellIs" dxfId="2" priority="14" operator="greaterThan">
      <formula>0.8</formula>
    </cfRule>
  </conditionalFormatting>
  <conditionalFormatting sqref="H4">
    <cfRule type="cellIs" dxfId="1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2024-03-04T13:54:30Z</dcterms:modified>
</cp:coreProperties>
</file>