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40FFBD3A-ACB0-4825-84E3-3E48BBFCAD62}" xr6:coauthVersionLast="47" xr6:coauthVersionMax="47" xr10:uidLastSave="{00000000-0000-0000-0000-000000000000}"/>
  <bookViews>
    <workbookView xWindow="-120" yWindow="-120" windowWidth="20730" windowHeight="11760" tabRatio="601" activeTab="3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2" i="24" l="1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K479" i="2" s="1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83" i="2" l="1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H127" i="24" s="1"/>
  <c r="G49" i="14"/>
  <c r="I124" i="24"/>
  <c r="G52" i="14"/>
  <c r="I132" i="24"/>
  <c r="J132" i="24" l="1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I126" i="24"/>
  <c r="J126" i="24" s="1"/>
  <c r="J124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<sst xmlns="http://schemas.openxmlformats.org/spreadsheetml/2006/main" count="4563" uniqueCount="1471">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</sst>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45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37</c:v>
                </c:pt>
                <c:pt idx="9">
                  <c:v>37</c:v>
                </c:pt>
                <c:pt idx="10">
                  <c:v>19</c:v>
                </c:pt>
                <c:pt idx="11">
                  <c:v>18</c:v>
                </c:pt>
                <c:pt idx="12">
                  <c:v>0</c:v>
                </c:pt>
                <c:pt idx="13">
                  <c:v>20</c:v>
                </c:pt>
                <c:pt idx="14">
                  <c:v>16</c:v>
                </c:pt>
                <c:pt idx="15">
                  <c:v>14</c:v>
                </c:pt>
                <c:pt idx="16">
                  <c:v>18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12</c:v>
                </c:pt>
                <c:pt idx="4">
                  <c:v>12</c:v>
                </c:pt>
                <c:pt idx="5">
                  <c:v>9</c:v>
                </c:pt>
                <c:pt idx="6">
                  <c:v>7</c:v>
                </c:pt>
                <c:pt idx="7">
                  <c:v>13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41</c:v>
                </c:pt>
                <c:pt idx="12">
                  <c:v>11</c:v>
                </c:pt>
                <c:pt idx="13">
                  <c:v>9</c:v>
                </c:pt>
                <c:pt idx="14">
                  <c:v>17</c:v>
                </c:pt>
                <c:pt idx="15">
                  <c:v>9</c:v>
                </c:pt>
                <c:pt idx="16">
                  <c:v>27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2.9045643153526972E-2</c:v>
                      </c:pt>
                      <c:pt idx="2">
                        <c:v>2.4896265560165973E-2</c:v>
                      </c:pt>
                      <c:pt idx="3">
                        <c:v>0.18672199170124482</c:v>
                      </c:pt>
                      <c:pt idx="4">
                        <c:v>1.6597510373443983E-2</c:v>
                      </c:pt>
                      <c:pt idx="5">
                        <c:v>2.4896265560165973E-2</c:v>
                      </c:pt>
                      <c:pt idx="6">
                        <c:v>2.4896265560165973E-2</c:v>
                      </c:pt>
                      <c:pt idx="7">
                        <c:v>2.9045643153526972E-2</c:v>
                      </c:pt>
                      <c:pt idx="8">
                        <c:v>0.15352697095435686</c:v>
                      </c:pt>
                      <c:pt idx="9">
                        <c:v>0.15352697095435686</c:v>
                      </c:pt>
                      <c:pt idx="10">
                        <c:v>7.8838174273858919E-2</c:v>
                      </c:pt>
                      <c:pt idx="11">
                        <c:v>7.4688796680497924E-2</c:v>
                      </c:pt>
                      <c:pt idx="12">
                        <c:v>0</c:v>
                      </c:pt>
                      <c:pt idx="13">
                        <c:v>8.2987551867219914E-2</c:v>
                      </c:pt>
                      <c:pt idx="14">
                        <c:v>6.6390041493775934E-2</c:v>
                      </c:pt>
                      <c:pt idx="15">
                        <c:v>5.8091286307053944E-2</c:v>
                      </c:pt>
                      <c:pt idx="16">
                        <c:v>7.4688796680497924E-2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0.10900473933649289</c:v>
                      </c:pt>
                      <c:pt idx="2">
                        <c:v>9.9526066350710901E-2</c:v>
                      </c:pt>
                      <c:pt idx="3">
                        <c:v>5.6872037914691941E-2</c:v>
                      </c:pt>
                      <c:pt idx="4">
                        <c:v>5.6872037914691941E-2</c:v>
                      </c:pt>
                      <c:pt idx="5">
                        <c:v>4.2654028436018961E-2</c:v>
                      </c:pt>
                      <c:pt idx="6">
                        <c:v>3.3175355450236969E-2</c:v>
                      </c:pt>
                      <c:pt idx="7">
                        <c:v>6.1611374407582936E-2</c:v>
                      </c:pt>
                      <c:pt idx="8">
                        <c:v>4.2654028436018961E-2</c:v>
                      </c:pt>
                      <c:pt idx="9">
                        <c:v>3.7914691943127965E-2</c:v>
                      </c:pt>
                      <c:pt idx="10">
                        <c:v>3.7914691943127965E-2</c:v>
                      </c:pt>
                      <c:pt idx="11">
                        <c:v>0.19431279620853081</c:v>
                      </c:pt>
                      <c:pt idx="12">
                        <c:v>5.2132701421800945E-2</c:v>
                      </c:pt>
                      <c:pt idx="13">
                        <c:v>4.2654028436018961E-2</c:v>
                      </c:pt>
                      <c:pt idx="14">
                        <c:v>8.0568720379146919E-2</c:v>
                      </c:pt>
                      <c:pt idx="15">
                        <c:v>4.2654028436018961E-2</c:v>
                      </c:pt>
                      <c:pt idx="16">
                        <c:v>0.12796208530805686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2.9045643153526972E-2</c:v>
                </c:pt>
                <c:pt idx="2">
                  <c:v>2.4896265560165973E-2</c:v>
                </c:pt>
                <c:pt idx="3">
                  <c:v>0.18672199170124482</c:v>
                </c:pt>
                <c:pt idx="4">
                  <c:v>1.6597510373443983E-2</c:v>
                </c:pt>
                <c:pt idx="5">
                  <c:v>2.4896265560165973E-2</c:v>
                </c:pt>
                <c:pt idx="6">
                  <c:v>2.4896265560165973E-2</c:v>
                </c:pt>
                <c:pt idx="7">
                  <c:v>2.9045643153526972E-2</c:v>
                </c:pt>
                <c:pt idx="8">
                  <c:v>0.15352697095435686</c:v>
                </c:pt>
                <c:pt idx="9">
                  <c:v>0.15352697095435686</c:v>
                </c:pt>
                <c:pt idx="10">
                  <c:v>7.8838174273858919E-2</c:v>
                </c:pt>
                <c:pt idx="11">
                  <c:v>7.4688796680497924E-2</c:v>
                </c:pt>
                <c:pt idx="12">
                  <c:v>0</c:v>
                </c:pt>
                <c:pt idx="13">
                  <c:v>8.2987551867219914E-2</c:v>
                </c:pt>
                <c:pt idx="14">
                  <c:v>6.6390041493775934E-2</c:v>
                </c:pt>
                <c:pt idx="15">
                  <c:v>5.8091286307053944E-2</c:v>
                </c:pt>
                <c:pt idx="16">
                  <c:v>7.4688796680497924E-2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0.10900473933649289</c:v>
                </c:pt>
                <c:pt idx="2">
                  <c:v>9.9526066350710901E-2</c:v>
                </c:pt>
                <c:pt idx="3">
                  <c:v>5.6872037914691941E-2</c:v>
                </c:pt>
                <c:pt idx="4">
                  <c:v>5.6872037914691941E-2</c:v>
                </c:pt>
                <c:pt idx="5">
                  <c:v>4.2654028436018961E-2</c:v>
                </c:pt>
                <c:pt idx="6">
                  <c:v>3.3175355450236969E-2</c:v>
                </c:pt>
                <c:pt idx="7">
                  <c:v>6.1611374407582936E-2</c:v>
                </c:pt>
                <c:pt idx="8">
                  <c:v>4.2654028436018961E-2</c:v>
                </c:pt>
                <c:pt idx="9">
                  <c:v>3.7914691943127965E-2</c:v>
                </c:pt>
                <c:pt idx="10">
                  <c:v>3.7914691943127965E-2</c:v>
                </c:pt>
                <c:pt idx="11">
                  <c:v>0.19431279620853081</c:v>
                </c:pt>
                <c:pt idx="12">
                  <c:v>5.2132701421800945E-2</c:v>
                </c:pt>
                <c:pt idx="13">
                  <c:v>4.2654028436018961E-2</c:v>
                </c:pt>
                <c:pt idx="14">
                  <c:v>8.0568720379146919E-2</c:v>
                </c:pt>
                <c:pt idx="15">
                  <c:v>4.2654028436018961E-2</c:v>
                </c:pt>
                <c:pt idx="16">
                  <c:v>0.12796208530805686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45</c:v>
                      </c:pt>
                      <c:pt idx="4">
                        <c:v>4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37</c:v>
                      </c:pt>
                      <c:pt idx="9">
                        <c:v>37</c:v>
                      </c:pt>
                      <c:pt idx="10">
                        <c:v>19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23</c:v>
                      </c:pt>
                      <c:pt idx="2">
                        <c:v>21</c:v>
                      </c:pt>
                      <c:pt idx="3">
                        <c:v>12</c:v>
                      </c:pt>
                      <c:pt idx="4">
                        <c:v>12</c:v>
                      </c:pt>
                      <c:pt idx="5">
                        <c:v>9</c:v>
                      </c:pt>
                      <c:pt idx="6">
                        <c:v>7</c:v>
                      </c:pt>
                      <c:pt idx="7">
                        <c:v>13</c:v>
                      </c:pt>
                      <c:pt idx="8">
                        <c:v>9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41</c:v>
                      </c:pt>
                      <c:pt idx="12">
                        <c:v>11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9</c:v>
                      </c:pt>
                      <c:pt idx="16">
                        <c:v>27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48"/>
  <sheetViews>
    <sheetView zoomScale="60" zoomScaleNormal="60" workbookViewId="0">
      <pane xSplit="11" ySplit="4" topLeftCell="AB5" activePane="bottomRight" state="frozen"/>
      <selection pane="topRight" activeCell="M1" sqref="M1"/>
      <selection pane="bottomLeft" activeCell="A5" sqref="A5"/>
      <selection pane="bottomRight" activeCell="H418" sqref="A67:H418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482</v>
      </c>
      <c r="AD2" s="75">
        <f t="shared" si="4"/>
        <v>482</v>
      </c>
      <c r="AE2" s="75">
        <f t="shared" si="4"/>
        <v>482</v>
      </c>
      <c r="AF2" s="75">
        <f t="shared" si="4"/>
        <v>482</v>
      </c>
      <c r="AG2" s="75">
        <f t="shared" si="4"/>
        <v>482</v>
      </c>
      <c r="AH2" s="75">
        <f t="shared" si="4"/>
        <v>482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hidden="1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hidden="1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hidden="1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hidden="1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hidden="1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hidden="1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hidden="1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hidden="1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hidden="1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hidden="1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hidden="1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12</v>
      </c>
      <c r="J15" s="34">
        <f t="shared" si="9"/>
        <v>16</v>
      </c>
      <c r="K15" s="35">
        <f t="shared" si="10"/>
        <v>0.42857142857142855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hidden="1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hidden="1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hidden="1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27</v>
      </c>
      <c r="J18" s="34">
        <f>COUNTIF(L18:AM18,"APAGADO")</f>
        <v>1</v>
      </c>
      <c r="K18" s="35">
        <f>(I18)/(J18+I18)</f>
        <v>0.9642857142857143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hidden="1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27</v>
      </c>
      <c r="J19" s="34">
        <f>COUNTIF(L19:AM19,"APAGADO")</f>
        <v>1</v>
      </c>
      <c r="K19" s="35">
        <f>(I19)/(J19+I19)</f>
        <v>0.9642857142857143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hidden="1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27</v>
      </c>
      <c r="J20" s="34">
        <f t="shared" ref="J20:J23" si="14">COUNTIF(L20:AM20,"APAGADO")</f>
        <v>1</v>
      </c>
      <c r="K20" s="35">
        <f t="shared" ref="K20:K23" si="15">(I20)/(J20+I20)</f>
        <v>0.9642857142857143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hidden="1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27</v>
      </c>
      <c r="J21" s="34">
        <f t="shared" si="14"/>
        <v>1</v>
      </c>
      <c r="K21" s="35">
        <f t="shared" si="15"/>
        <v>0.9642857142857143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hidden="1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hidden="1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hidden="1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hidden="1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hidden="1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hidden="1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hidden="1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hidden="1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hidden="1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hidden="1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hidden="1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hidden="1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hidden="1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hidden="1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hidden="1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25</v>
      </c>
      <c r="J55" s="34">
        <f t="shared" si="9"/>
        <v>3</v>
      </c>
      <c r="K55" s="35">
        <f t="shared" si="10"/>
        <v>0.8928571428571429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hidden="1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hidden="1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hidden="1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18</v>
      </c>
      <c r="J67" s="34">
        <f t="shared" si="9"/>
        <v>10</v>
      </c>
      <c r="K67" s="35">
        <f t="shared" si="10"/>
        <v>0.6428571428571429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18</v>
      </c>
      <c r="J70" s="34">
        <f t="shared" si="9"/>
        <v>10</v>
      </c>
      <c r="K70" s="35">
        <f t="shared" si="10"/>
        <v>0.6428571428571429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hidden="1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25</v>
      </c>
      <c r="J79" s="34">
        <f t="shared" si="17"/>
        <v>3</v>
      </c>
      <c r="K79" s="35">
        <f t="shared" si="18"/>
        <v>0.8928571428571429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hidden="1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hidden="1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hidden="1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27</v>
      </c>
      <c r="J107" s="34">
        <f t="shared" si="21"/>
        <v>1</v>
      </c>
      <c r="K107" s="35">
        <f t="shared" si="22"/>
        <v>0.9642857142857143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hidden="1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hidden="1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hidden="1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hidden="1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hidden="1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hidden="1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17</v>
      </c>
      <c r="J115" s="34">
        <f>COUNTIF(L115:AM115,"APAGADO")</f>
        <v>11</v>
      </c>
      <c r="K115" s="35">
        <f>(I115)/(J115+I115)</f>
        <v>0.6071428571428571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hidden="1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hidden="1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hidden="1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hidden="1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hidden="1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27</v>
      </c>
      <c r="J125" s="34">
        <f t="shared" si="17"/>
        <v>1</v>
      </c>
      <c r="K125" s="35">
        <f t="shared" si="18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hidden="1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27</v>
      </c>
      <c r="J126" s="34">
        <f t="shared" si="17"/>
        <v>1</v>
      </c>
      <c r="K126" s="35">
        <f t="shared" si="18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hidden="1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27</v>
      </c>
      <c r="J127" s="34">
        <f t="shared" si="17"/>
        <v>1</v>
      </c>
      <c r="K127" s="35">
        <f t="shared" si="18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hidden="1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27</v>
      </c>
      <c r="J128" s="34">
        <f t="shared" si="17"/>
        <v>1</v>
      </c>
      <c r="K128" s="35">
        <f t="shared" si="18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hidden="1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hidden="1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hidden="1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hidden="1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hidden="1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hidden="1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27</v>
      </c>
      <c r="J134" s="34">
        <f t="shared" si="17"/>
        <v>1</v>
      </c>
      <c r="K134" s="35">
        <f t="shared" si="18"/>
        <v>0.9642857142857143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hidden="1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hidden="1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hidden="1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hidden="1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hidden="1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hidden="1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hidden="1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hidden="1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hidden="1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hidden="1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hidden="1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25</v>
      </c>
      <c r="J145" s="34">
        <f t="shared" si="17"/>
        <v>3</v>
      </c>
      <c r="K145" s="35">
        <f t="shared" si="18"/>
        <v>0.8928571428571429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hidden="1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25</v>
      </c>
      <c r="J146" s="34">
        <f t="shared" si="17"/>
        <v>3</v>
      </c>
      <c r="K146" s="35">
        <f t="shared" si="18"/>
        <v>0.8928571428571429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hidden="1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hidden="1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23</v>
      </c>
      <c r="J148" s="34">
        <f t="shared" ref="J148:J252" si="24">COUNTIF(L148:AM148,"APAGADO")</f>
        <v>5</v>
      </c>
      <c r="K148" s="35">
        <f t="shared" ref="K148:K252" si="25">(I148)/(J148+I148)</f>
        <v>0.8214285714285714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hidden="1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hidden="1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hidden="1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27</v>
      </c>
      <c r="J151" s="34">
        <f t="shared" si="24"/>
        <v>1</v>
      </c>
      <c r="K151" s="35">
        <f t="shared" si="25"/>
        <v>0.9642857142857143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hidden="1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26</v>
      </c>
      <c r="J152" s="34">
        <f t="shared" si="24"/>
        <v>2</v>
      </c>
      <c r="K152" s="35">
        <f t="shared" si="25"/>
        <v>0.9285714285714286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hidden="1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hidden="1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hidden="1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hidden="1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hidden="1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hidden="1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hidden="1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hidden="1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hidden="1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hidden="1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hidden="1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hidden="1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hidden="1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hidden="1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hidden="1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hidden="1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hidden="1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hidden="1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hidden="1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hidden="1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hidden="1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hidden="1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hidden="1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hidden="1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hidden="1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hidden="1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hidden="1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hidden="1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hidden="1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hidden="1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hidden="1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hidden="1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hidden="1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hidden="1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hidden="1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hidden="1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hidden="1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27</v>
      </c>
      <c r="J193" s="34">
        <f t="shared" si="24"/>
        <v>1</v>
      </c>
      <c r="K193" s="35">
        <f t="shared" si="25"/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hidden="1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17</v>
      </c>
      <c r="J194" s="34">
        <f t="shared" si="24"/>
        <v>11</v>
      </c>
      <c r="K194" s="35">
        <f t="shared" si="25"/>
        <v>0.6071428571428571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hidden="1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25</v>
      </c>
      <c r="J195" s="34">
        <f t="shared" si="24"/>
        <v>3</v>
      </c>
      <c r="K195" s="35">
        <f t="shared" si="25"/>
        <v>0.8928571428571429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hidden="1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11</v>
      </c>
      <c r="J196" s="34">
        <f t="shared" si="24"/>
        <v>17</v>
      </c>
      <c r="K196" s="35">
        <f t="shared" si="25"/>
        <v>0.39285714285714285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hidden="1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hidden="1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hidden="1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hidden="1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hidden="1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hidden="1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hidden="1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hidden="1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hidden="1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hidden="1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hidden="1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hidden="1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hidden="1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hidden="1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hidden="1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hidden="1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hidden="1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hidden="1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hidden="1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18</v>
      </c>
      <c r="J216" s="34">
        <f t="shared" si="24"/>
        <v>10</v>
      </c>
      <c r="K216" s="35">
        <f t="shared" si="25"/>
        <v>0.6428571428571429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hidden="1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20</v>
      </c>
      <c r="J218" s="34">
        <f t="shared" si="24"/>
        <v>8</v>
      </c>
      <c r="K218" s="35">
        <f t="shared" si="25"/>
        <v>0.7142857142857143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hidden="1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hidden="1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18</v>
      </c>
      <c r="J221" s="34">
        <f t="shared" si="24"/>
        <v>10</v>
      </c>
      <c r="K221" s="35">
        <f t="shared" si="25"/>
        <v>0.6428571428571429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hidden="1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hidden="1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11</v>
      </c>
      <c r="J224" s="34">
        <f t="shared" si="24"/>
        <v>17</v>
      </c>
      <c r="K224" s="35">
        <f t="shared" si="25"/>
        <v>0.39285714285714285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hidden="1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hidden="1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hidden="1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hidden="1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hidden="1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hidden="1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12</v>
      </c>
      <c r="J230" s="34">
        <f t="shared" si="24"/>
        <v>16</v>
      </c>
      <c r="K230" s="35">
        <f t="shared" si="25"/>
        <v>0.42857142857142855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hidden="1" thickBot="1" x14ac:dyDescent="0.3">
      <c r="A231" t="s">
        <v>41</v>
      </c>
      <c r="B231" t="s">
        <v>344</v>
      </c>
      <c r="C231" t="s">
        <v>1145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11</v>
      </c>
      <c r="J231" s="34">
        <f t="shared" si="24"/>
        <v>17</v>
      </c>
      <c r="K231" s="35">
        <f t="shared" si="25"/>
        <v>0.39285714285714285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13</v>
      </c>
      <c r="J232" s="34">
        <f>COUNTIF(L232:AM232,"APAGADO")</f>
        <v>15</v>
      </c>
      <c r="K232" s="35">
        <f>(I232)/(J232+I232)</f>
        <v>0.4642857142857143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hidden="1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27</v>
      </c>
      <c r="J233" s="34">
        <f t="shared" si="24"/>
        <v>1</v>
      </c>
      <c r="K233" s="35">
        <f t="shared" si="25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hidden="1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27</v>
      </c>
      <c r="J234" s="34">
        <f t="shared" si="24"/>
        <v>1</v>
      </c>
      <c r="K234" s="35">
        <f t="shared" si="25"/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hidden="1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hidden="1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27</v>
      </c>
      <c r="J236" s="34">
        <f t="shared" si="24"/>
        <v>1</v>
      </c>
      <c r="K236" s="35">
        <f t="shared" si="25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hidden="1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27</v>
      </c>
      <c r="J237" s="34">
        <f t="shared" si="24"/>
        <v>1</v>
      </c>
      <c r="K237" s="35">
        <f t="shared" si="25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hidden="1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hidden="1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25</v>
      </c>
      <c r="J239" s="34">
        <f t="shared" si="24"/>
        <v>3</v>
      </c>
      <c r="K239" s="35">
        <f t="shared" si="25"/>
        <v>0.8928571428571429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hidden="1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hidden="1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hidden="1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hidden="1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hidden="1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hidden="1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11</v>
      </c>
      <c r="J245" s="34">
        <f t="shared" si="24"/>
        <v>17</v>
      </c>
      <c r="K245" s="35">
        <f t="shared" si="25"/>
        <v>0.39285714285714285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hidden="1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25</v>
      </c>
      <c r="J246" s="34">
        <f t="shared" si="24"/>
        <v>3</v>
      </c>
      <c r="K246" s="35">
        <f t="shared" si="25"/>
        <v>0.8928571428571429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hidden="1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25</v>
      </c>
      <c r="J247" s="34">
        <f t="shared" si="24"/>
        <v>3</v>
      </c>
      <c r="K247" s="35">
        <f t="shared" si="25"/>
        <v>0.8928571428571429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hidden="1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hidden="1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26</v>
      </c>
      <c r="J249" s="34">
        <f t="shared" si="24"/>
        <v>2</v>
      </c>
      <c r="K249" s="35">
        <f t="shared" si="25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hidden="1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24</v>
      </c>
      <c r="J250" s="34">
        <f t="shared" si="24"/>
        <v>4</v>
      </c>
      <c r="K250" s="35">
        <f t="shared" si="25"/>
        <v>0.8571428571428571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hidden="1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24</v>
      </c>
      <c r="J251" s="34">
        <f>COUNTIF(L251:AM251,"APAGADO")</f>
        <v>4</v>
      </c>
      <c r="K251" s="35">
        <f>(I251)/(J251+I251)</f>
        <v>0.8571428571428571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hidden="1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hidden="1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hidden="1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hidden="1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hidden="1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hidden="1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hidden="1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hidden="1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hidden="1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hidden="1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hidden="1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27</v>
      </c>
      <c r="J262" s="34">
        <f t="shared" si="37"/>
        <v>1</v>
      </c>
      <c r="K262" s="35">
        <f t="shared" si="38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hidden="1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27</v>
      </c>
      <c r="J263" s="34">
        <f t="shared" si="37"/>
        <v>1</v>
      </c>
      <c r="K263" s="35">
        <f t="shared" si="38"/>
        <v>0.9642857142857143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hidden="1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hidden="1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hidden="1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hidden="1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hidden="1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hidden="1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27</v>
      </c>
      <c r="J269" s="34">
        <f t="shared" si="37"/>
        <v>1</v>
      </c>
      <c r="K269" s="35">
        <f t="shared" si="38"/>
        <v>0.9642857142857143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hidden="1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hidden="1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27</v>
      </c>
      <c r="J271" s="34">
        <f t="shared" si="37"/>
        <v>1</v>
      </c>
      <c r="K271" s="35">
        <f t="shared" si="38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hidden="1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27</v>
      </c>
      <c r="J272" s="34">
        <f t="shared" si="37"/>
        <v>1</v>
      </c>
      <c r="K272" s="35">
        <f t="shared" si="38"/>
        <v>0.9642857142857143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hidden="1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hidden="1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hidden="1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hidden="1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hidden="1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hidden="1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hidden="1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hidden="1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hidden="1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hidden="1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hidden="1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hidden="1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hidden="1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hidden="1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hidden="1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hidden="1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hidden="1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hidden="1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hidden="1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hidden="1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hidden="1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hidden="1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hidden="1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hidden="1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hidden="1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hidden="1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hidden="1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hidden="1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hidden="1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hidden="1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hidden="1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hidden="1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21</v>
      </c>
      <c r="J305" s="34">
        <f t="shared" si="37"/>
        <v>7</v>
      </c>
      <c r="K305" s="35">
        <f t="shared" si="38"/>
        <v>0.75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hidden="1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hidden="1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hidden="1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hidden="1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hidden="1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25</v>
      </c>
      <c r="J311" s="34">
        <f>COUNTIF(L311:AM311,"APAGADO")</f>
        <v>3</v>
      </c>
      <c r="K311" s="35">
        <f>(I311)/(J311+I311)</f>
        <v>0.8928571428571429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hidden="1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hidden="1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hidden="1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hidden="1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hidden="1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hidden="1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hidden="1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hidden="1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25</v>
      </c>
      <c r="J319" s="34">
        <f t="shared" si="49"/>
        <v>3</v>
      </c>
      <c r="K319" s="35">
        <f t="shared" si="50"/>
        <v>0.8928571428571429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hidden="1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25</v>
      </c>
      <c r="J320" s="34">
        <f t="shared" si="49"/>
        <v>3</v>
      </c>
      <c r="K320" s="35">
        <f t="shared" si="50"/>
        <v>0.8928571428571429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hidden="1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25</v>
      </c>
      <c r="J321" s="34">
        <f t="shared" si="49"/>
        <v>3</v>
      </c>
      <c r="K321" s="35">
        <f t="shared" si="50"/>
        <v>0.8928571428571429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hidden="1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25</v>
      </c>
      <c r="J322" s="34">
        <f t="shared" si="49"/>
        <v>3</v>
      </c>
      <c r="K322" s="35">
        <f t="shared" si="50"/>
        <v>0.8928571428571429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hidden="1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hidden="1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hidden="1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hidden="1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hidden="1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hidden="1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hidden="1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hidden="1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hidden="1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hidden="1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hidden="1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hidden="1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hidden="1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hidden="1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hidden="1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hidden="1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hidden="1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hidden="1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hidden="1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hidden="1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hidden="1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hidden="1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hidden="1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hidden="1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hidden="1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27</v>
      </c>
      <c r="J347" s="34">
        <f t="shared" si="49"/>
        <v>1</v>
      </c>
      <c r="K347" s="35">
        <f t="shared" si="50"/>
        <v>0.9642857142857143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hidden="1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hidden="1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hidden="1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27</v>
      </c>
      <c r="J350" s="34">
        <f t="shared" si="49"/>
        <v>1</v>
      </c>
      <c r="K350" s="35">
        <f t="shared" si="50"/>
        <v>0.9642857142857143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hidden="1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16</v>
      </c>
      <c r="J351" s="34">
        <f>COUNTIF(L351:AM351,"APAGADO")</f>
        <v>12</v>
      </c>
      <c r="K351" s="35">
        <f>(I351)/(J351+I351)</f>
        <v>0.5714285714285714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hidden="1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hidden="1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hidden="1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hidden="1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hidden="1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hidden="1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hidden="1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27</v>
      </c>
      <c r="J358" s="34">
        <f t="shared" si="49"/>
        <v>1</v>
      </c>
      <c r="K358" s="35">
        <f t="shared" si="50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hidden="1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hidden="1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hidden="1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hidden="1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hidden="1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hidden="1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hidden="1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hidden="1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hidden="1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hidden="1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hidden="1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hidden="1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hidden="1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hidden="1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hidden="1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hidden="1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hidden="1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hidden="1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27</v>
      </c>
      <c r="J376" s="34">
        <f t="shared" si="49"/>
        <v>1</v>
      </c>
      <c r="K376" s="35">
        <f t="shared" si="50"/>
        <v>0.9642857142857143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hidden="1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hidden="1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hidden="1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hidden="1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23</v>
      </c>
      <c r="J380" s="34">
        <f t="shared" si="49"/>
        <v>5</v>
      </c>
      <c r="K380" s="35">
        <f t="shared" si="50"/>
        <v>0.8214285714285714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hidden="1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hidden="1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hidden="1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hidden="1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hidden="1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hidden="1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hidden="1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hidden="1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hidden="1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hidden="1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hidden="1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hidden="1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hidden="1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hidden="1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hidden="1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hidden="1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hidden="1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hidden="1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hidden="1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hidden="1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hidden="1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hidden="1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hidden="1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hidden="1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hidden="1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27</v>
      </c>
      <c r="J405" s="34">
        <f t="shared" si="57"/>
        <v>1</v>
      </c>
      <c r="K405" s="35">
        <f t="shared" si="58"/>
        <v>0.9642857142857143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hidden="1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hidden="1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hidden="1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hidden="1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hidden="1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hidden="1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hidden="1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hidden="1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hidden="1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hidden="1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hidden="1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21</v>
      </c>
      <c r="J417" s="34">
        <f t="shared" si="57"/>
        <v>7</v>
      </c>
      <c r="K417" s="35">
        <f t="shared" si="58"/>
        <v>0.75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21</v>
      </c>
      <c r="J418" s="34">
        <f t="shared" si="57"/>
        <v>7</v>
      </c>
      <c r="K418" s="35">
        <f t="shared" si="58"/>
        <v>0.75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hidden="1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hidden="1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hidden="1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hidden="1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hidden="1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hidden="1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hidden="1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hidden="1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hidden="1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hidden="1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27</v>
      </c>
      <c r="J428" s="34">
        <f t="shared" si="57"/>
        <v>1</v>
      </c>
      <c r="K428" s="35">
        <f t="shared" si="58"/>
        <v>0.9642857142857143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hidden="1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27</v>
      </c>
      <c r="J429" s="34">
        <f t="shared" si="57"/>
        <v>1</v>
      </c>
      <c r="K429" s="35">
        <f t="shared" si="58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hidden="1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hidden="1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hidden="1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hidden="1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hidden="1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hidden="1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hidden="1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hidden="1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hidden="1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hidden="1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hidden="1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hidden="1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hidden="1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hidden="1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hidden="1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hidden="1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hidden="1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hidden="1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hidden="1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hidden="1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hidden="1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hidden="1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hidden="1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hidden="1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27</v>
      </c>
      <c r="J453" s="34">
        <f t="shared" si="57"/>
        <v>1</v>
      </c>
      <c r="K453" s="35">
        <f t="shared" si="58"/>
        <v>0.9642857142857143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hidden="1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hidden="1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hidden="1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hidden="1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hidden="1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hidden="1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hidden="1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hidden="1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28</v>
      </c>
      <c r="J461" s="34">
        <f t="shared" si="63"/>
        <v>0</v>
      </c>
      <c r="K461" s="35">
        <f t="shared" si="64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hidden="1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28</v>
      </c>
      <c r="J462" s="34">
        <f t="shared" si="63"/>
        <v>0</v>
      </c>
      <c r="K462" s="35">
        <f t="shared" si="64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hidden="1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25</v>
      </c>
      <c r="J463" s="34">
        <f t="shared" si="63"/>
        <v>3</v>
      </c>
      <c r="K463" s="35">
        <f t="shared" si="64"/>
        <v>0.8928571428571429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hidden="1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27</v>
      </c>
      <c r="J464" s="34">
        <f t="shared" si="63"/>
        <v>1</v>
      </c>
      <c r="K464" s="35">
        <f t="shared" si="64"/>
        <v>0.9642857142857143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hidden="1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18</v>
      </c>
      <c r="J465" s="34">
        <f t="shared" si="63"/>
        <v>10</v>
      </c>
      <c r="K465" s="35">
        <f t="shared" si="64"/>
        <v>0.6428571428571429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hidden="1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18</v>
      </c>
      <c r="J466" s="34">
        <f t="shared" si="63"/>
        <v>10</v>
      </c>
      <c r="K466" s="35">
        <f t="shared" si="64"/>
        <v>0.6428571428571429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hidden="1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hidden="1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hidden="1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hidden="1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hidden="1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hidden="1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hidden="1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hidden="1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hidden="1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27</v>
      </c>
      <c r="J475" s="34">
        <f t="shared" si="66"/>
        <v>1</v>
      </c>
      <c r="K475" s="35">
        <f t="shared" si="67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hidden="1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hidden="1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hidden="1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hidden="1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27</v>
      </c>
      <c r="J479" s="34">
        <f t="shared" si="66"/>
        <v>1</v>
      </c>
      <c r="K479" s="35">
        <f t="shared" si="67"/>
        <v>0.9642857142857143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hidden="1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22</v>
      </c>
      <c r="J480" s="34">
        <f t="shared" si="66"/>
        <v>6</v>
      </c>
      <c r="K480" s="35">
        <f t="shared" si="67"/>
        <v>0.7857142857142857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hidden="1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hidden="1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hidden="1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hidden="1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hidden="1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14</v>
      </c>
      <c r="J485" s="34">
        <f t="shared" si="66"/>
        <v>14</v>
      </c>
      <c r="K485" s="35">
        <f t="shared" si="67"/>
        <v>0.5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hidden="1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14</v>
      </c>
      <c r="J486" s="34">
        <f t="shared" si="66"/>
        <v>14</v>
      </c>
      <c r="K486" s="35">
        <f t="shared" si="67"/>
        <v>0.5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>
    <filterColumn colId="2">
      <filters>
        <filter val="BONOMO"/>
      </filters>
    </filterColumn>
    <filterColumn colId="27">
      <customFilters>
        <customFilter operator="notEqual" val=" "/>
      </customFilters>
    </filterColumn>
  </autoFilter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tabSelected="1"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O2" sqref="O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25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482</v>
      </c>
      <c r="G19" s="36">
        <f t="shared" ref="G19:G31" si="9">E19/F19</f>
        <v>0</v>
      </c>
    </row>
    <row r="20" spans="1:7" x14ac:dyDescent="0.25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482</v>
      </c>
      <c r="G20" s="36">
        <f t="shared" si="9"/>
        <v>0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482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03" workbookViewId="0">
      <selection activeCell="F114" sqref="F114:J12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6</v>
      </c>
      <c r="D21" s="96"/>
      <c r="E21" s="97">
        <f>Hoja1!H4</f>
        <v>2.4896265560165973E-2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21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45</v>
      </c>
      <c r="D28" s="96"/>
      <c r="E28" s="97">
        <f>Hoja1!I4</f>
        <v>0.18672199170124482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12</v>
      </c>
      <c r="D29" s="96"/>
      <c r="E29" s="98">
        <f>Hoja1!I6</f>
        <v>5.6872037914691941E-2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4</v>
      </c>
      <c r="D35" s="96"/>
      <c r="E35" s="97">
        <f>Hoja1!J4</f>
        <v>1.6597510373443983E-2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12</v>
      </c>
      <c r="D36" s="96"/>
      <c r="E36" s="98">
        <f>Hoja1!J6</f>
        <v>5.6872037914691941E-2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6</v>
      </c>
      <c r="D42" s="96"/>
      <c r="E42" s="97">
        <f>Hoja1!K4</f>
        <v>2.4896265560165973E-2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9</v>
      </c>
      <c r="D43" s="96"/>
      <c r="E43" s="98">
        <f>Hoja1!K6</f>
        <v>4.2654028436018961E-2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6</v>
      </c>
      <c r="D49" s="96"/>
      <c r="E49" s="97">
        <f>Hoja1!L4</f>
        <v>2.4896265560165973E-2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7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7</v>
      </c>
      <c r="D56" s="96"/>
      <c r="E56" s="97">
        <f>Hoja1!M4</f>
        <v>2.9045643153526972E-2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13</v>
      </c>
      <c r="D57" s="96"/>
      <c r="E57" s="98">
        <f>Hoja1!M6</f>
        <v>6.1611374407582936E-2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f>Hoja1!N4</f>
        <v>0.15352697095435686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9</v>
      </c>
      <c r="D64" s="96"/>
      <c r="E64" s="98">
        <f>Hoja1!N6</f>
        <v>4.2654028436018961E-2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37</v>
      </c>
      <c r="D70" s="96"/>
      <c r="E70" s="97">
        <f>Hoja1!O4</f>
        <v>0.15352697095435686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8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19</v>
      </c>
      <c r="D77" s="96"/>
      <c r="E77" s="97">
        <f>Hoja1!P4</f>
        <v>7.8838174273858919E-2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8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18</v>
      </c>
      <c r="D84" s="96"/>
      <c r="E84" s="97">
        <f>Hoja1!Q4</f>
        <v>7.4688796680497924E-2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41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11</v>
      </c>
      <c r="D92" s="96"/>
      <c r="E92" s="98">
        <f>Hoja1!R6</f>
        <v>5.2132701421800945E-2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20</v>
      </c>
      <c r="D98" s="96"/>
      <c r="E98" s="97">
        <f>Hoja1!S4</f>
        <v>8.2987551867219914E-2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9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16</v>
      </c>
      <c r="D105" s="96"/>
      <c r="E105" s="97">
        <f>Hoja1!T4</f>
        <v>6.6390041493775934E-2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17</v>
      </c>
      <c r="D106" s="96"/>
      <c r="E106" s="98">
        <f>Hoja1!T6</f>
        <v>8.0568720379146919E-2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v>18</v>
      </c>
      <c r="D112" s="96"/>
      <c r="E112" s="97">
        <f>Hoja1!U4</f>
        <v>5.8091286307053944E-2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9</v>
      </c>
      <c r="D113" s="96"/>
      <c r="E113" s="98">
        <f>Hoja1!U6</f>
        <v>4.2654028436018961E-2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5" thickBot="1" x14ac:dyDescent="0.3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7.25" thickTop="1" thickBot="1" x14ac:dyDescent="0.3">
      <c r="B119" s="95" t="s">
        <v>1144</v>
      </c>
      <c r="C119" s="96">
        <f>Hoja1!V3</f>
        <v>18</v>
      </c>
      <c r="D119" s="96"/>
      <c r="E119" s="97">
        <f>Hoja1!V4</f>
        <v>7.4688796680497924E-2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0.17634854771784234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f>D122-C123</f>
        <v>82</v>
      </c>
      <c r="E123" s="69">
        <f>D123/C121</f>
        <v>0.17012448132780084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81</v>
      </c>
      <c r="E124" s="69">
        <f>D124/C121</f>
        <v>0.16804979253112035</v>
      </c>
      <c r="F124" s="130"/>
      <c r="G124" s="67" t="s">
        <v>1153</v>
      </c>
      <c r="H124" s="121">
        <f>AUXILIAR!C51</f>
        <v>15</v>
      </c>
      <c r="I124" s="125">
        <f>AUXILIAR!E52</f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0.16804979253112035</v>
      </c>
      <c r="F125" s="130"/>
      <c r="G125" s="67" t="s">
        <v>1420</v>
      </c>
      <c r="H125" s="121">
        <f>AUXILIAR!D51</f>
        <v>15</v>
      </c>
      <c r="I125" s="126">
        <f>AUXILIAR!F52</f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0"/>
      <c r="G126" s="67" t="s">
        <v>1426</v>
      </c>
      <c r="H126" s="121">
        <f>paradas!H1</f>
        <v>30</v>
      </c>
      <c r="I126" s="127">
        <f>SUM(I124:I125)</f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f>Hoja1!W6</f>
        <v>0</v>
      </c>
      <c r="F127" s="131"/>
      <c r="G127" s="70" t="s">
        <v>1425</v>
      </c>
      <c r="H127" s="122">
        <f>AUXILIAR!G51</f>
        <v>7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-2</v>
      </c>
      <c r="E130" s="69">
        <f>D130/C128</f>
        <v>-4.1493775933609959E-3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-3</v>
      </c>
      <c r="E131" s="69">
        <f>D131/C128</f>
        <v>-6.2240663900414933E-3</v>
      </c>
      <c r="F131" s="130"/>
      <c r="G131" s="67" t="s">
        <v>1153</v>
      </c>
      <c r="H131" s="121">
        <f>AUXILIAR!C53</f>
        <v>15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-18</v>
      </c>
      <c r="E132" s="92">
        <f>D132/C128</f>
        <v>-3.7344398340248962E-2</v>
      </c>
      <c r="F132" s="130"/>
      <c r="G132" s="67" t="s">
        <v>1420</v>
      </c>
      <c r="H132" s="121">
        <f>AUXILIAR!D53</f>
        <v>15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0"/>
      <c r="G133" s="67" t="s">
        <v>1426</v>
      </c>
      <c r="H133" s="121">
        <f>paradas!H1</f>
        <v>30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1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-2</v>
      </c>
      <c r="E137" s="69">
        <f>D137/C135</f>
        <v>-4.1493775933609959E-3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-3</v>
      </c>
      <c r="E138" s="69">
        <f>D138/C135</f>
        <v>-6.2240663900414933E-3</v>
      </c>
      <c r="F138" s="130"/>
      <c r="G138" s="67" t="s">
        <v>1153</v>
      </c>
      <c r="H138" s="121">
        <f>AUXILIAR!C54</f>
        <v>15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-6.2240663900414933E-3</v>
      </c>
      <c r="F139" s="130"/>
      <c r="G139" s="67" t="s">
        <v>1420</v>
      </c>
      <c r="H139" s="121">
        <f>AUXILIAR!D54</f>
        <v>15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1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-2</v>
      </c>
      <c r="E144" s="69">
        <f>D144/C142</f>
        <v>-4.1493775933609959E-3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-3</v>
      </c>
      <c r="E145" s="69">
        <f>D145/C142</f>
        <v>-6.2240663900414933E-3</v>
      </c>
      <c r="F145" s="130"/>
      <c r="G145" s="67" t="s">
        <v>1153</v>
      </c>
      <c r="H145" s="121">
        <f>AUXILIAR!C55</f>
        <v>15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-6.2240663900414933E-3</v>
      </c>
      <c r="F146" s="130"/>
      <c r="G146" s="67" t="s">
        <v>1420</v>
      </c>
      <c r="H146" s="121">
        <f>AUXILIAR!D55</f>
        <v>15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1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1418</v>
      </c>
      <c r="H151" s="120">
        <f>AUXILIAR!B56</f>
        <v>15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1153</v>
      </c>
      <c r="H152" s="121">
        <f>AUXILIAR!C56</f>
        <v>15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1420</v>
      </c>
      <c r="H153" s="121">
        <f>AUXILIAR!D56</f>
        <v>15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0.05</v>
      </c>
      <c r="F154" s="130"/>
      <c r="G154" s="67" t="s">
        <v>1426</v>
      </c>
      <c r="H154" s="121">
        <f>paradas!H1</f>
        <v>30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0.14000000000000001</v>
      </c>
      <c r="F155" s="131"/>
      <c r="G155" s="70" t="s">
        <v>1425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1153</v>
      </c>
      <c r="H159" s="121">
        <f>AUXILIAR!C57</f>
        <v>15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1420</v>
      </c>
      <c r="H160" s="121">
        <f>AUXILIAR!D57</f>
        <v>15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0.05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0.14000000000000001</v>
      </c>
      <c r="F162" s="131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1153</v>
      </c>
      <c r="H166" s="121">
        <f>AUXILIAR!C58</f>
        <v>15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1420</v>
      </c>
      <c r="H167" s="121">
        <f>AUXILIAR!D58</f>
        <v>15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0.03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0.15</v>
      </c>
      <c r="F169" s="131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1153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1420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0.02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0.13</v>
      </c>
      <c r="F176" s="131"/>
      <c r="G176" s="70" t="s">
        <v>1425</v>
      </c>
      <c r="H176" s="122"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workbookViewId="0">
      <selection activeCell="AA15" sqref="AA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7</v>
      </c>
      <c r="H3" s="53">
        <f>COUNTIFS('RESUMEN TOTAL'!C5:C518, "=BONOMO",'RESUMEN TOTAL'!N5:N518,"=APAGADO")</f>
        <v>6</v>
      </c>
      <c r="I3" s="53">
        <f>COUNTIFS('RESUMEN TOTAL'!C5:C518, "=BONOMO",'RESUMEN TOTAL'!O5:O518,"=APAGADO")</f>
        <v>45</v>
      </c>
      <c r="J3" s="53">
        <f>COUNTIFS('RESUMEN TOTAL'!C5:C518, "=BONOMO",'RESUMEN TOTAL'!P5:P518,"=APAGADO")</f>
        <v>4</v>
      </c>
      <c r="K3" s="53">
        <f>COUNTIFS('RESUMEN TOTAL'!C5:C518, "=BONOMO",'RESUMEN TOTAL'!Q5:Q518,"=APAGADO")</f>
        <v>6</v>
      </c>
      <c r="L3" s="53">
        <f>COUNTIFS('RESUMEN TOTAL'!C5:C518, "=BONOMO",'RESUMEN TOTAL'!R5:R518,"=APAGADO")</f>
        <v>6</v>
      </c>
      <c r="M3" s="53">
        <f>COUNTIFS('RESUMEN TOTAL'!C5:C518, "=BONOMO",'RESUMEN TOTAL'!S5:S518,"=APAGADO")</f>
        <v>7</v>
      </c>
      <c r="N3" s="53">
        <f>COUNTIFS('RESUMEN TOTAL'!C5:C518, "=BONOMO",'RESUMEN TOTAL'!T5:T518,"=APAGADO")</f>
        <v>37</v>
      </c>
      <c r="O3" s="53">
        <f>COUNTIFS('RESUMEN TOTAL'!C5:C518, "=BONOMO",'RESUMEN TOTAL'!U5:U518,"=APAGADO")</f>
        <v>37</v>
      </c>
      <c r="P3" s="54">
        <f>COUNTIFS('RESUMEN TOTAL'!C5:C518, "=BONOMO",'RESUMEN TOTAL'!V5:V518,"=APAGADO")</f>
        <v>19</v>
      </c>
      <c r="Q3" s="54">
        <f>COUNTIFS('RESUMEN TOTAL'!C5:C518, "=BONOMO",'RESUMEN TOTAL'!W5:W518,"=APAGADO")</f>
        <v>18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20</v>
      </c>
      <c r="T3" s="54">
        <f>COUNTIFS('RESUMEN TOTAL'!C5:C518, "=BONOMO",'RESUMEN TOTAL'!Z5:Z518,"=APAGADO")</f>
        <v>16</v>
      </c>
      <c r="U3" s="54">
        <f>COUNTIFS('RESUMEN TOTAL'!C5:C518, "=BONOMO",'RESUMEN TOTAL'!AA5:AA518,"=APAGADO")</f>
        <v>14</v>
      </c>
      <c r="V3" s="54">
        <f>COUNTIFS('RESUMEN TOTAL'!C5:C518, "=BONOMO",'RESUMEN TOTAL'!AB5:AB518,"=APAGADO")</f>
        <v>18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2.9045643153526972E-2</v>
      </c>
      <c r="H4" s="60">
        <f t="shared" si="0"/>
        <v>2.4896265560165973E-2</v>
      </c>
      <c r="I4" s="60">
        <f t="shared" si="0"/>
        <v>0.18672199170124482</v>
      </c>
      <c r="J4" s="60">
        <f t="shared" si="0"/>
        <v>1.6597510373443983E-2</v>
      </c>
      <c r="K4" s="60">
        <f t="shared" ref="K4" si="1">K3/BONOMOcam</f>
        <v>2.4896265560165973E-2</v>
      </c>
      <c r="L4" s="60">
        <f t="shared" si="0"/>
        <v>2.4896265560165973E-2</v>
      </c>
      <c r="M4" s="60">
        <f t="shared" ref="M4" si="2">M3/BONOMOcam</f>
        <v>2.9045643153526972E-2</v>
      </c>
      <c r="N4" s="60">
        <f t="shared" si="0"/>
        <v>0.15352697095435686</v>
      </c>
      <c r="O4" s="60">
        <f t="shared" si="0"/>
        <v>0.15352697095435686</v>
      </c>
      <c r="P4" s="61">
        <f t="shared" si="0"/>
        <v>7.8838174273858919E-2</v>
      </c>
      <c r="Q4" s="61">
        <f t="shared" si="0"/>
        <v>7.4688796680497924E-2</v>
      </c>
      <c r="R4" s="61">
        <f t="shared" si="0"/>
        <v>0</v>
      </c>
      <c r="S4" s="61">
        <f t="shared" si="0"/>
        <v>8.2987551867219914E-2</v>
      </c>
      <c r="T4" s="61">
        <f t="shared" si="0"/>
        <v>6.6390041493775934E-2</v>
      </c>
      <c r="U4" s="61">
        <f t="shared" si="0"/>
        <v>5.8091286307053944E-2</v>
      </c>
      <c r="V4" s="61">
        <f t="shared" si="0"/>
        <v>7.4688796680497924E-2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23</v>
      </c>
      <c r="H5" s="56">
        <f>COUNTIFS('RESUMEN TOTAL'!C5:C502, "=COSEIDI",'RESUMEN TOTAL'!N5:N502,"=APAGADO")</f>
        <v>21</v>
      </c>
      <c r="I5" s="56">
        <f>COUNTIFS('RESUMEN TOTAL'!C5:C502, "=COSEIDI",'RESUMEN TOTAL'!O5:O502,"=APAGADO")</f>
        <v>12</v>
      </c>
      <c r="J5" s="56">
        <f>COUNTIFS('RESUMEN TOTAL'!C5:C502, "=COSEIDI",'RESUMEN TOTAL'!P5:P502,"=APAGADO")</f>
        <v>12</v>
      </c>
      <c r="K5" s="56">
        <f>COUNTIFS('RESUMEN TOTAL'!C5:C502, "=COSEIDI",'RESUMEN TOTAL'!Q5:Q502,"=APAGADO")</f>
        <v>9</v>
      </c>
      <c r="L5" s="56">
        <f>COUNTIFS('RESUMEN TOTAL'!C5:C502, "=COSEIDI",'RESUMEN TOTAL'!R5:R502,"=APAGADO")</f>
        <v>7</v>
      </c>
      <c r="M5" s="56">
        <f>COUNTIFS('RESUMEN TOTAL'!C5:C502, "=COSEIDI",'RESUMEN TOTAL'!S5:S502,"=APAGADO")</f>
        <v>13</v>
      </c>
      <c r="N5" s="56">
        <f>COUNTIFS('RESUMEN TOTAL'!C5:C502, "=COSEIDI",'RESUMEN TOTAL'!T5:T502,"=APAGADO")</f>
        <v>9</v>
      </c>
      <c r="O5" s="56">
        <f>COUNTIFS('RESUMEN TOTAL'!C5:C502, "=COSEIDI",'RESUMEN TOTAL'!U5:U502,"=APAGADO")</f>
        <v>8</v>
      </c>
      <c r="P5" s="56">
        <f>COUNTIFS('RESUMEN TOTAL'!C5:C502, "=COSEIDI",'RESUMEN TOTAL'!V5:V502,"=APAGADO")</f>
        <v>8</v>
      </c>
      <c r="Q5" s="56">
        <f>COUNTIFS('RESUMEN TOTAL'!C5:C502, "=COSEIDI",'RESUMEN TOTAL'!W5:W502,"=APAGADO")</f>
        <v>41</v>
      </c>
      <c r="R5" s="56">
        <f>COUNTIFS('RESUMEN TOTAL'!C5:C502, "=COSEIDI",'RESUMEN TOTAL'!X5:X502,"=APAGADO")</f>
        <v>11</v>
      </c>
      <c r="S5" s="56">
        <f>COUNTIFS('RESUMEN TOTAL'!C5:C502, "=COSEIDI",'RESUMEN TOTAL'!Y5:Y502,"=APAGADO")</f>
        <v>9</v>
      </c>
      <c r="T5" s="56">
        <f>COUNTIFS('RESUMEN TOTAL'!C5:C502, "=COSEIDI",'RESUMEN TOTAL'!Z5:Z502,"=APAGADO")</f>
        <v>17</v>
      </c>
      <c r="U5" s="56">
        <f>COUNTIFS('RESUMEN TOTAL'!C5:C502, "=COSEIDI",'RESUMEN TOTAL'!AA5:AA502,"=APAGADO")</f>
        <v>9</v>
      </c>
      <c r="V5" s="56">
        <f>COUNTIFS('RESUMEN TOTAL'!C5:C502, "=COSEIDI",'RESUMEN TOTAL'!AB5:AB502,"=APAGADO")</f>
        <v>27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0.10900473933649289</v>
      </c>
      <c r="G6" s="60">
        <f t="shared" si="6"/>
        <v>0.10900473933649289</v>
      </c>
      <c r="H6" s="60">
        <f t="shared" si="6"/>
        <v>9.9526066350710901E-2</v>
      </c>
      <c r="I6" s="60">
        <f t="shared" si="6"/>
        <v>5.6872037914691941E-2</v>
      </c>
      <c r="J6" s="60">
        <f t="shared" si="6"/>
        <v>5.6872037914691941E-2</v>
      </c>
      <c r="K6" s="60">
        <f t="shared" ref="K6" si="7">K5/COSEIDIcam</f>
        <v>4.2654028436018961E-2</v>
      </c>
      <c r="L6" s="60">
        <f t="shared" si="6"/>
        <v>3.3175355450236969E-2</v>
      </c>
      <c r="M6" s="60">
        <f t="shared" ref="M6" si="8">M5/COSEIDIcam</f>
        <v>6.1611374407582936E-2</v>
      </c>
      <c r="N6" s="60">
        <f t="shared" si="6"/>
        <v>4.2654028436018961E-2</v>
      </c>
      <c r="O6" s="60">
        <f t="shared" si="6"/>
        <v>3.7914691943127965E-2</v>
      </c>
      <c r="P6" s="60">
        <f t="shared" si="6"/>
        <v>3.7914691943127965E-2</v>
      </c>
      <c r="Q6" s="60">
        <f t="shared" si="6"/>
        <v>0.19431279620853081</v>
      </c>
      <c r="R6" s="60">
        <f t="shared" si="6"/>
        <v>5.2132701421800945E-2</v>
      </c>
      <c r="S6" s="60">
        <f t="shared" si="6"/>
        <v>4.2654028436018961E-2</v>
      </c>
      <c r="T6" s="60">
        <f t="shared" si="6"/>
        <v>8.0568720379146919E-2</v>
      </c>
      <c r="U6" s="60">
        <f t="shared" si="6"/>
        <v>4.2654028436018961E-2</v>
      </c>
      <c r="V6" s="60">
        <f t="shared" si="6"/>
        <v>0.12796208530805686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2023-08-17T13:29:35Z</dcterms:modified>
</cp:coreProperties>
</file>