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8_{7A04FB76-6B83-4374-A2D6-563E4C0D6F7E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2" i="24" l="1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79" i="2" l="1"/>
  <c r="K483" i="2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G51" i="14"/>
  <c r="G49" i="14"/>
  <c r="G52" i="14"/>
  <c r="I132" i="24"/>
  <c r="J132" i="24" l="1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J126" i="24"/>
  <c r="J124" i="24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C113" i="24" s="1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E18" i="1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<sst xmlns="http://schemas.openxmlformats.org/spreadsheetml/2006/main" count="4909" uniqueCount="1471">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</sst>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46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38</c:v>
                </c:pt>
                <c:pt idx="9">
                  <c:v>38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21</c:v>
                </c:pt>
                <c:pt idx="14">
                  <c:v>17</c:v>
                </c:pt>
                <c:pt idx="15">
                  <c:v>15</c:v>
                </c:pt>
                <c:pt idx="16">
                  <c:v>19</c:v>
                </c:pt>
                <c:pt idx="17">
                  <c:v>15</c:v>
                </c:pt>
                <c:pt idx="18">
                  <c:v>18</c:v>
                </c:pt>
                <c:pt idx="19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40</c:v>
                </c:pt>
                <c:pt idx="12">
                  <c:v>10</c:v>
                </c:pt>
                <c:pt idx="13">
                  <c:v>8</c:v>
                </c:pt>
                <c:pt idx="14">
                  <c:v>16</c:v>
                </c:pt>
                <c:pt idx="15">
                  <c:v>8</c:v>
                </c:pt>
                <c:pt idx="16">
                  <c:v>26</c:v>
                </c:pt>
                <c:pt idx="17">
                  <c:v>34</c:v>
                </c:pt>
                <c:pt idx="18">
                  <c:v>72</c:v>
                </c:pt>
                <c:pt idx="19">
                  <c:v>62</c:v>
                </c:pt>
                <c:pt idx="20">
                  <c:v>59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3.3057851239669422E-2</c:v>
                      </c:pt>
                      <c:pt idx="2">
                        <c:v>2.8925619834710745E-2</c:v>
                      </c:pt>
                      <c:pt idx="3">
                        <c:v>0.19008264462809918</c:v>
                      </c:pt>
                      <c:pt idx="4">
                        <c:v>2.0661157024793389E-2</c:v>
                      </c:pt>
                      <c:pt idx="5">
                        <c:v>2.8925619834710745E-2</c:v>
                      </c:pt>
                      <c:pt idx="6">
                        <c:v>2.8925619834710745E-2</c:v>
                      </c:pt>
                      <c:pt idx="7">
                        <c:v>3.3057851239669422E-2</c:v>
                      </c:pt>
                      <c:pt idx="8">
                        <c:v>0.15702479338842976</c:v>
                      </c:pt>
                      <c:pt idx="9">
                        <c:v>0.15702479338842976</c:v>
                      </c:pt>
                      <c:pt idx="10">
                        <c:v>8.2644628099173556E-2</c:v>
                      </c:pt>
                      <c:pt idx="11">
                        <c:v>7.8512396694214878E-2</c:v>
                      </c:pt>
                      <c:pt idx="12">
                        <c:v>0</c:v>
                      </c:pt>
                      <c:pt idx="13">
                        <c:v>8.6776859504132234E-2</c:v>
                      </c:pt>
                      <c:pt idx="14">
                        <c:v>7.0247933884297523E-2</c:v>
                      </c:pt>
                      <c:pt idx="15">
                        <c:v>6.1983471074380167E-2</c:v>
                      </c:pt>
                      <c:pt idx="16">
                        <c:v>7.8512396694214878E-2</c:v>
                      </c:pt>
                      <c:pt idx="17">
                        <c:v>6.1983471074380167E-2</c:v>
                      </c:pt>
                      <c:pt idx="18">
                        <c:v>7.43801652892562E-2</c:v>
                      </c:pt>
                      <c:pt idx="19">
                        <c:v>9.5041322314049589E-2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0.10476190476190476</c:v>
                      </c:pt>
                      <c:pt idx="1">
                        <c:v>0.10476190476190476</c:v>
                      </c:pt>
                      <c:pt idx="2">
                        <c:v>9.5238095238095233E-2</c:v>
                      </c:pt>
                      <c:pt idx="3">
                        <c:v>5.2380952380952382E-2</c:v>
                      </c:pt>
                      <c:pt idx="4">
                        <c:v>5.2380952380952382E-2</c:v>
                      </c:pt>
                      <c:pt idx="5">
                        <c:v>3.8095238095238099E-2</c:v>
                      </c:pt>
                      <c:pt idx="6">
                        <c:v>2.8571428571428571E-2</c:v>
                      </c:pt>
                      <c:pt idx="7">
                        <c:v>5.7142857142857141E-2</c:v>
                      </c:pt>
                      <c:pt idx="8">
                        <c:v>3.8095238095238099E-2</c:v>
                      </c:pt>
                      <c:pt idx="9">
                        <c:v>3.3333333333333333E-2</c:v>
                      </c:pt>
                      <c:pt idx="10">
                        <c:v>3.3333333333333333E-2</c:v>
                      </c:pt>
                      <c:pt idx="11">
                        <c:v>0.19047619047619047</c:v>
                      </c:pt>
                      <c:pt idx="12">
                        <c:v>4.7619047619047616E-2</c:v>
                      </c:pt>
                      <c:pt idx="13">
                        <c:v>3.8095238095238099E-2</c:v>
                      </c:pt>
                      <c:pt idx="14">
                        <c:v>7.6190476190476197E-2</c:v>
                      </c:pt>
                      <c:pt idx="15">
                        <c:v>3.8095238095238099E-2</c:v>
                      </c:pt>
                      <c:pt idx="16">
                        <c:v>0.12380952380952381</c:v>
                      </c:pt>
                      <c:pt idx="17">
                        <c:v>0.16190476190476191</c:v>
                      </c:pt>
                      <c:pt idx="18">
                        <c:v>0.34285714285714286</c:v>
                      </c:pt>
                      <c:pt idx="19">
                        <c:v>0.29523809523809524</c:v>
                      </c:pt>
                      <c:pt idx="20">
                        <c:v>0.28095238095238095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3.3057851239669422E-2</c:v>
                </c:pt>
                <c:pt idx="2">
                  <c:v>2.8925619834710745E-2</c:v>
                </c:pt>
                <c:pt idx="3">
                  <c:v>0.19008264462809918</c:v>
                </c:pt>
                <c:pt idx="4">
                  <c:v>2.0661157024793389E-2</c:v>
                </c:pt>
                <c:pt idx="5">
                  <c:v>2.8925619834710745E-2</c:v>
                </c:pt>
                <c:pt idx="6">
                  <c:v>2.8925619834710745E-2</c:v>
                </c:pt>
                <c:pt idx="7">
                  <c:v>3.3057851239669422E-2</c:v>
                </c:pt>
                <c:pt idx="8">
                  <c:v>0.15702479338842976</c:v>
                </c:pt>
                <c:pt idx="9">
                  <c:v>0.15702479338842976</c:v>
                </c:pt>
                <c:pt idx="10">
                  <c:v>8.2644628099173556E-2</c:v>
                </c:pt>
                <c:pt idx="11">
                  <c:v>7.8512396694214878E-2</c:v>
                </c:pt>
                <c:pt idx="12">
                  <c:v>0</c:v>
                </c:pt>
                <c:pt idx="13">
                  <c:v>8.6776859504132234E-2</c:v>
                </c:pt>
                <c:pt idx="14">
                  <c:v>7.0247933884297523E-2</c:v>
                </c:pt>
                <c:pt idx="15">
                  <c:v>6.1983471074380167E-2</c:v>
                </c:pt>
                <c:pt idx="16">
                  <c:v>7.8512396694214878E-2</c:v>
                </c:pt>
                <c:pt idx="17">
                  <c:v>6.1983471074380167E-2</c:v>
                </c:pt>
                <c:pt idx="18">
                  <c:v>7.43801652892562E-2</c:v>
                </c:pt>
                <c:pt idx="19">
                  <c:v>9.5041322314049589E-2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0.10476190476190476</c:v>
                </c:pt>
                <c:pt idx="1">
                  <c:v>0.10476190476190476</c:v>
                </c:pt>
                <c:pt idx="2">
                  <c:v>9.5238095238095233E-2</c:v>
                </c:pt>
                <c:pt idx="3">
                  <c:v>5.2380952380952382E-2</c:v>
                </c:pt>
                <c:pt idx="4">
                  <c:v>5.2380952380952382E-2</c:v>
                </c:pt>
                <c:pt idx="5">
                  <c:v>3.8095238095238099E-2</c:v>
                </c:pt>
                <c:pt idx="6">
                  <c:v>2.8571428571428571E-2</c:v>
                </c:pt>
                <c:pt idx="7">
                  <c:v>5.7142857142857141E-2</c:v>
                </c:pt>
                <c:pt idx="8">
                  <c:v>3.8095238095238099E-2</c:v>
                </c:pt>
                <c:pt idx="9">
                  <c:v>3.3333333333333333E-2</c:v>
                </c:pt>
                <c:pt idx="10">
                  <c:v>3.3333333333333333E-2</c:v>
                </c:pt>
                <c:pt idx="11">
                  <c:v>0.19047619047619047</c:v>
                </c:pt>
                <c:pt idx="12">
                  <c:v>4.7619047619047616E-2</c:v>
                </c:pt>
                <c:pt idx="13">
                  <c:v>3.8095238095238099E-2</c:v>
                </c:pt>
                <c:pt idx="14">
                  <c:v>7.6190476190476197E-2</c:v>
                </c:pt>
                <c:pt idx="15">
                  <c:v>3.8095238095238099E-2</c:v>
                </c:pt>
                <c:pt idx="16">
                  <c:v>0.12380952380952381</c:v>
                </c:pt>
                <c:pt idx="17">
                  <c:v>0.16190476190476191</c:v>
                </c:pt>
                <c:pt idx="18">
                  <c:v>0.34285714285714286</c:v>
                </c:pt>
                <c:pt idx="19">
                  <c:v>0.29523809523809524</c:v>
                </c:pt>
                <c:pt idx="20">
                  <c:v>0.28095238095238095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46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38</c:v>
                      </c:pt>
                      <c:pt idx="9">
                        <c:v>38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21</c:v>
                      </c:pt>
                      <c:pt idx="14">
                        <c:v>17</c:v>
                      </c:pt>
                      <c:pt idx="15">
                        <c:v>15</c:v>
                      </c:pt>
                      <c:pt idx="16">
                        <c:v>19</c:v>
                      </c:pt>
                      <c:pt idx="17">
                        <c:v>15</c:v>
                      </c:pt>
                      <c:pt idx="18">
                        <c:v>18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20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8</c:v>
                      </c:pt>
                      <c:pt idx="6">
                        <c:v>6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40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16</c:v>
                      </c:pt>
                      <c:pt idx="15">
                        <c:v>8</c:v>
                      </c:pt>
                      <c:pt idx="16">
                        <c:v>26</c:v>
                      </c:pt>
                      <c:pt idx="17">
                        <c:v>34</c:v>
                      </c:pt>
                      <c:pt idx="18">
                        <c:v>72</c:v>
                      </c:pt>
                      <c:pt idx="19">
                        <c:v>62</c:v>
                      </c:pt>
                      <c:pt idx="20">
                        <c:v>59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58" zoomScaleNormal="58" workbookViewId="0">
      <pane xSplit="11" ySplit="4" topLeftCell="AF407" activePane="bottomRight" state="frozen"/>
      <selection pane="topRight" activeCell="M1" sqref="M1"/>
      <selection pane="bottomLeft" activeCell="A5" sqref="A5"/>
      <selection pane="bottomRight" activeCell="AF432" sqref="AF432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0.1078838174273859</v>
      </c>
      <c r="AC1" s="4">
        <f t="shared" si="0"/>
        <v>0.12240663900414937</v>
      </c>
      <c r="AD1" s="4">
        <f t="shared" si="0"/>
        <v>0.2074688796680498</v>
      </c>
      <c r="AE1" s="4">
        <f t="shared" si="0"/>
        <v>0.1970954356846473</v>
      </c>
      <c r="AF1" s="4">
        <f t="shared" si="0"/>
        <v>0.1908713692946058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430</v>
      </c>
      <c r="AC2" s="75">
        <f t="shared" si="4"/>
        <v>423</v>
      </c>
      <c r="AD2" s="75">
        <f t="shared" si="4"/>
        <v>382</v>
      </c>
      <c r="AE2" s="75">
        <f t="shared" si="4"/>
        <v>387</v>
      </c>
      <c r="AF2" s="75">
        <f t="shared" si="4"/>
        <v>390</v>
      </c>
      <c r="AG2" s="75">
        <f t="shared" si="4"/>
        <v>482</v>
      </c>
      <c r="AH2" s="75">
        <f t="shared" si="4"/>
        <v>482</v>
      </c>
      <c r="AI2" s="75">
        <f t="shared" si="4"/>
        <v>482</v>
      </c>
      <c r="AJ2" s="75">
        <f t="shared" si="4"/>
        <v>482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52</v>
      </c>
      <c r="AC3" s="12">
        <f t="shared" si="7"/>
        <v>59</v>
      </c>
      <c r="AD3" s="12">
        <f t="shared" si="7"/>
        <v>100</v>
      </c>
      <c r="AE3" s="12">
        <f t="shared" si="7"/>
        <v>95</v>
      </c>
      <c r="AF3" s="12">
        <f t="shared" si="7"/>
        <v>92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8</v>
      </c>
      <c r="J15" s="34">
        <f t="shared" si="9"/>
        <v>20</v>
      </c>
      <c r="K15" s="35">
        <f t="shared" si="10"/>
        <v>0.2857142857142857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 t="s">
        <v>1451</v>
      </c>
      <c r="AC15" s="88" t="s">
        <v>1451</v>
      </c>
      <c r="AD15" s="88" t="s">
        <v>1451</v>
      </c>
      <c r="AE15" s="88" t="s">
        <v>1451</v>
      </c>
      <c r="AF15" s="88" t="s">
        <v>1451</v>
      </c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24</v>
      </c>
      <c r="J18" s="34">
        <f>COUNTIF(L18:AM18,"APAGADO")</f>
        <v>4</v>
      </c>
      <c r="K18" s="35">
        <f>(I18)/(J18+I18)</f>
        <v>0.8571428571428571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 t="s">
        <v>1451</v>
      </c>
      <c r="AE18" s="88" t="s">
        <v>1451</v>
      </c>
      <c r="AF18" s="88" t="s">
        <v>1451</v>
      </c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24</v>
      </c>
      <c r="J19" s="34">
        <f>COUNTIF(L19:AM19,"APAGADO")</f>
        <v>4</v>
      </c>
      <c r="K19" s="35">
        <f>(I19)/(J19+I19)</f>
        <v>0.8571428571428571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 t="s">
        <v>1451</v>
      </c>
      <c r="AE19" s="88" t="s">
        <v>1451</v>
      </c>
      <c r="AF19" s="88" t="s">
        <v>1451</v>
      </c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24</v>
      </c>
      <c r="J20" s="34">
        <f t="shared" ref="J20:J23" si="14">COUNTIF(L20:AM20,"APAGADO")</f>
        <v>4</v>
      </c>
      <c r="K20" s="35">
        <f t="shared" ref="K20:K23" si="15">(I20)/(J20+I20)</f>
        <v>0.8571428571428571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 t="s">
        <v>1451</v>
      </c>
      <c r="AE20" s="88" t="s">
        <v>1451</v>
      </c>
      <c r="AF20" s="88" t="s">
        <v>1451</v>
      </c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24</v>
      </c>
      <c r="J21" s="34">
        <f t="shared" si="14"/>
        <v>4</v>
      </c>
      <c r="K21" s="35">
        <f t="shared" si="15"/>
        <v>0.8571428571428571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 t="s">
        <v>1451</v>
      </c>
      <c r="AE21" s="88" t="s">
        <v>1451</v>
      </c>
      <c r="AF21" s="88" t="s">
        <v>1451</v>
      </c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24</v>
      </c>
      <c r="J22" s="34">
        <f t="shared" si="14"/>
        <v>4</v>
      </c>
      <c r="K22" s="35">
        <f t="shared" si="15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 t="s">
        <v>1451</v>
      </c>
      <c r="AE22" s="88" t="s">
        <v>1451</v>
      </c>
      <c r="AF22" s="88" t="s">
        <v>1451</v>
      </c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24</v>
      </c>
      <c r="J23" s="34">
        <f t="shared" si="14"/>
        <v>4</v>
      </c>
      <c r="K23" s="35">
        <f t="shared" si="15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 t="s">
        <v>1451</v>
      </c>
      <c r="AE23" s="88" t="s">
        <v>1451</v>
      </c>
      <c r="AF23" s="88" t="s">
        <v>1451</v>
      </c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23</v>
      </c>
      <c r="J55" s="34">
        <f t="shared" si="9"/>
        <v>5</v>
      </c>
      <c r="K55" s="35">
        <f t="shared" si="10"/>
        <v>0.8214285714285714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 t="s">
        <v>1451</v>
      </c>
      <c r="AE55" s="88" t="s">
        <v>1451</v>
      </c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25</v>
      </c>
      <c r="J56" s="34">
        <f t="shared" si="9"/>
        <v>3</v>
      </c>
      <c r="K56" s="35">
        <f t="shared" si="10"/>
        <v>0.8928571428571429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 t="s">
        <v>1451</v>
      </c>
      <c r="AE56" s="88" t="s">
        <v>1451</v>
      </c>
      <c r="AF56" s="88" t="s">
        <v>1451</v>
      </c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14</v>
      </c>
      <c r="J67" s="34">
        <f t="shared" si="9"/>
        <v>14</v>
      </c>
      <c r="K67" s="35">
        <f t="shared" si="10"/>
        <v>0.5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 t="s">
        <v>1451</v>
      </c>
      <c r="AC67" s="88" t="s">
        <v>1451</v>
      </c>
      <c r="AD67" s="88" t="s">
        <v>1451</v>
      </c>
      <c r="AE67" s="88" t="s">
        <v>1451</v>
      </c>
      <c r="AF67" s="88" t="s">
        <v>1451</v>
      </c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14</v>
      </c>
      <c r="J70" s="34">
        <f t="shared" si="9"/>
        <v>14</v>
      </c>
      <c r="K70" s="35">
        <f t="shared" si="10"/>
        <v>0.5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 t="s">
        <v>1451</v>
      </c>
      <c r="AC70" s="88" t="s">
        <v>1451</v>
      </c>
      <c r="AD70" s="88" t="s">
        <v>1451</v>
      </c>
      <c r="AE70" s="88" t="s">
        <v>1451</v>
      </c>
      <c r="AF70" s="88" t="s">
        <v>1451</v>
      </c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24</v>
      </c>
      <c r="J78" s="34">
        <f t="shared" ref="J78:J147" si="17">COUNTIF(L78:AM78,"APAGADO")</f>
        <v>4</v>
      </c>
      <c r="K78" s="35">
        <f t="shared" ref="K78:K147" si="18">(I78)/(J78+I78)</f>
        <v>0.8571428571428571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 t="s">
        <v>1451</v>
      </c>
      <c r="AD78" s="88" t="s">
        <v>1451</v>
      </c>
      <c r="AE78" s="88" t="s">
        <v>1451</v>
      </c>
      <c r="AF78" s="88" t="s">
        <v>1451</v>
      </c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24</v>
      </c>
      <c r="J79" s="34">
        <f t="shared" si="17"/>
        <v>4</v>
      </c>
      <c r="K79" s="35">
        <f t="shared" si="18"/>
        <v>0.8571428571428571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1451</v>
      </c>
      <c r="AC79" s="88"/>
      <c r="AD79" s="88"/>
      <c r="AE79" s="88"/>
      <c r="AF79" s="88" t="s">
        <v>1451</v>
      </c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21</v>
      </c>
      <c r="J83" s="34">
        <f>COUNTIF(L83:AM83,"APAGADO")</f>
        <v>7</v>
      </c>
      <c r="K83" s="35">
        <f>(I83)/(J83+I83)</f>
        <v>0.75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 t="s">
        <v>1451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24</v>
      </c>
      <c r="J84" s="34">
        <f>COUNTIF(L84:AM84,"APAGADO")</f>
        <v>4</v>
      </c>
      <c r="K84" s="35">
        <f>(I84)/(J84+I84)</f>
        <v>0.8571428571428571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 t="s">
        <v>1451</v>
      </c>
      <c r="AD84" s="88" t="s">
        <v>1451</v>
      </c>
      <c r="AE84" s="88" t="s">
        <v>1451</v>
      </c>
      <c r="AF84" s="88" t="s">
        <v>1451</v>
      </c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27</v>
      </c>
      <c r="J97" s="34">
        <f t="shared" si="17"/>
        <v>1</v>
      </c>
      <c r="K97" s="35">
        <f t="shared" si="18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 t="s">
        <v>1451</v>
      </c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23</v>
      </c>
      <c r="J107" s="34">
        <f t="shared" si="21"/>
        <v>5</v>
      </c>
      <c r="K107" s="35">
        <f t="shared" si="22"/>
        <v>0.8214285714285714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 t="s">
        <v>1451</v>
      </c>
      <c r="AC107" s="88" t="s">
        <v>1451</v>
      </c>
      <c r="AD107" s="88" t="s">
        <v>1451</v>
      </c>
      <c r="AE107" s="88" t="s">
        <v>1451</v>
      </c>
      <c r="AF107" s="88" t="s">
        <v>1451</v>
      </c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13</v>
      </c>
      <c r="J115" s="34">
        <f>COUNTIF(L115:AM115,"APAGADO")</f>
        <v>15</v>
      </c>
      <c r="K115" s="35">
        <f>(I115)/(J115+I115)</f>
        <v>0.4642857142857143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 t="s">
        <v>1451</v>
      </c>
      <c r="AC115" s="88" t="s">
        <v>1451</v>
      </c>
      <c r="AD115" s="88" t="s">
        <v>1451</v>
      </c>
      <c r="AE115" s="88" t="s">
        <v>1451</v>
      </c>
      <c r="AF115" s="88" t="s">
        <v>1451</v>
      </c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25</v>
      </c>
      <c r="J125" s="34">
        <f t="shared" si="17"/>
        <v>3</v>
      </c>
      <c r="K125" s="35">
        <f t="shared" si="18"/>
        <v>0.8928571428571429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1451</v>
      </c>
      <c r="AC125" s="88" t="s">
        <v>1451</v>
      </c>
      <c r="AD125" s="88" t="s">
        <v>1451</v>
      </c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25</v>
      </c>
      <c r="J126" s="34">
        <f t="shared" si="17"/>
        <v>3</v>
      </c>
      <c r="K126" s="35">
        <f t="shared" si="18"/>
        <v>0.8928571428571429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 t="s">
        <v>1451</v>
      </c>
      <c r="AC126" s="88" t="s">
        <v>1451</v>
      </c>
      <c r="AD126" s="88" t="s">
        <v>1451</v>
      </c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23</v>
      </c>
      <c r="J127" s="34">
        <f t="shared" si="17"/>
        <v>5</v>
      </c>
      <c r="K127" s="35">
        <f t="shared" si="18"/>
        <v>0.8214285714285714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 t="s">
        <v>1451</v>
      </c>
      <c r="AC127" s="88" t="s">
        <v>1451</v>
      </c>
      <c r="AD127" s="88" t="s">
        <v>1451</v>
      </c>
      <c r="AE127" s="88" t="s">
        <v>1451</v>
      </c>
      <c r="AF127" s="88" t="s">
        <v>1451</v>
      </c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25</v>
      </c>
      <c r="J128" s="34">
        <f t="shared" si="17"/>
        <v>3</v>
      </c>
      <c r="K128" s="35">
        <f t="shared" si="18"/>
        <v>0.8928571428571429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 t="s">
        <v>1451</v>
      </c>
      <c r="AC128" s="88" t="s">
        <v>1451</v>
      </c>
      <c r="AD128" s="88" t="s">
        <v>1451</v>
      </c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25</v>
      </c>
      <c r="J134" s="34">
        <f t="shared" si="17"/>
        <v>3</v>
      </c>
      <c r="K134" s="35">
        <f t="shared" si="18"/>
        <v>0.8928571428571429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 t="s">
        <v>1451</v>
      </c>
      <c r="AC134" s="88"/>
      <c r="AD134" s="88" t="s">
        <v>1451</v>
      </c>
      <c r="AE134" s="88" t="s">
        <v>1451</v>
      </c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23</v>
      </c>
      <c r="J145" s="34">
        <f t="shared" si="17"/>
        <v>5</v>
      </c>
      <c r="K145" s="35">
        <f t="shared" si="18"/>
        <v>0.8214285714285714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 t="s">
        <v>1451</v>
      </c>
      <c r="AC145" s="88" t="s">
        <v>1451</v>
      </c>
      <c r="AD145" s="88" t="s">
        <v>1451</v>
      </c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23</v>
      </c>
      <c r="J146" s="34">
        <f t="shared" si="17"/>
        <v>5</v>
      </c>
      <c r="K146" s="35">
        <f t="shared" si="18"/>
        <v>0.8214285714285714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 t="s">
        <v>1451</v>
      </c>
      <c r="AC146" s="88" t="s">
        <v>1451</v>
      </c>
      <c r="AD146" s="88" t="s">
        <v>1451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21</v>
      </c>
      <c r="J148" s="34">
        <f t="shared" ref="J148:J252" si="24">COUNTIF(L148:AM148,"APAGADO")</f>
        <v>7</v>
      </c>
      <c r="K148" s="35">
        <f t="shared" ref="K148:K252" si="25">(I148)/(J148+I148)</f>
        <v>0.75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1451</v>
      </c>
      <c r="AF148" s="88" t="s">
        <v>1451</v>
      </c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25</v>
      </c>
      <c r="J151" s="34">
        <f t="shared" si="24"/>
        <v>3</v>
      </c>
      <c r="K151" s="35">
        <f t="shared" si="25"/>
        <v>0.8928571428571429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 t="s">
        <v>1451</v>
      </c>
      <c r="AF151" s="88" t="s">
        <v>1451</v>
      </c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23</v>
      </c>
      <c r="J152" s="34">
        <f t="shared" si="24"/>
        <v>5</v>
      </c>
      <c r="K152" s="35">
        <f t="shared" si="25"/>
        <v>0.8214285714285714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 t="s">
        <v>1451</v>
      </c>
      <c r="AE152" s="88" t="s">
        <v>1451</v>
      </c>
      <c r="AF152" s="88" t="s">
        <v>1451</v>
      </c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21</v>
      </c>
      <c r="J166" s="34">
        <f t="shared" si="24"/>
        <v>7</v>
      </c>
      <c r="K166" s="35">
        <f t="shared" si="25"/>
        <v>0.75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 t="s">
        <v>1451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21</v>
      </c>
      <c r="J167" s="34">
        <f t="shared" si="24"/>
        <v>7</v>
      </c>
      <c r="K167" s="35">
        <f t="shared" si="25"/>
        <v>0.75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 t="s">
        <v>1451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21</v>
      </c>
      <c r="J168" s="34">
        <f t="shared" si="24"/>
        <v>7</v>
      </c>
      <c r="K168" s="35">
        <f t="shared" si="25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 t="s">
        <v>1451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24</v>
      </c>
      <c r="J193" s="34">
        <f t="shared" si="24"/>
        <v>4</v>
      </c>
      <c r="K193" s="35">
        <f t="shared" si="25"/>
        <v>0.8571428571428571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1451</v>
      </c>
      <c r="AC193" s="88"/>
      <c r="AD193" s="88" t="s">
        <v>1451</v>
      </c>
      <c r="AE193" s="88" t="s">
        <v>1451</v>
      </c>
      <c r="AF193" s="88" t="s">
        <v>1451</v>
      </c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15</v>
      </c>
      <c r="J194" s="34">
        <f t="shared" si="24"/>
        <v>13</v>
      </c>
      <c r="K194" s="35">
        <f t="shared" si="25"/>
        <v>0.5357142857142857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 t="s">
        <v>1451</v>
      </c>
      <c r="AF194" s="88" t="s">
        <v>1451</v>
      </c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24</v>
      </c>
      <c r="J195" s="34">
        <f t="shared" si="24"/>
        <v>4</v>
      </c>
      <c r="K195" s="35">
        <f t="shared" si="25"/>
        <v>0.8571428571428571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 t="s">
        <v>1451</v>
      </c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7</v>
      </c>
      <c r="J196" s="34">
        <f t="shared" si="24"/>
        <v>21</v>
      </c>
      <c r="K196" s="35">
        <f t="shared" si="25"/>
        <v>0.25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 t="s">
        <v>1451</v>
      </c>
      <c r="AC196" s="88" t="s">
        <v>1451</v>
      </c>
      <c r="AD196" s="88" t="s">
        <v>1451</v>
      </c>
      <c r="AE196" s="88" t="s">
        <v>1451</v>
      </c>
      <c r="AF196" s="88" t="s">
        <v>1451</v>
      </c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24</v>
      </c>
      <c r="J197" s="34">
        <f t="shared" si="24"/>
        <v>4</v>
      </c>
      <c r="K197" s="35">
        <f t="shared" si="25"/>
        <v>0.8571428571428571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 t="s">
        <v>1451</v>
      </c>
      <c r="AE197" s="88" t="s">
        <v>1451</v>
      </c>
      <c r="AF197" s="88" t="s">
        <v>1451</v>
      </c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24</v>
      </c>
      <c r="J198" s="34">
        <f t="shared" si="24"/>
        <v>4</v>
      </c>
      <c r="K198" s="35">
        <f t="shared" si="25"/>
        <v>0.8571428571428571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 t="s">
        <v>1451</v>
      </c>
      <c r="AE198" s="88" t="s">
        <v>1451</v>
      </c>
      <c r="AF198" s="88" t="s">
        <v>1451</v>
      </c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14</v>
      </c>
      <c r="J216" s="34">
        <f t="shared" si="24"/>
        <v>14</v>
      </c>
      <c r="K216" s="35">
        <f t="shared" si="25"/>
        <v>0.5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 t="s">
        <v>1451</v>
      </c>
      <c r="AC216" s="88" t="s">
        <v>1451</v>
      </c>
      <c r="AD216" s="88" t="s">
        <v>1451</v>
      </c>
      <c r="AE216" s="88" t="s">
        <v>1451</v>
      </c>
      <c r="AF216" s="88" t="s">
        <v>1451</v>
      </c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16</v>
      </c>
      <c r="J218" s="34">
        <f t="shared" si="24"/>
        <v>12</v>
      </c>
      <c r="K218" s="35">
        <f t="shared" si="25"/>
        <v>0.5714285714285714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 t="s">
        <v>1451</v>
      </c>
      <c r="AC218" s="88" t="s">
        <v>1451</v>
      </c>
      <c r="AD218" s="88" t="s">
        <v>1451</v>
      </c>
      <c r="AE218" s="88" t="s">
        <v>1451</v>
      </c>
      <c r="AF218" s="88" t="s">
        <v>1451</v>
      </c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14</v>
      </c>
      <c r="J221" s="34">
        <f t="shared" si="24"/>
        <v>14</v>
      </c>
      <c r="K221" s="35">
        <f t="shared" si="25"/>
        <v>0.5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 t="s">
        <v>1451</v>
      </c>
      <c r="AC221" s="88" t="s">
        <v>1451</v>
      </c>
      <c r="AD221" s="88" t="s">
        <v>1451</v>
      </c>
      <c r="AE221" s="88" t="s">
        <v>1451</v>
      </c>
      <c r="AF221" s="88" t="s">
        <v>1451</v>
      </c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7</v>
      </c>
      <c r="J224" s="34">
        <f t="shared" si="24"/>
        <v>21</v>
      </c>
      <c r="K224" s="35">
        <f t="shared" si="25"/>
        <v>0.25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 t="s">
        <v>1451</v>
      </c>
      <c r="AC224" s="88" t="s">
        <v>1451</v>
      </c>
      <c r="AD224" s="88" t="s">
        <v>1451</v>
      </c>
      <c r="AE224" s="88" t="s">
        <v>1451</v>
      </c>
      <c r="AF224" s="88" t="s">
        <v>1451</v>
      </c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9</v>
      </c>
      <c r="J230" s="34">
        <f t="shared" si="24"/>
        <v>19</v>
      </c>
      <c r="K230" s="35">
        <f t="shared" si="25"/>
        <v>0.32142857142857145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 t="s">
        <v>1451</v>
      </c>
      <c r="AC230" s="88"/>
      <c r="AD230" s="88" t="s">
        <v>1451</v>
      </c>
      <c r="AE230" s="88" t="s">
        <v>1451</v>
      </c>
      <c r="AF230" s="88" t="s">
        <v>1451</v>
      </c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7</v>
      </c>
      <c r="J231" s="34">
        <f t="shared" si="24"/>
        <v>21</v>
      </c>
      <c r="K231" s="35">
        <f t="shared" si="25"/>
        <v>0.25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 t="s">
        <v>1451</v>
      </c>
      <c r="AC231" s="88" t="s">
        <v>1451</v>
      </c>
      <c r="AD231" s="88" t="s">
        <v>1451</v>
      </c>
      <c r="AE231" s="88" t="s">
        <v>1451</v>
      </c>
      <c r="AF231" s="88" t="s">
        <v>1451</v>
      </c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9</v>
      </c>
      <c r="J232" s="34">
        <f>COUNTIF(L232:AM232,"APAGADO")</f>
        <v>19</v>
      </c>
      <c r="K232" s="35">
        <f>(I232)/(J232+I232)</f>
        <v>0.32142857142857145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 t="s">
        <v>1451</v>
      </c>
      <c r="AC232" s="88" t="s">
        <v>1451</v>
      </c>
      <c r="AD232" s="88" t="s">
        <v>1451</v>
      </c>
      <c r="AE232" s="88" t="s">
        <v>1451</v>
      </c>
      <c r="AF232" s="88" t="s">
        <v>1451</v>
      </c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25</v>
      </c>
      <c r="J233" s="34">
        <f t="shared" si="24"/>
        <v>3</v>
      </c>
      <c r="K233" s="35">
        <f t="shared" si="25"/>
        <v>0.8928571428571429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 t="s">
        <v>1451</v>
      </c>
      <c r="AC233" s="88" t="s">
        <v>1451</v>
      </c>
      <c r="AD233" s="88" t="s">
        <v>1451</v>
      </c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 t="s">
        <v>1451</v>
      </c>
      <c r="AC234" s="88" t="s">
        <v>1451</v>
      </c>
      <c r="AD234" s="88" t="s">
        <v>1451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 t="s">
        <v>1451</v>
      </c>
      <c r="AC235" s="88" t="s">
        <v>1451</v>
      </c>
      <c r="AD235" s="88" t="s">
        <v>1451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25</v>
      </c>
      <c r="J236" s="34">
        <f t="shared" si="24"/>
        <v>3</v>
      </c>
      <c r="K236" s="35">
        <f t="shared" si="25"/>
        <v>0.8928571428571429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 t="s">
        <v>1451</v>
      </c>
      <c r="AC236" s="88" t="s">
        <v>1451</v>
      </c>
      <c r="AD236" s="88" t="s">
        <v>1451</v>
      </c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25</v>
      </c>
      <c r="J237" s="34">
        <f t="shared" si="24"/>
        <v>3</v>
      </c>
      <c r="K237" s="35">
        <f t="shared" si="25"/>
        <v>0.8928571428571429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 t="s">
        <v>1451</v>
      </c>
      <c r="AC237" s="88" t="s">
        <v>1451</v>
      </c>
      <c r="AD237" s="88" t="s">
        <v>1451</v>
      </c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25</v>
      </c>
      <c r="J238" s="34">
        <f>COUNTIF(L238:AM238,"APAGADO")</f>
        <v>3</v>
      </c>
      <c r="K238" s="35">
        <f>(I238)/(J238+I238)</f>
        <v>0.8928571428571429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 t="s">
        <v>1451</v>
      </c>
      <c r="AC238" s="88" t="s">
        <v>1451</v>
      </c>
      <c r="AD238" s="88" t="s">
        <v>1451</v>
      </c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25</v>
      </c>
      <c r="J239" s="34">
        <f t="shared" si="24"/>
        <v>3</v>
      </c>
      <c r="K239" s="35">
        <f t="shared" si="25"/>
        <v>0.8928571428571429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7</v>
      </c>
      <c r="J245" s="34">
        <f t="shared" si="24"/>
        <v>21</v>
      </c>
      <c r="K245" s="35">
        <f t="shared" si="25"/>
        <v>0.25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 t="s">
        <v>1451</v>
      </c>
      <c r="AC245" s="88" t="s">
        <v>1451</v>
      </c>
      <c r="AD245" s="88" t="s">
        <v>1451</v>
      </c>
      <c r="AE245" s="88" t="s">
        <v>1451</v>
      </c>
      <c r="AF245" s="88" t="s">
        <v>1451</v>
      </c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24</v>
      </c>
      <c r="J246" s="34">
        <f t="shared" si="24"/>
        <v>4</v>
      </c>
      <c r="K246" s="35">
        <f t="shared" si="25"/>
        <v>0.8571428571428571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 t="s">
        <v>1451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24</v>
      </c>
      <c r="J247" s="34">
        <f t="shared" si="24"/>
        <v>4</v>
      </c>
      <c r="K247" s="35">
        <f t="shared" si="25"/>
        <v>0.8571428571428571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 t="s">
        <v>1451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 t="s">
        <v>1451</v>
      </c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22</v>
      </c>
      <c r="J249" s="34">
        <f t="shared" si="24"/>
        <v>6</v>
      </c>
      <c r="K249" s="35">
        <f t="shared" si="25"/>
        <v>0.7857142857142857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 t="s">
        <v>1451</v>
      </c>
      <c r="AC249" s="88" t="s">
        <v>1451</v>
      </c>
      <c r="AD249" s="88" t="s">
        <v>1451</v>
      </c>
      <c r="AE249" s="88" t="s">
        <v>1451</v>
      </c>
      <c r="AF249" s="88" t="s">
        <v>1451</v>
      </c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20</v>
      </c>
      <c r="J250" s="34">
        <f t="shared" si="24"/>
        <v>8</v>
      </c>
      <c r="K250" s="35">
        <f t="shared" si="25"/>
        <v>0.7142857142857143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 t="s">
        <v>1451</v>
      </c>
      <c r="AC250" s="88" t="s">
        <v>1451</v>
      </c>
      <c r="AD250" s="88" t="s">
        <v>1451</v>
      </c>
      <c r="AE250" s="88" t="s">
        <v>1451</v>
      </c>
      <c r="AF250" s="88" t="s">
        <v>1451</v>
      </c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20</v>
      </c>
      <c r="J251" s="34">
        <f>COUNTIF(L251:AM251,"APAGADO")</f>
        <v>8</v>
      </c>
      <c r="K251" s="35">
        <f>(I251)/(J251+I251)</f>
        <v>0.7142857142857143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 t="s">
        <v>1451</v>
      </c>
      <c r="AC251" s="88" t="s">
        <v>1451</v>
      </c>
      <c r="AD251" s="88" t="s">
        <v>1451</v>
      </c>
      <c r="AE251" s="88" t="s">
        <v>1451</v>
      </c>
      <c r="AF251" s="88" t="s">
        <v>1451</v>
      </c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24</v>
      </c>
      <c r="J258" s="34">
        <f t="shared" si="37"/>
        <v>4</v>
      </c>
      <c r="K258" s="35">
        <f t="shared" si="38"/>
        <v>0.8571428571428571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 t="s">
        <v>1451</v>
      </c>
      <c r="AE258" s="88" t="s">
        <v>1451</v>
      </c>
      <c r="AF258" s="88" t="s">
        <v>1451</v>
      </c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24</v>
      </c>
      <c r="J259" s="34">
        <f t="shared" si="37"/>
        <v>4</v>
      </c>
      <c r="K259" s="35">
        <f t="shared" si="38"/>
        <v>0.8571428571428571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 t="s">
        <v>1451</v>
      </c>
      <c r="AE259" s="88" t="s">
        <v>1451</v>
      </c>
      <c r="AF259" s="88" t="s">
        <v>1451</v>
      </c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24</v>
      </c>
      <c r="J260" s="34">
        <f t="shared" si="37"/>
        <v>4</v>
      </c>
      <c r="K260" s="35">
        <f t="shared" si="38"/>
        <v>0.8571428571428571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 t="s">
        <v>1451</v>
      </c>
      <c r="AE260" s="88" t="s">
        <v>1451</v>
      </c>
      <c r="AF260" s="88" t="s">
        <v>1451</v>
      </c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24</v>
      </c>
      <c r="J261" s="34">
        <f t="shared" si="37"/>
        <v>4</v>
      </c>
      <c r="K261" s="35">
        <f t="shared" si="38"/>
        <v>0.8571428571428571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 t="s">
        <v>1451</v>
      </c>
      <c r="AE261" s="88" t="s">
        <v>1451</v>
      </c>
      <c r="AF261" s="88" t="s">
        <v>1451</v>
      </c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24</v>
      </c>
      <c r="J262" s="34">
        <f t="shared" si="37"/>
        <v>4</v>
      </c>
      <c r="K262" s="35">
        <f t="shared" si="38"/>
        <v>0.8571428571428571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 t="s">
        <v>1451</v>
      </c>
      <c r="AE262" s="88" t="s">
        <v>1451</v>
      </c>
      <c r="AF262" s="88" t="s">
        <v>1451</v>
      </c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24</v>
      </c>
      <c r="J263" s="34">
        <f t="shared" si="37"/>
        <v>4</v>
      </c>
      <c r="K263" s="35">
        <f t="shared" si="38"/>
        <v>0.8571428571428571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 t="s">
        <v>1451</v>
      </c>
      <c r="AE263" s="88" t="s">
        <v>1451</v>
      </c>
      <c r="AF263" s="88" t="s">
        <v>1451</v>
      </c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24</v>
      </c>
      <c r="J264" s="34">
        <f>COUNTIF(L264:AM264,"APAGADO")</f>
        <v>4</v>
      </c>
      <c r="K264" s="35">
        <f>(I264)/(J264+I264)</f>
        <v>0.8571428571428571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 t="s">
        <v>1451</v>
      </c>
      <c r="AE264" s="88" t="s">
        <v>1451</v>
      </c>
      <c r="AF264" s="88" t="s">
        <v>1451</v>
      </c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24</v>
      </c>
      <c r="J265" s="34">
        <f>COUNTIF(L265:AM265,"APAGADO")</f>
        <v>4</v>
      </c>
      <c r="K265" s="35">
        <f>(I265)/(J265+I265)</f>
        <v>0.8571428571428571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 t="s">
        <v>1451</v>
      </c>
      <c r="AE265" s="88" t="s">
        <v>1451</v>
      </c>
      <c r="AF265" s="88" t="s">
        <v>1451</v>
      </c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24</v>
      </c>
      <c r="J266" s="34">
        <f>COUNTIF(L266:AM266,"APAGADO")</f>
        <v>4</v>
      </c>
      <c r="K266" s="35">
        <f>(I266)/(J266+I266)</f>
        <v>0.8571428571428571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 t="s">
        <v>1451</v>
      </c>
      <c r="AE266" s="88" t="s">
        <v>1451</v>
      </c>
      <c r="AF266" s="88" t="s">
        <v>1451</v>
      </c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24</v>
      </c>
      <c r="J267" s="34">
        <f>COUNTIF(L267:AM267,"APAGADO")</f>
        <v>4</v>
      </c>
      <c r="K267" s="35">
        <f>(I267)/(J267+I267)</f>
        <v>0.8571428571428571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 t="s">
        <v>1451</v>
      </c>
      <c r="AE267" s="88" t="s">
        <v>1451</v>
      </c>
      <c r="AF267" s="88" t="s">
        <v>1451</v>
      </c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24</v>
      </c>
      <c r="J268" s="34">
        <f t="shared" si="37"/>
        <v>4</v>
      </c>
      <c r="K268" s="35">
        <f t="shared" si="38"/>
        <v>0.8571428571428571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 t="s">
        <v>1451</v>
      </c>
      <c r="AE268" s="88" t="s">
        <v>1451</v>
      </c>
      <c r="AF268" s="88" t="s">
        <v>1451</v>
      </c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 t="s">
        <v>1451</v>
      </c>
      <c r="AE269" s="88" t="s">
        <v>1451</v>
      </c>
      <c r="AF269" s="88" t="s">
        <v>1451</v>
      </c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24</v>
      </c>
      <c r="J270" s="34">
        <f t="shared" si="37"/>
        <v>4</v>
      </c>
      <c r="K270" s="35">
        <f t="shared" si="38"/>
        <v>0.8571428571428571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 t="s">
        <v>1451</v>
      </c>
      <c r="AE270" s="88" t="s">
        <v>1451</v>
      </c>
      <c r="AF270" s="88" t="s">
        <v>1451</v>
      </c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24</v>
      </c>
      <c r="J271" s="34">
        <f t="shared" si="37"/>
        <v>4</v>
      </c>
      <c r="K271" s="35">
        <f t="shared" si="38"/>
        <v>0.8571428571428571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 t="s">
        <v>1451</v>
      </c>
      <c r="AE271" s="88" t="s">
        <v>1451</v>
      </c>
      <c r="AF271" s="88" t="s">
        <v>1451</v>
      </c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24</v>
      </c>
      <c r="J272" s="34">
        <f t="shared" si="37"/>
        <v>4</v>
      </c>
      <c r="K272" s="35">
        <f t="shared" si="38"/>
        <v>0.8571428571428571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 t="s">
        <v>1451</v>
      </c>
      <c r="AE272" s="88" t="s">
        <v>1451</v>
      </c>
      <c r="AF272" s="88" t="s">
        <v>1451</v>
      </c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24</v>
      </c>
      <c r="J273" s="34">
        <f>COUNTIF(L273:AM273,"APAGADO")</f>
        <v>4</v>
      </c>
      <c r="K273" s="35">
        <f>(I273)/(J273+I273)</f>
        <v>0.8571428571428571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 t="s">
        <v>1451</v>
      </c>
      <c r="AE273" s="88" t="s">
        <v>1451</v>
      </c>
      <c r="AF273" s="88" t="s">
        <v>1451</v>
      </c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24</v>
      </c>
      <c r="J274" s="34">
        <f>COUNTIF(L274:AM274,"APAGADO")</f>
        <v>4</v>
      </c>
      <c r="K274" s="35">
        <f>(I274)/(J274+I274)</f>
        <v>0.8571428571428571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 t="s">
        <v>1451</v>
      </c>
      <c r="AE274" s="88" t="s">
        <v>1451</v>
      </c>
      <c r="AF274" s="88" t="s">
        <v>1451</v>
      </c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24</v>
      </c>
      <c r="J275" s="34">
        <f>COUNTIF(L275:AM275,"APAGADO")</f>
        <v>4</v>
      </c>
      <c r="K275" s="35">
        <f>(I275)/(J275+I275)</f>
        <v>0.8571428571428571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 t="s">
        <v>1451</v>
      </c>
      <c r="AE275" s="88" t="s">
        <v>1451</v>
      </c>
      <c r="AF275" s="88" t="s">
        <v>1451</v>
      </c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24</v>
      </c>
      <c r="J276" s="34">
        <f>COUNTIF(L276:AM276,"APAGADO")</f>
        <v>4</v>
      </c>
      <c r="K276" s="35">
        <f>(I276)/(J276+I276)</f>
        <v>0.8571428571428571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 t="s">
        <v>1451</v>
      </c>
      <c r="AE276" s="88" t="s">
        <v>1451</v>
      </c>
      <c r="AF276" s="88" t="s">
        <v>1451</v>
      </c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 t="s">
        <v>1451</v>
      </c>
      <c r="AF300" s="88" t="s">
        <v>1451</v>
      </c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17</v>
      </c>
      <c r="J305" s="34">
        <f t="shared" si="37"/>
        <v>11</v>
      </c>
      <c r="K305" s="35">
        <f t="shared" si="38"/>
        <v>0.6071428571428571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 t="s">
        <v>1451</v>
      </c>
      <c r="AC305" s="88" t="s">
        <v>1451</v>
      </c>
      <c r="AD305" s="88" t="s">
        <v>1451</v>
      </c>
      <c r="AE305" s="88" t="s">
        <v>1451</v>
      </c>
      <c r="AF305" s="88" t="s">
        <v>1451</v>
      </c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22</v>
      </c>
      <c r="J311" s="34">
        <f>COUNTIF(L311:AM311,"APAGADO")</f>
        <v>6</v>
      </c>
      <c r="K311" s="35">
        <f>(I311)/(J311+I311)</f>
        <v>0.7857142857142857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 t="s">
        <v>1451</v>
      </c>
      <c r="AC311" s="88" t="s">
        <v>1451</v>
      </c>
      <c r="AD311" s="88"/>
      <c r="AE311" s="88" t="s">
        <v>1451</v>
      </c>
      <c r="AF311" s="88" t="s">
        <v>1451</v>
      </c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24</v>
      </c>
      <c r="J319" s="34">
        <f t="shared" si="49"/>
        <v>4</v>
      </c>
      <c r="K319" s="35">
        <f t="shared" si="50"/>
        <v>0.8571428571428571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 t="s">
        <v>1451</v>
      </c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24</v>
      </c>
      <c r="J320" s="34">
        <f t="shared" si="49"/>
        <v>4</v>
      </c>
      <c r="K320" s="35">
        <f t="shared" si="50"/>
        <v>0.8571428571428571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 t="s">
        <v>1451</v>
      </c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24</v>
      </c>
      <c r="J321" s="34">
        <f t="shared" si="49"/>
        <v>4</v>
      </c>
      <c r="K321" s="35">
        <f t="shared" si="50"/>
        <v>0.8571428571428571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 t="s">
        <v>1451</v>
      </c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24</v>
      </c>
      <c r="J322" s="34">
        <f t="shared" si="49"/>
        <v>4</v>
      </c>
      <c r="K322" s="35">
        <f t="shared" si="50"/>
        <v>0.8571428571428571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 t="s">
        <v>1451</v>
      </c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22</v>
      </c>
      <c r="J338" s="34">
        <f>COUNTIF(L338:AM338,"APAGADO")</f>
        <v>6</v>
      </c>
      <c r="K338" s="35">
        <f>(I338)/(J338+I338)</f>
        <v>0.7857142857142857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1451</v>
      </c>
      <c r="AC338" s="88" t="s">
        <v>1451</v>
      </c>
      <c r="AD338" s="88" t="s">
        <v>1451</v>
      </c>
      <c r="AE338" s="88" t="s">
        <v>1451</v>
      </c>
      <c r="AF338" s="88" t="s">
        <v>1451</v>
      </c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23</v>
      </c>
      <c r="J347" s="34">
        <f t="shared" si="49"/>
        <v>5</v>
      </c>
      <c r="K347" s="35">
        <f t="shared" si="50"/>
        <v>0.8214285714285714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1451</v>
      </c>
      <c r="AC347" s="88" t="s">
        <v>1451</v>
      </c>
      <c r="AD347" s="88" t="s">
        <v>1451</v>
      </c>
      <c r="AE347" s="88" t="s">
        <v>1451</v>
      </c>
      <c r="AF347" s="88" t="s">
        <v>1451</v>
      </c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27</v>
      </c>
      <c r="J349" s="34">
        <f t="shared" si="49"/>
        <v>1</v>
      </c>
      <c r="K349" s="35">
        <f t="shared" si="50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 t="s">
        <v>1451</v>
      </c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23</v>
      </c>
      <c r="J350" s="34">
        <f t="shared" si="49"/>
        <v>5</v>
      </c>
      <c r="K350" s="35">
        <f t="shared" si="50"/>
        <v>0.8214285714285714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 t="s">
        <v>1451</v>
      </c>
      <c r="AD350" s="88" t="s">
        <v>1451</v>
      </c>
      <c r="AE350" s="88" t="s">
        <v>1451</v>
      </c>
      <c r="AF350" s="88" t="s">
        <v>1451</v>
      </c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12</v>
      </c>
      <c r="J351" s="34">
        <f>COUNTIF(L351:AM351,"APAGADO")</f>
        <v>16</v>
      </c>
      <c r="K351" s="35">
        <f>(I351)/(J351+I351)</f>
        <v>0.42857142857142855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 t="s">
        <v>1451</v>
      </c>
      <c r="AC351" s="88" t="s">
        <v>1451</v>
      </c>
      <c r="AD351" s="88" t="s">
        <v>1451</v>
      </c>
      <c r="AE351" s="88" t="s">
        <v>1451</v>
      </c>
      <c r="AF351" s="88" t="s">
        <v>1451</v>
      </c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24</v>
      </c>
      <c r="J354" s="34">
        <f t="shared" si="49"/>
        <v>4</v>
      </c>
      <c r="K354" s="35">
        <f t="shared" si="50"/>
        <v>0.8571428571428571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1451</v>
      </c>
      <c r="AD354" s="88" t="s">
        <v>1451</v>
      </c>
      <c r="AE354" s="88" t="s">
        <v>1451</v>
      </c>
      <c r="AF354" s="88" t="s">
        <v>1451</v>
      </c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24</v>
      </c>
      <c r="J355" s="34">
        <f t="shared" si="49"/>
        <v>4</v>
      </c>
      <c r="K355" s="35">
        <f t="shared" si="50"/>
        <v>0.8571428571428571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 t="s">
        <v>1451</v>
      </c>
      <c r="AD355" s="88" t="s">
        <v>1451</v>
      </c>
      <c r="AE355" s="88" t="s">
        <v>1451</v>
      </c>
      <c r="AF355" s="88" t="s">
        <v>1451</v>
      </c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24</v>
      </c>
      <c r="J358" s="34">
        <f t="shared" si="49"/>
        <v>4</v>
      </c>
      <c r="K358" s="35">
        <f t="shared" si="50"/>
        <v>0.8571428571428571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 t="s">
        <v>1451</v>
      </c>
      <c r="AE358" s="88" t="s">
        <v>1451</v>
      </c>
      <c r="AF358" s="88" t="s">
        <v>1451</v>
      </c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24</v>
      </c>
      <c r="J359" s="34">
        <f t="shared" si="49"/>
        <v>4</v>
      </c>
      <c r="K359" s="35">
        <f t="shared" si="50"/>
        <v>0.8571428571428571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 t="s">
        <v>1451</v>
      </c>
      <c r="AE359" s="88" t="s">
        <v>1451</v>
      </c>
      <c r="AF359" s="88" t="s">
        <v>1451</v>
      </c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24</v>
      </c>
      <c r="J360" s="34">
        <f t="shared" si="49"/>
        <v>4</v>
      </c>
      <c r="K360" s="35">
        <f t="shared" si="50"/>
        <v>0.8571428571428571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 t="s">
        <v>1451</v>
      </c>
      <c r="AE360" s="88" t="s">
        <v>1451</v>
      </c>
      <c r="AF360" s="88" t="s">
        <v>1451</v>
      </c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25</v>
      </c>
      <c r="J376" s="34">
        <f t="shared" si="49"/>
        <v>3</v>
      </c>
      <c r="K376" s="35">
        <f t="shared" si="50"/>
        <v>0.8928571428571429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 t="s">
        <v>1451</v>
      </c>
      <c r="AC376" s="88"/>
      <c r="AD376" s="88" t="s">
        <v>1451</v>
      </c>
      <c r="AE376" s="88" t="s">
        <v>1451</v>
      </c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 t="s">
        <v>1451</v>
      </c>
      <c r="AE377" s="88" t="s">
        <v>1451</v>
      </c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 t="s">
        <v>1451</v>
      </c>
      <c r="AE378" s="88" t="s">
        <v>1451</v>
      </c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20</v>
      </c>
      <c r="J380" s="34">
        <f t="shared" si="49"/>
        <v>8</v>
      </c>
      <c r="K380" s="35">
        <f t="shared" si="50"/>
        <v>0.7142857142857143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 t="s">
        <v>1451</v>
      </c>
      <c r="AE380" s="88" t="s">
        <v>1451</v>
      </c>
      <c r="AF380" s="88" t="s">
        <v>1451</v>
      </c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24</v>
      </c>
      <c r="J390" s="34">
        <f t="shared" si="49"/>
        <v>4</v>
      </c>
      <c r="K390" s="35">
        <f t="shared" si="50"/>
        <v>0.8571428571428571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 t="s">
        <v>1451</v>
      </c>
      <c r="AE390" s="88" t="s">
        <v>1451</v>
      </c>
      <c r="AF390" s="88" t="s">
        <v>1451</v>
      </c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 t="s">
        <v>1451</v>
      </c>
      <c r="AE391" s="88" t="s">
        <v>1451</v>
      </c>
      <c r="AF391" s="88" t="s">
        <v>1451</v>
      </c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24</v>
      </c>
      <c r="J405" s="34">
        <f t="shared" si="57"/>
        <v>4</v>
      </c>
      <c r="K405" s="35">
        <f t="shared" si="58"/>
        <v>0.8571428571428571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 t="s">
        <v>1451</v>
      </c>
      <c r="AE405" s="88" t="s">
        <v>1451</v>
      </c>
      <c r="AF405" s="88" t="s">
        <v>1451</v>
      </c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17</v>
      </c>
      <c r="J417" s="34">
        <f t="shared" si="57"/>
        <v>11</v>
      </c>
      <c r="K417" s="35">
        <f t="shared" si="58"/>
        <v>0.6071428571428571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 t="s">
        <v>1451</v>
      </c>
      <c r="AC417" s="88" t="s">
        <v>1451</v>
      </c>
      <c r="AD417" s="88" t="s">
        <v>1451</v>
      </c>
      <c r="AE417" s="88" t="s">
        <v>1451</v>
      </c>
      <c r="AF417" s="88" t="s">
        <v>1451</v>
      </c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17</v>
      </c>
      <c r="J418" s="34">
        <f t="shared" si="57"/>
        <v>11</v>
      </c>
      <c r="K418" s="35">
        <f t="shared" si="58"/>
        <v>0.6071428571428571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 t="s">
        <v>1451</v>
      </c>
      <c r="AC418" s="88" t="s">
        <v>1451</v>
      </c>
      <c r="AD418" s="88" t="s">
        <v>1451</v>
      </c>
      <c r="AE418" s="88" t="s">
        <v>1451</v>
      </c>
      <c r="AF418" s="88" t="s">
        <v>1451</v>
      </c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24</v>
      </c>
      <c r="J428" s="34">
        <f t="shared" si="57"/>
        <v>4</v>
      </c>
      <c r="K428" s="35">
        <f t="shared" si="58"/>
        <v>0.8571428571428571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 t="s">
        <v>1451</v>
      </c>
      <c r="AE428" s="88" t="s">
        <v>1451</v>
      </c>
      <c r="AF428" s="88" t="s">
        <v>1451</v>
      </c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24</v>
      </c>
      <c r="J429" s="34">
        <f t="shared" si="57"/>
        <v>4</v>
      </c>
      <c r="K429" s="35">
        <f t="shared" si="58"/>
        <v>0.8571428571428571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 t="s">
        <v>1451</v>
      </c>
      <c r="AE429" s="88" t="s">
        <v>1451</v>
      </c>
      <c r="AF429" s="88" t="s">
        <v>1451</v>
      </c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24</v>
      </c>
      <c r="J430" s="34">
        <f t="shared" si="57"/>
        <v>4</v>
      </c>
      <c r="K430" s="35">
        <f t="shared" si="58"/>
        <v>0.8571428571428571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 t="s">
        <v>1451</v>
      </c>
      <c r="AE430" s="88" t="s">
        <v>1451</v>
      </c>
      <c r="AF430" s="88" t="s">
        <v>1451</v>
      </c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24</v>
      </c>
      <c r="J431" s="34">
        <f t="shared" si="57"/>
        <v>4</v>
      </c>
      <c r="K431" s="35">
        <f t="shared" si="58"/>
        <v>0.8571428571428571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 t="s">
        <v>1451</v>
      </c>
      <c r="AE431" s="88" t="s">
        <v>1451</v>
      </c>
      <c r="AF431" s="88" t="s">
        <v>1451</v>
      </c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25</v>
      </c>
      <c r="J435" s="34">
        <f t="shared" si="57"/>
        <v>3</v>
      </c>
      <c r="K435" s="35">
        <f t="shared" si="58"/>
        <v>0.8928571428571429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 t="s">
        <v>1451</v>
      </c>
      <c r="AE435" s="88" t="s">
        <v>1451</v>
      </c>
      <c r="AF435" s="88" t="s">
        <v>1451</v>
      </c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 t="s">
        <v>1451</v>
      </c>
      <c r="AE436" s="88" t="s">
        <v>1451</v>
      </c>
      <c r="AF436" s="88" t="s">
        <v>1451</v>
      </c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23</v>
      </c>
      <c r="J453" s="34">
        <f t="shared" si="57"/>
        <v>5</v>
      </c>
      <c r="K453" s="35">
        <f t="shared" si="58"/>
        <v>0.8214285714285714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 t="s">
        <v>1451</v>
      </c>
      <c r="AC453" s="88" t="s">
        <v>1451</v>
      </c>
      <c r="AD453" s="88" t="s">
        <v>1451</v>
      </c>
      <c r="AE453" s="88" t="s">
        <v>1451</v>
      </c>
      <c r="AF453" s="88" t="s">
        <v>1451</v>
      </c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25</v>
      </c>
      <c r="J454" s="34">
        <f t="shared" si="57"/>
        <v>3</v>
      </c>
      <c r="K454" s="35">
        <f t="shared" si="58"/>
        <v>0.8928571428571429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 t="s">
        <v>1451</v>
      </c>
      <c r="AE454" s="88" t="s">
        <v>1451</v>
      </c>
      <c r="AF454" s="88" t="s">
        <v>1451</v>
      </c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25</v>
      </c>
      <c r="J461" s="34">
        <f t="shared" si="63"/>
        <v>3</v>
      </c>
      <c r="K461" s="35">
        <f t="shared" si="64"/>
        <v>0.8928571428571429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 t="s">
        <v>1451</v>
      </c>
      <c r="AD461" s="88" t="s">
        <v>1451</v>
      </c>
      <c r="AE461" s="88"/>
      <c r="AF461" s="88" t="s">
        <v>1451</v>
      </c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24</v>
      </c>
      <c r="J462" s="34">
        <f t="shared" si="63"/>
        <v>4</v>
      </c>
      <c r="K462" s="35">
        <f t="shared" si="64"/>
        <v>0.8571428571428571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 t="s">
        <v>1451</v>
      </c>
      <c r="AD462" s="88" t="s">
        <v>1451</v>
      </c>
      <c r="AE462" s="88" t="s">
        <v>1451</v>
      </c>
      <c r="AF462" s="88" t="s">
        <v>1451</v>
      </c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21</v>
      </c>
      <c r="J463" s="34">
        <f t="shared" si="63"/>
        <v>7</v>
      </c>
      <c r="K463" s="35">
        <f t="shared" si="64"/>
        <v>0.75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1451</v>
      </c>
      <c r="AC463" s="88" t="s">
        <v>1451</v>
      </c>
      <c r="AD463" s="88" t="s">
        <v>1451</v>
      </c>
      <c r="AE463" s="88" t="s">
        <v>1451</v>
      </c>
      <c r="AF463" s="88" t="s">
        <v>1451</v>
      </c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23</v>
      </c>
      <c r="J464" s="34">
        <f t="shared" si="63"/>
        <v>5</v>
      </c>
      <c r="K464" s="35">
        <f t="shared" si="64"/>
        <v>0.8214285714285714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1451</v>
      </c>
      <c r="AC464" s="88" t="s">
        <v>1451</v>
      </c>
      <c r="AD464" s="88" t="s">
        <v>1451</v>
      </c>
      <c r="AE464" s="88" t="s">
        <v>1451</v>
      </c>
      <c r="AF464" s="88" t="s">
        <v>1451</v>
      </c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18</v>
      </c>
      <c r="J465" s="34">
        <f t="shared" si="63"/>
        <v>10</v>
      </c>
      <c r="K465" s="35">
        <f t="shared" si="64"/>
        <v>0.6428571428571429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18</v>
      </c>
      <c r="J466" s="34">
        <f t="shared" si="63"/>
        <v>10</v>
      </c>
      <c r="K466" s="35">
        <f t="shared" si="64"/>
        <v>0.6428571428571429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26</v>
      </c>
      <c r="J475" s="34">
        <f t="shared" si="66"/>
        <v>2</v>
      </c>
      <c r="K475" s="35">
        <f t="shared" si="67"/>
        <v>0.9285714285714286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1451</v>
      </c>
      <c r="AC475" s="88" t="s">
        <v>1451</v>
      </c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24</v>
      </c>
      <c r="J476" s="34">
        <f t="shared" si="66"/>
        <v>4</v>
      </c>
      <c r="K476" s="35">
        <f t="shared" si="67"/>
        <v>0.8571428571428571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 t="s">
        <v>1451</v>
      </c>
      <c r="AD476" s="88" t="s">
        <v>1451</v>
      </c>
      <c r="AE476" s="88" t="s">
        <v>1451</v>
      </c>
      <c r="AF476" s="88" t="s">
        <v>1451</v>
      </c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24</v>
      </c>
      <c r="J477" s="34">
        <f t="shared" si="66"/>
        <v>4</v>
      </c>
      <c r="K477" s="35">
        <f t="shared" si="67"/>
        <v>0.8571428571428571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 t="s">
        <v>1451</v>
      </c>
      <c r="AD477" s="88" t="s">
        <v>1451</v>
      </c>
      <c r="AE477" s="88" t="s">
        <v>1451</v>
      </c>
      <c r="AF477" s="88" t="s">
        <v>1451</v>
      </c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25</v>
      </c>
      <c r="J478" s="34">
        <f t="shared" si="66"/>
        <v>3</v>
      </c>
      <c r="K478" s="35">
        <f t="shared" si="67"/>
        <v>0.8928571428571429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 t="s">
        <v>1451</v>
      </c>
      <c r="AE478" s="88" t="s">
        <v>1451</v>
      </c>
      <c r="AF478" s="88" t="s">
        <v>1451</v>
      </c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23</v>
      </c>
      <c r="J479" s="34">
        <f t="shared" si="66"/>
        <v>5</v>
      </c>
      <c r="K479" s="35">
        <f t="shared" si="67"/>
        <v>0.8214285714285714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 t="s">
        <v>1451</v>
      </c>
      <c r="AC479" s="88" t="s">
        <v>1451</v>
      </c>
      <c r="AD479" s="88" t="s">
        <v>1451</v>
      </c>
      <c r="AE479" s="88" t="s">
        <v>1451</v>
      </c>
      <c r="AF479" s="88" t="s">
        <v>1451</v>
      </c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19</v>
      </c>
      <c r="J480" s="34">
        <f t="shared" si="66"/>
        <v>9</v>
      </c>
      <c r="K480" s="35">
        <f t="shared" si="67"/>
        <v>0.6785714285714286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 t="s">
        <v>1451</v>
      </c>
      <c r="AC480" s="88"/>
      <c r="AD480" s="88" t="s">
        <v>1451</v>
      </c>
      <c r="AE480" s="88" t="s">
        <v>1451</v>
      </c>
      <c r="AF480" s="88" t="s">
        <v>1451</v>
      </c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10</v>
      </c>
      <c r="J485" s="34">
        <f t="shared" si="66"/>
        <v>18</v>
      </c>
      <c r="K485" s="35">
        <f t="shared" si="67"/>
        <v>0.35714285714285715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 t="s">
        <v>1451</v>
      </c>
      <c r="AC485" s="88" t="s">
        <v>1451</v>
      </c>
      <c r="AD485" s="88" t="s">
        <v>1451</v>
      </c>
      <c r="AE485" s="88" t="s">
        <v>1451</v>
      </c>
      <c r="AF485" s="88" t="s">
        <v>1451</v>
      </c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11</v>
      </c>
      <c r="J486" s="34">
        <f t="shared" si="66"/>
        <v>17</v>
      </c>
      <c r="K486" s="35">
        <f t="shared" si="67"/>
        <v>0.39285714285714285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 t="s">
        <v>1451</v>
      </c>
      <c r="AC486" s="88" t="s">
        <v>1451</v>
      </c>
      <c r="AD486" s="88"/>
      <c r="AE486" s="88" t="s">
        <v>1451</v>
      </c>
      <c r="AF486" s="88" t="s">
        <v>1451</v>
      </c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61" priority="429" operator="equal">
      <formula>$C$213</formula>
    </cfRule>
    <cfRule type="cellIs" dxfId="60" priority="428" operator="equal">
      <formula>$C$225</formula>
    </cfRule>
  </conditionalFormatting>
  <conditionalFormatting sqref="E1:E436 E449:E1048576">
    <cfRule type="containsText" dxfId="59" priority="435" operator="containsText" text="domo">
      <formula>NOT(ISERROR(SEARCH("domo",E1)))</formula>
    </cfRule>
    <cfRule type="containsText" dxfId="58" priority="434" operator="containsText" text="fija">
      <formula>NOT(ISERROR(SEARCH("fija",E1)))</formula>
    </cfRule>
  </conditionalFormatting>
  <conditionalFormatting sqref="E1:E1048576">
    <cfRule type="cellIs" dxfId="57" priority="430" operator="equal">
      <formula>$E$7</formula>
    </cfRule>
  </conditionalFormatting>
  <conditionalFormatting sqref="E438">
    <cfRule type="containsText" dxfId="56" priority="377" operator="containsText" text="Radio">
      <formula>NOT(ISERROR(SEARCH("Radio",E438)))</formula>
    </cfRule>
    <cfRule type="containsText" dxfId="55" priority="376" operator="containsText" text="domo">
      <formula>NOT(ISERROR(SEARCH("domo",E438)))</formula>
    </cfRule>
    <cfRule type="containsText" dxfId="54" priority="375" operator="containsText" text="fija">
      <formula>NOT(ISERROR(SEARCH("fija",E438)))</formula>
    </cfRule>
  </conditionalFormatting>
  <conditionalFormatting sqref="E438:E439">
    <cfRule type="containsText" dxfId="53" priority="371" operator="containsText" text="domo">
      <formula>NOT(ISERROR(SEARCH("domo",E438)))</formula>
    </cfRule>
    <cfRule type="containsText" dxfId="52" priority="370" operator="containsText" text="fija">
      <formula>NOT(ISERROR(SEARCH("fija",E438)))</formula>
    </cfRule>
  </conditionalFormatting>
  <conditionalFormatting sqref="E439">
    <cfRule type="containsText" dxfId="51" priority="372" operator="containsText" text="Radio">
      <formula>NOT(ISERROR(SEARCH("Radio",E439)))</formula>
    </cfRule>
    <cfRule type="containsText" dxfId="50" priority="369" operator="containsText" text="domo">
      <formula>NOT(ISERROR(SEARCH("domo",E439)))</formula>
    </cfRule>
    <cfRule type="containsText" dxfId="49" priority="368" operator="containsText" text="fija">
      <formula>NOT(ISERROR(SEARCH("fija",E439)))</formula>
    </cfRule>
  </conditionalFormatting>
  <conditionalFormatting sqref="E442">
    <cfRule type="containsText" dxfId="48" priority="367" operator="containsText" text="Radio">
      <formula>NOT(ISERROR(SEARCH("Radio",E442)))</formula>
    </cfRule>
    <cfRule type="containsText" dxfId="47" priority="366" operator="containsText" text="domo">
      <formula>NOT(ISERROR(SEARCH("domo",E442)))</formula>
    </cfRule>
    <cfRule type="containsText" dxfId="46" priority="365" operator="containsText" text="fija">
      <formula>NOT(ISERROR(SEARCH("fija",E442)))</formula>
    </cfRule>
  </conditionalFormatting>
  <conditionalFormatting sqref="E442:E443">
    <cfRule type="containsText" dxfId="45" priority="361" operator="containsText" text="domo">
      <formula>NOT(ISERROR(SEARCH("domo",E442)))</formula>
    </cfRule>
    <cfRule type="containsText" dxfId="44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43" priority="362" operator="containsText" text="Radio">
      <formula>NOT(ISERROR(SEARCH("Radio",E27)))</formula>
    </cfRule>
  </conditionalFormatting>
  <conditionalFormatting sqref="E443:E444">
    <cfRule type="containsText" dxfId="42" priority="355" operator="containsText" text="fija">
      <formula>NOT(ISERROR(SEARCH("fija",E443)))</formula>
    </cfRule>
    <cfRule type="containsText" dxfId="41" priority="356" operator="containsText" text="domo">
      <formula>NOT(ISERROR(SEARCH("domo",E443)))</formula>
    </cfRule>
  </conditionalFormatting>
  <conditionalFormatting sqref="E444">
    <cfRule type="containsText" dxfId="40" priority="357" operator="containsText" text="Radio">
      <formula>NOT(ISERROR(SEARCH("Radio",E444)))</formula>
    </cfRule>
  </conditionalFormatting>
  <conditionalFormatting sqref="E444:E445">
    <cfRule type="containsText" dxfId="39" priority="350" operator="containsText" text="fija">
      <formula>NOT(ISERROR(SEARCH("fija",E444)))</formula>
    </cfRule>
    <cfRule type="containsText" dxfId="38" priority="351" operator="containsText" text="domo">
      <formula>NOT(ISERROR(SEARCH("domo",E444)))</formula>
    </cfRule>
  </conditionalFormatting>
  <conditionalFormatting sqref="E445">
    <cfRule type="containsText" dxfId="37" priority="348" operator="containsText" text="fija">
      <formula>NOT(ISERROR(SEARCH("fija",E445)))</formula>
    </cfRule>
    <cfRule type="containsText" dxfId="36" priority="349" operator="containsText" text="domo">
      <formula>NOT(ISERROR(SEARCH("domo",E445)))</formula>
    </cfRule>
    <cfRule type="containsText" dxfId="35" priority="352" operator="containsText" text="Radio">
      <formula>NOT(ISERROR(SEARCH("Radio",E445)))</formula>
    </cfRule>
  </conditionalFormatting>
  <conditionalFormatting sqref="E447">
    <cfRule type="containsText" dxfId="34" priority="646" operator="containsText" text="fija">
      <formula>NOT(ISERROR(SEARCH("fija",E447)))</formula>
    </cfRule>
    <cfRule type="containsText" dxfId="33" priority="647" operator="containsText" text="domo">
      <formula>NOT(ISERROR(SEARCH("domo",E447)))</formula>
    </cfRule>
  </conditionalFormatting>
  <conditionalFormatting sqref="E450:E452">
    <cfRule type="containsText" dxfId="32" priority="379" operator="containsText" text="domo">
      <formula>NOT(ISERROR(SEARCH("domo",E450)))</formula>
    </cfRule>
    <cfRule type="containsText" dxfId="31" priority="378" operator="containsText" text="fija">
      <formula>NOT(ISERROR(SEARCH("fija",E450)))</formula>
    </cfRule>
  </conditionalFormatting>
  <conditionalFormatting sqref="E467:G488">
    <cfRule type="containsText" dxfId="30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9" priority="903" operator="containsText" text="Radio">
      <formula>NOT(ISERROR(SEARCH("Radio",E1)))</formula>
    </cfRule>
  </conditionalFormatting>
  <conditionalFormatting sqref="F437">
    <cfRule type="cellIs" dxfId="28" priority="26" operator="equal">
      <formula>"PTP A FO"</formula>
    </cfRule>
    <cfRule type="containsText" dxfId="27" priority="25" operator="containsText" text="Radio">
      <formula>NOT(ISERROR(SEARCH("Radio",F437)))</formula>
    </cfRule>
  </conditionalFormatting>
  <conditionalFormatting sqref="F1:G436 F447:G447 F449:G467 F468:F473 F474:G1048576">
    <cfRule type="cellIs" dxfId="26" priority="627" operator="equal">
      <formula>"PTP A FO"</formula>
    </cfRule>
  </conditionalFormatting>
  <conditionalFormatting sqref="F1:G467 F468:F473 F474:G1048576">
    <cfRule type="cellIs" dxfId="25" priority="432" operator="equal">
      <formula>"PTP A FO"</formula>
    </cfRule>
  </conditionalFormatting>
  <conditionalFormatting sqref="F1:G467 F474:G1048576 F468:F473">
    <cfRule type="cellIs" dxfId="24" priority="431" operator="equal">
      <formula>$F$10</formula>
    </cfRule>
  </conditionalFormatting>
  <conditionalFormatting sqref="G468:G473">
    <cfRule type="cellIs" dxfId="23" priority="6" operator="equal">
      <formula>"PTP A FO"</formula>
    </cfRule>
    <cfRule type="cellIs" dxfId="22" priority="5" operator="equal">
      <formula>"PTP A FO"</formula>
    </cfRule>
    <cfRule type="cellIs" dxfId="21" priority="4" operator="equal">
      <formula>$F$10</formula>
    </cfRule>
  </conditionalFormatting>
  <conditionalFormatting sqref="H468 H470 H472 H474 H476 H478">
    <cfRule type="containsText" dxfId="20" priority="3" operator="containsText" text="Radio">
      <formula>NOT(ISERROR(SEARCH("Radio",H468)))</formula>
    </cfRule>
  </conditionalFormatting>
  <conditionalFormatting sqref="H480">
    <cfRule type="containsText" dxfId="19" priority="2" operator="containsText" text="Radio">
      <formula>NOT(ISERROR(SEARCH("Radio",H480)))</formula>
    </cfRule>
  </conditionalFormatting>
  <conditionalFormatting sqref="H484 H486 H488">
    <cfRule type="containsText" dxfId="18" priority="1" operator="containsText" text="Radio">
      <formula>NOT(ISERROR(SEARCH("Radio",H484)))</formula>
    </cfRule>
  </conditionalFormatting>
  <conditionalFormatting sqref="K4:K486">
    <cfRule type="cellIs" dxfId="17" priority="862" operator="lessThan">
      <formula>0.8</formula>
    </cfRule>
    <cfRule type="cellIs" dxfId="16" priority="863" operator="greaterThan">
      <formula>0.8</formula>
    </cfRule>
  </conditionalFormatting>
  <conditionalFormatting sqref="L487:AN1048576 AP487:AP1048576">
    <cfRule type="notContainsText" dxfId="15" priority="892" operator="notContains" text="Caida">
      <formula>ISERROR(SEARCH("Caida",L487))</formula>
    </cfRule>
  </conditionalFormatting>
  <conditionalFormatting sqref="L487:AN1048576">
    <cfRule type="containsText" dxfId="14" priority="559" operator="containsText" text="Caida">
      <formula>NOT(ISERROR(SEARCH("Caida",L487)))</formula>
    </cfRule>
  </conditionalFormatting>
  <conditionalFormatting sqref="L5:AP486">
    <cfRule type="cellIs" dxfId="13" priority="8" operator="equal">
      <formula>"APAGADO"</formula>
    </cfRule>
  </conditionalFormatting>
  <conditionalFormatting sqref="L487:AP605">
    <cfRule type="cellIs" dxfId="12" priority="9" operator="equal">
      <formula>"apagado"</formula>
    </cfRule>
  </conditionalFormatting>
  <conditionalFormatting sqref="N487:N1048">
    <cfRule type="cellIs" dxfId="11" priority="214" operator="greaterThan">
      <formula>0.8</formula>
    </cfRule>
    <cfRule type="cellIs" dxfId="10" priority="191" operator="greaterThan">
      <formula>0.8</formula>
    </cfRule>
    <cfRule type="cellIs" dxfId="9" priority="190" operator="lessThan">
      <formula>0.8</formula>
    </cfRule>
    <cfRule type="containsText" dxfId="8" priority="189" operator="containsText" text="Caida">
      <formula>NOT(ISERROR(SEARCH("Caida",N487)))</formula>
    </cfRule>
    <cfRule type="notContainsText" dxfId="7" priority="188" operator="notContains" text="Caida">
      <formula>ISERROR(SEARCH("Caida",N487))</formula>
    </cfRule>
    <cfRule type="cellIs" dxfId="6" priority="318" operator="equal">
      <formula>"APAGADO"</formula>
    </cfRule>
  </conditionalFormatting>
  <conditionalFormatting sqref="N487:N1048576 N2 N4">
    <cfRule type="cellIs" dxfId="5" priority="208" operator="equal">
      <formula>$N$13</formula>
    </cfRule>
  </conditionalFormatting>
  <conditionalFormatting sqref="V3:AG3">
    <cfRule type="cellIs" dxfId="4" priority="582" operator="equal">
      <formula>"apagado"</formula>
    </cfRule>
  </conditionalFormatting>
  <conditionalFormatting sqref="V487:AG1048576">
    <cfRule type="cellIs" dxfId="3" priority="22" operator="equal">
      <formula>"apagado"</formula>
    </cfRule>
  </conditionalFormatting>
  <conditionalFormatting sqref="AH487:AP1048576">
    <cfRule type="cellIs" dxfId="2" priority="139" operator="equal">
      <formula>"APAGADO"</formula>
    </cfRule>
  </conditionalFormatting>
  <conditionalFormatting sqref="AO487:AO1048576">
    <cfRule type="notContainsText" dxfId="1" priority="140" operator="notContains" text="Caida">
      <formula>ISERROR(SEARCH("Caida",AO487))</formula>
    </cfRule>
  </conditionalFormatting>
  <conditionalFormatting sqref="AO487:AP1048576">
    <cfRule type="containsText" dxfId="0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42</v>
      </c>
      <c r="W1" s="18">
        <f t="shared" si="0"/>
        <v>46</v>
      </c>
      <c r="X1" s="18">
        <f t="shared" si="0"/>
        <v>80</v>
      </c>
      <c r="Y1" s="18">
        <f t="shared" si="0"/>
        <v>75</v>
      </c>
      <c r="Z1" s="18">
        <f t="shared" si="0"/>
        <v>71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 t="str">
        <f>ESTADISTICA!X52</f>
        <v>APAGADO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 t="str">
        <f>ESTADISTICA!Z76</f>
        <v>APAGADO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 t="str">
        <f>ESTADISTICA!V131</f>
        <v>APAGADO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 t="str">
        <f>ESTADISTICA!Y145</f>
        <v>APAGADO</v>
      </c>
      <c r="Z146" t="str">
        <f>ESTADISTICA!Z145</f>
        <v>APAGADO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 t="str">
        <f>ESTADISTICA!V190</f>
        <v>APAGADO</v>
      </c>
      <c r="W191">
        <f>ESTADISTICA!W190</f>
        <v>0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 t="str">
        <f>ESTADISTICA!V213</f>
        <v>APAGADO</v>
      </c>
      <c r="W213" t="str">
        <f>ESTADISTICA!W213</f>
        <v>APAGADO</v>
      </c>
      <c r="X213" t="str">
        <f>ESTADISTICA!X213</f>
        <v>APAGADO</v>
      </c>
      <c r="Y213" t="str">
        <f>ESTADISTICA!Y213</f>
        <v>APAGADO</v>
      </c>
      <c r="Z213" t="str">
        <f>ESTADISTICA!Z213</f>
        <v>APAGADO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 t="str">
        <f>ESTADISTICA!W243</f>
        <v>APAGADO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 t="str">
        <f>ESTADISTICA!Y297</f>
        <v>APAGADO</v>
      </c>
      <c r="Z297" t="str">
        <f>ESTADISTICA!Z297</f>
        <v>APAGADO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 t="str">
        <f>ESTADISTICA!Y308</f>
        <v>APAGADO</v>
      </c>
      <c r="Z308" t="str">
        <f>ESTADISTICA!Z308</f>
        <v>APAGADO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 t="str">
        <f>ESTADISTICA!W344</f>
        <v>APAGADO</v>
      </c>
      <c r="X344" t="str">
        <f>ESTADISTICA!X344</f>
        <v>APAGADO</v>
      </c>
      <c r="Y344" t="str">
        <f>ESTADISTICA!Y344</f>
        <v>APAGADO</v>
      </c>
      <c r="Z344" t="str">
        <f>ESTADISTICA!Z344</f>
        <v>APAGADO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 t="str">
        <f>ESTADISTICA!V373</f>
        <v>APAGADO</v>
      </c>
      <c r="W373">
        <f>ESTADISTICA!W373</f>
        <v>0</v>
      </c>
      <c r="X373" t="str">
        <f>ESTADISTICA!X373</f>
        <v>APAGADO</v>
      </c>
      <c r="Y373" t="str">
        <f>ESTADISTICA!Y373</f>
        <v>APAGADO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 t="str">
        <f>ESTADISTICA!X450</f>
        <v>APAGADO</v>
      </c>
      <c r="Y450" t="str">
        <f>ESTADISTICA!Y450</f>
        <v>APAGADO</v>
      </c>
      <c r="Z450" t="str">
        <f>ESTADISTICA!Z450</f>
        <v>APAGADO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 t="str">
        <f>ESTADISTICA!W458</f>
        <v>APAGADO</v>
      </c>
      <c r="X458" t="str">
        <f>ESTADISTICA!X458</f>
        <v>APAGADO</v>
      </c>
      <c r="Y458">
        <f>ESTADISTICA!Y458</f>
        <v>0</v>
      </c>
      <c r="Z458" t="str">
        <f>ESTADISTICA!Z458</f>
        <v>APAGADO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 t="str">
        <f>ESTADISTICA!W459</f>
        <v>APAGADO</v>
      </c>
      <c r="X459" t="str">
        <f>ESTADISTICA!X459</f>
        <v>APAGADO</v>
      </c>
      <c r="Y459" t="str">
        <f>ESTADISTICA!Y459</f>
        <v>APAGADO</v>
      </c>
      <c r="Z459" t="str">
        <f>ESTADISTICA!Z459</f>
        <v>APAGADO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 t="str">
        <f>ESTADISTICA!V476</f>
        <v>APAGADO</v>
      </c>
      <c r="W476" t="str">
        <f>ESTADISTICA!W476</f>
        <v>APAGADO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>
        <f>ESTADISTICA!X483</f>
        <v>0</v>
      </c>
      <c r="Y483" t="str">
        <f>ESTADISTICA!Y483</f>
        <v>APAGADO</v>
      </c>
      <c r="Z483" t="str">
        <f>ESTADISTICA!Z483</f>
        <v>APAGADO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63" priority="1" operator="equal">
      <formula>0</formula>
    </cfRule>
    <cfRule type="cellIs" dxfId="26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32</v>
      </c>
      <c r="W2" s="18">
        <f>COUNTIFS(W4:W501, "=APAGADO",E4:E501,"=Fibra Optica")</f>
        <v>40</v>
      </c>
      <c r="X2" s="18">
        <f>COUNTIFS(X4:X501, "=APAGADO",E4:E501,"=Fibra Optica")</f>
        <v>68</v>
      </c>
      <c r="Y2" s="18">
        <f>COUNTIFS(Y4:Y501, "=APAGADO",E4:E501,"=Fibra Optica")</f>
        <v>60</v>
      </c>
      <c r="Z2" s="18">
        <f>COUNTIFS(Z4:Z501, "=APAGADO",E4:E501,"=Fibra Optica")</f>
        <v>59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1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 t="str">
        <f>'RESUMEN TOTAL'!AD55</f>
        <v>APAGADO</v>
      </c>
      <c r="Y53" t="str">
        <f>'RESUMEN TOTAL'!AE55</f>
        <v>APAGADO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 t="str">
        <f>'RESUMEN TOTAL'!AD56</f>
        <v>APAGADO</v>
      </c>
      <c r="Y54" t="str">
        <f>'RESUMEN TOTAL'!AE56</f>
        <v>APAGADO</v>
      </c>
      <c r="Z54" t="str">
        <f>'RESUMEN TOTAL'!AF56</f>
        <v>APAGADO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 t="str">
        <f>'RESUMEN TOTAL'!AF79</f>
        <v>APAGADO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 t="str">
        <f>'RESUMEN TOTAL'!AC84</f>
        <v>APAGADO</v>
      </c>
      <c r="X82" t="str">
        <f>'RESUMEN TOTAL'!AD84</f>
        <v>APAGADO</v>
      </c>
      <c r="Y82" t="str">
        <f>'RESUMEN TOTAL'!AE84</f>
        <v>APAGADO</v>
      </c>
      <c r="Z82" t="str">
        <f>'RESUMEN TOTAL'!AF84</f>
        <v>APAGADO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 t="str">
        <f>'RESUMEN TOTAL'!AB134</f>
        <v>APAGADO</v>
      </c>
      <c r="W132">
        <f>'RESUMEN TOTAL'!AC134</f>
        <v>0</v>
      </c>
      <c r="X132" t="str">
        <f>'RESUMEN TOTAL'!AD134</f>
        <v>APAGADO</v>
      </c>
      <c r="Y132" t="str">
        <f>'RESUMEN TOTAL'!AE134</f>
        <v>APAGADO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 t="str">
        <f>'RESUMEN TOTAL'!AE148</f>
        <v>APAGADO</v>
      </c>
      <c r="Z146" t="str">
        <f>'RESUMEN TOTAL'!AF148</f>
        <v>APAGADO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 t="str">
        <f>'RESUMEN TOTAL'!AE151</f>
        <v>APAGADO</v>
      </c>
      <c r="Z149" t="str">
        <f>'RESUMEN TOTAL'!AF151</f>
        <v>APAGADO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 t="str">
        <f>'RESUMEN TOTAL'!AD152</f>
        <v>APAGADO</v>
      </c>
      <c r="Y150" t="str">
        <f>'RESUMEN TOTAL'!AE152</f>
        <v>APAGADO</v>
      </c>
      <c r="Z150" t="str">
        <f>'RESUMEN TOTAL'!AF152</f>
        <v>APAGADO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 t="str">
        <f>'RESUMEN TOTAL'!AB193</f>
        <v>APAGADO</v>
      </c>
      <c r="W191">
        <f>'RESUMEN TOTAL'!AC193</f>
        <v>0</v>
      </c>
      <c r="X191" t="str">
        <f>'RESUMEN TOTAL'!AD193</f>
        <v>APAGADO</v>
      </c>
      <c r="Y191" t="str">
        <f>'RESUMEN TOTAL'!AE193</f>
        <v>APAGADO</v>
      </c>
      <c r="Z191" t="str">
        <f>'RESUMEN TOTAL'!AF193</f>
        <v>APAGADO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 t="str">
        <f>'RESUMEN TOTAL'!AE194</f>
        <v>APAGADO</v>
      </c>
      <c r="Z192" t="str">
        <f>'RESUMEN TOTAL'!AF194</f>
        <v>APAGADO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 t="str">
        <f>'RESUMEN TOTAL'!AF195</f>
        <v>APAGADO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 t="str">
        <f>'RESUMEN TOTAL'!AD197</f>
        <v>APAGADO</v>
      </c>
      <c r="Y195" t="str">
        <f>'RESUMEN TOTAL'!AE197</f>
        <v>APAGADO</v>
      </c>
      <c r="Z195" t="str">
        <f>'RESUMEN TOTAL'!AF197</f>
        <v>APAGADO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 t="str">
        <f>'RESUMEN TOTAL'!AD198</f>
        <v>APAGADO</v>
      </c>
      <c r="Y196" t="str">
        <f>'RESUMEN TOTAL'!AE198</f>
        <v>APAGADO</v>
      </c>
      <c r="Z196" t="str">
        <f>'RESUMEN TOTAL'!AF198</f>
        <v>APAGADO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 t="str">
        <f>'RESUMEN TOTAL'!AB216</f>
        <v>APAGADO</v>
      </c>
      <c r="W214" t="str">
        <f>'RESUMEN TOTAL'!AC216</f>
        <v>APAGADO</v>
      </c>
      <c r="X214" t="str">
        <f>'RESUMEN TOTAL'!AD216</f>
        <v>APAGADO</v>
      </c>
      <c r="Y214" t="str">
        <f>'RESUMEN TOTAL'!AE216</f>
        <v>APAGADO</v>
      </c>
      <c r="Z214" t="str">
        <f>'RESUMEN TOTAL'!AF216</f>
        <v>APAGADO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 t="str">
        <f>'RESUMEN TOTAL'!AB218</f>
        <v>APAGADO</v>
      </c>
      <c r="W216" t="str">
        <f>'RESUMEN TOTAL'!AC218</f>
        <v>APAGADO</v>
      </c>
      <c r="X216" t="str">
        <f>'RESUMEN TOTAL'!AD218</f>
        <v>APAGADO</v>
      </c>
      <c r="Y216" t="str">
        <f>'RESUMEN TOTAL'!AE218</f>
        <v>APAGADO</v>
      </c>
      <c r="Z216" t="str">
        <f>'RESUMEN TOTAL'!AF218</f>
        <v>APAGADO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 t="str">
        <f>'RESUMEN TOTAL'!AB221</f>
        <v>APAGADO</v>
      </c>
      <c r="W219" t="str">
        <f>'RESUMEN TOTAL'!AC221</f>
        <v>APAGADO</v>
      </c>
      <c r="X219" t="str">
        <f>'RESUMEN TOTAL'!AD221</f>
        <v>APAGADO</v>
      </c>
      <c r="Y219" t="str">
        <f>'RESUMEN TOTAL'!AE221</f>
        <v>APAGADO</v>
      </c>
      <c r="Z219" t="str">
        <f>'RESUMEN TOTAL'!AF221</f>
        <v>APAGADO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 t="str">
        <f>'RESUMEN TOTAL'!AB233</f>
        <v>APAGADO</v>
      </c>
      <c r="W231" t="str">
        <f>'RESUMEN TOTAL'!AC233</f>
        <v>APAGADO</v>
      </c>
      <c r="X231" t="str">
        <f>'RESUMEN TOTAL'!AD233</f>
        <v>APAGADO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 t="str">
        <f>'RESUMEN TOTAL'!AC246</f>
        <v>APAGADO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 t="str">
        <f>'RESUMEN TOTAL'!AC247</f>
        <v>APAGADO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 t="str">
        <f>'RESUMEN TOTAL'!AC248</f>
        <v>APAGADO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 t="str">
        <f>'RESUMEN TOTAL'!AB249</f>
        <v>APAGADO</v>
      </c>
      <c r="W247" t="str">
        <f>'RESUMEN TOTAL'!AC249</f>
        <v>APAGADO</v>
      </c>
      <c r="X247" t="str">
        <f>'RESUMEN TOTAL'!AD249</f>
        <v>APAGADO</v>
      </c>
      <c r="Y247" t="str">
        <f>'RESUMEN TOTAL'!AE249</f>
        <v>APAGADO</v>
      </c>
      <c r="Z247" t="str">
        <f>'RESUMEN TOTAL'!AF249</f>
        <v>APAGADO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 t="str">
        <f>'RESUMEN TOTAL'!AB250</f>
        <v>APAGADO</v>
      </c>
      <c r="W248" t="str">
        <f>'RESUMEN TOTAL'!AC250</f>
        <v>APAGADO</v>
      </c>
      <c r="X248" t="str">
        <f>'RESUMEN TOTAL'!AD250</f>
        <v>APAGADO</v>
      </c>
      <c r="Y248" t="str">
        <f>'RESUMEN TOTAL'!AE250</f>
        <v>APAGADO</v>
      </c>
      <c r="Z248" t="str">
        <f>'RESUMEN TOTAL'!AF250</f>
        <v>APAGADO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 t="str">
        <f>'RESUMEN TOTAL'!AB251</f>
        <v>APAGADO</v>
      </c>
      <c r="W249" t="str">
        <f>'RESUMEN TOTAL'!AC251</f>
        <v>APAGADO</v>
      </c>
      <c r="X249" t="str">
        <f>'RESUMEN TOTAL'!AD251</f>
        <v>APAGADO</v>
      </c>
      <c r="Y249" t="str">
        <f>'RESUMEN TOTAL'!AE251</f>
        <v>APAGADO</v>
      </c>
      <c r="Z249" t="str">
        <f>'RESUMEN TOTAL'!AF251</f>
        <v>APAGADO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 t="str">
        <f>'RESUMEN TOTAL'!AD258</f>
        <v>APAGADO</v>
      </c>
      <c r="Y256" t="str">
        <f>'RESUMEN TOTAL'!AE258</f>
        <v>APAGADO</v>
      </c>
      <c r="Z256" t="str">
        <f>'RESUMEN TOTAL'!AF258</f>
        <v>APAGADO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 t="str">
        <f>'RESUMEN TOTAL'!AD259</f>
        <v>APAGADO</v>
      </c>
      <c r="Y257" t="str">
        <f>'RESUMEN TOTAL'!AE259</f>
        <v>APAGADO</v>
      </c>
      <c r="Z257" t="str">
        <f>'RESUMEN TOTAL'!AF259</f>
        <v>APAGADO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 t="str">
        <f>'RESUMEN TOTAL'!AD260</f>
        <v>APAGADO</v>
      </c>
      <c r="Y258" t="str">
        <f>'RESUMEN TOTAL'!AE260</f>
        <v>APAGADO</v>
      </c>
      <c r="Z258" t="str">
        <f>'RESUMEN TOTAL'!AF260</f>
        <v>APAGADO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 t="str">
        <f>'RESUMEN TOTAL'!AD261</f>
        <v>APAGADO</v>
      </c>
      <c r="Y259" t="str">
        <f>'RESUMEN TOTAL'!AE261</f>
        <v>APAGADO</v>
      </c>
      <c r="Z259" t="str">
        <f>'RESUMEN TOTAL'!AF261</f>
        <v>APAGADO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 t="str">
        <f>'RESUMEN TOTAL'!AD262</f>
        <v>APAGADO</v>
      </c>
      <c r="Y260" t="str">
        <f>'RESUMEN TOTAL'!AE262</f>
        <v>APAGADO</v>
      </c>
      <c r="Z260" t="str">
        <f>'RESUMEN TOTAL'!AF262</f>
        <v>APAGADO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 t="str">
        <f>'RESUMEN TOTAL'!AD263</f>
        <v>APAGADO</v>
      </c>
      <c r="Y261" t="str">
        <f>'RESUMEN TOTAL'!AE263</f>
        <v>APAGADO</v>
      </c>
      <c r="Z261" t="str">
        <f>'RESUMEN TOTAL'!AF263</f>
        <v>APAGADO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 t="str">
        <f>'RESUMEN TOTAL'!AD264</f>
        <v>APAGADO</v>
      </c>
      <c r="Y262" t="str">
        <f>'RESUMEN TOTAL'!AE264</f>
        <v>APAGADO</v>
      </c>
      <c r="Z262" t="str">
        <f>'RESUMEN TOTAL'!AF264</f>
        <v>APAGADO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 t="str">
        <f>'RESUMEN TOTAL'!AD265</f>
        <v>APAGADO</v>
      </c>
      <c r="Y263" t="str">
        <f>'RESUMEN TOTAL'!AE265</f>
        <v>APAGADO</v>
      </c>
      <c r="Z263" t="str">
        <f>'RESUMEN TOTAL'!AF265</f>
        <v>APAGADO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 t="str">
        <f>'RESUMEN TOTAL'!AD266</f>
        <v>APAGADO</v>
      </c>
      <c r="Y264" t="str">
        <f>'RESUMEN TOTAL'!AE266</f>
        <v>APAGADO</v>
      </c>
      <c r="Z264" t="str">
        <f>'RESUMEN TOTAL'!AF266</f>
        <v>APAGADO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 t="str">
        <f>'RESUMEN TOTAL'!AD267</f>
        <v>APAGADO</v>
      </c>
      <c r="Y265" t="str">
        <f>'RESUMEN TOTAL'!AE267</f>
        <v>APAGADO</v>
      </c>
      <c r="Z265" t="str">
        <f>'RESUMEN TOTAL'!AF267</f>
        <v>APAGADO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 t="str">
        <f>'RESUMEN TOTAL'!AD268</f>
        <v>APAGADO</v>
      </c>
      <c r="Y266" t="str">
        <f>'RESUMEN TOTAL'!AE268</f>
        <v>APAGADO</v>
      </c>
      <c r="Z266" t="str">
        <f>'RESUMEN TOTAL'!AF268</f>
        <v>APAGADO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 t="str">
        <f>'RESUMEN TOTAL'!AD269</f>
        <v>APAGADO</v>
      </c>
      <c r="Y267" t="str">
        <f>'RESUMEN TOTAL'!AE269</f>
        <v>APAGADO</v>
      </c>
      <c r="Z267" t="str">
        <f>'RESUMEN TOTAL'!AF269</f>
        <v>APAGADO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 t="str">
        <f>'RESUMEN TOTAL'!AD270</f>
        <v>APAGADO</v>
      </c>
      <c r="Y268" t="str">
        <f>'RESUMEN TOTAL'!AE270</f>
        <v>APAGADO</v>
      </c>
      <c r="Z268" t="str">
        <f>'RESUMEN TOTAL'!AF270</f>
        <v>APAGADO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 t="str">
        <f>'RESUMEN TOTAL'!AD271</f>
        <v>APAGADO</v>
      </c>
      <c r="Y269" t="str">
        <f>'RESUMEN TOTAL'!AE271</f>
        <v>APAGADO</v>
      </c>
      <c r="Z269" t="str">
        <f>'RESUMEN TOTAL'!AF271</f>
        <v>APAGADO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 t="str">
        <f>'RESUMEN TOTAL'!AD272</f>
        <v>APAGADO</v>
      </c>
      <c r="Y270" t="str">
        <f>'RESUMEN TOTAL'!AE272</f>
        <v>APAGADO</v>
      </c>
      <c r="Z270" t="str">
        <f>'RESUMEN TOTAL'!AF272</f>
        <v>APAGADO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 t="str">
        <f>'RESUMEN TOTAL'!AD273</f>
        <v>APAGADO</v>
      </c>
      <c r="Y271" t="str">
        <f>'RESUMEN TOTAL'!AE273</f>
        <v>APAGADO</v>
      </c>
      <c r="Z271" t="str">
        <f>'RESUMEN TOTAL'!AF273</f>
        <v>APAGADO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 t="str">
        <f>'RESUMEN TOTAL'!AD274</f>
        <v>APAGADO</v>
      </c>
      <c r="Y272" t="str">
        <f>'RESUMEN TOTAL'!AE274</f>
        <v>APAGADO</v>
      </c>
      <c r="Z272" t="str">
        <f>'RESUMEN TOTAL'!AF274</f>
        <v>APAGADO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 t="str">
        <f>'RESUMEN TOTAL'!AD275</f>
        <v>APAGADO</v>
      </c>
      <c r="Y273" t="str">
        <f>'RESUMEN TOTAL'!AE275</f>
        <v>APAGADO</v>
      </c>
      <c r="Z273" t="str">
        <f>'RESUMEN TOTAL'!AF275</f>
        <v>APAGADO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 t="str">
        <f>'RESUMEN TOTAL'!AD276</f>
        <v>APAGADO</v>
      </c>
      <c r="Y274" t="str">
        <f>'RESUMEN TOTAL'!AE276</f>
        <v>APAGADO</v>
      </c>
      <c r="Z274" t="str">
        <f>'RESUMEN TOTAL'!AF276</f>
        <v>APAGADO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 t="str">
        <f>'RESUMEN TOTAL'!AE300</f>
        <v>APAGADO</v>
      </c>
      <c r="Z298" t="str">
        <f>'RESUMEN TOTAL'!AF300</f>
        <v>APAGADO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 t="str">
        <f>'RESUMEN TOTAL'!AB305</f>
        <v>APAGADO</v>
      </c>
      <c r="W303" t="str">
        <f>'RESUMEN TOTAL'!AC305</f>
        <v>APAGADO</v>
      </c>
      <c r="X303" t="str">
        <f>'RESUMEN TOTAL'!AD305</f>
        <v>APAGADO</v>
      </c>
      <c r="Y303" t="str">
        <f>'RESUMEN TOTAL'!AE305</f>
        <v>APAGADO</v>
      </c>
      <c r="Z303" t="str">
        <f>'RESUMEN TOTAL'!AF305</f>
        <v>APAGADO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 t="str">
        <f>'RESUMEN TOTAL'!AE311</f>
        <v>APAGADO</v>
      </c>
      <c r="Z309" t="str">
        <f>'RESUMEN TOTAL'!AF311</f>
        <v>APAGADO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 t="str">
        <f>'RESUMEN TOTAL'!AC319</f>
        <v>APAGADO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 t="str">
        <f>'RESUMEN TOTAL'!AC320</f>
        <v>APAGADO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 t="str">
        <f>'RESUMEN TOTAL'!AC321</f>
        <v>APAGADO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 t="str">
        <f>'RESUMEN TOTAL'!AC322</f>
        <v>APAGADO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 t="str">
        <f>'RESUMEN TOTAL'!AB338</f>
        <v>APAGADO</v>
      </c>
      <c r="W336" t="str">
        <f>'RESUMEN TOTAL'!AC338</f>
        <v>APAGADO</v>
      </c>
      <c r="X336" t="str">
        <f>'RESUMEN TOTAL'!AD338</f>
        <v>APAGADO</v>
      </c>
      <c r="Y336" t="str">
        <f>'RESUMEN TOTAL'!AE338</f>
        <v>APAGADO</v>
      </c>
      <c r="Z336" t="str">
        <f>'RESUMEN TOTAL'!AF338</f>
        <v>APAGADO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 t="str">
        <f>'RESUMEN TOTAL'!AC347</f>
        <v>APAGADO</v>
      </c>
      <c r="X345" t="str">
        <f>'RESUMEN TOTAL'!AD347</f>
        <v>APAGADO</v>
      </c>
      <c r="Y345" t="str">
        <f>'RESUMEN TOTAL'!AE347</f>
        <v>APAGADO</v>
      </c>
      <c r="Z345" t="str">
        <f>'RESUMEN TOTAL'!AF347</f>
        <v>APAGADO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 t="str">
        <f>'RESUMEN TOTAL'!AC349</f>
        <v>APAGADO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 t="str">
        <f>'RESUMEN TOTAL'!AC350</f>
        <v>APAGADO</v>
      </c>
      <c r="X348" t="str">
        <f>'RESUMEN TOTAL'!AD350</f>
        <v>APAGADO</v>
      </c>
      <c r="Y348" t="str">
        <f>'RESUMEN TOTAL'!AE350</f>
        <v>APAGADO</v>
      </c>
      <c r="Z348" t="str">
        <f>'RESUMEN TOTAL'!AF350</f>
        <v>APAGADO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 t="str">
        <f>'RESUMEN TOTAL'!AC354</f>
        <v>APAGADO</v>
      </c>
      <c r="X352" t="str">
        <f>'RESUMEN TOTAL'!AD354</f>
        <v>APAGADO</v>
      </c>
      <c r="Y352" t="str">
        <f>'RESUMEN TOTAL'!AE354</f>
        <v>APAGADO</v>
      </c>
      <c r="Z352" t="str">
        <f>'RESUMEN TOTAL'!AF354</f>
        <v>APAGADO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 t="str">
        <f>'RESUMEN TOTAL'!AC355</f>
        <v>APAGADO</v>
      </c>
      <c r="X353" t="str">
        <f>'RESUMEN TOTAL'!AD355</f>
        <v>APAGADO</v>
      </c>
      <c r="Y353" t="str">
        <f>'RESUMEN TOTAL'!AE355</f>
        <v>APAGADO</v>
      </c>
      <c r="Z353" t="str">
        <f>'RESUMEN TOTAL'!AF355</f>
        <v>APAGADO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 t="str">
        <f>'RESUMEN TOTAL'!AD358</f>
        <v>APAGADO</v>
      </c>
      <c r="Y356" t="str">
        <f>'RESUMEN TOTAL'!AE358</f>
        <v>APAGADO</v>
      </c>
      <c r="Z356" t="str">
        <f>'RESUMEN TOTAL'!AF358</f>
        <v>APAGADO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 t="str">
        <f>'RESUMEN TOTAL'!AD359</f>
        <v>APAGADO</v>
      </c>
      <c r="Y357" t="str">
        <f>'RESUMEN TOTAL'!AE359</f>
        <v>APAGADO</v>
      </c>
      <c r="Z357" t="str">
        <f>'RESUMEN TOTAL'!AF359</f>
        <v>APAGADO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 t="str">
        <f>'RESUMEN TOTAL'!AD360</f>
        <v>APAGADO</v>
      </c>
      <c r="Y358" t="str">
        <f>'RESUMEN TOTAL'!AE360</f>
        <v>APAGADO</v>
      </c>
      <c r="Z358" t="str">
        <f>'RESUMEN TOTAL'!AF360</f>
        <v>APAGADO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 t="str">
        <f>'RESUMEN TOTAL'!AB376</f>
        <v>APAGADO</v>
      </c>
      <c r="W374">
        <f>'RESUMEN TOTAL'!AC376</f>
        <v>0</v>
      </c>
      <c r="X374" t="str">
        <f>'RESUMEN TOTAL'!AD376</f>
        <v>APAGADO</v>
      </c>
      <c r="Y374" t="str">
        <f>'RESUMEN TOTAL'!AE376</f>
        <v>APAGADO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 t="str">
        <f>'RESUMEN TOTAL'!AD377</f>
        <v>APAGADO</v>
      </c>
      <c r="Y375" t="str">
        <f>'RESUMEN TOTAL'!AE377</f>
        <v>APAGADO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 t="str">
        <f>'RESUMEN TOTAL'!AD378</f>
        <v>APAGADO</v>
      </c>
      <c r="Y376" t="str">
        <f>'RESUMEN TOTAL'!AE378</f>
        <v>APAGADO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 t="str">
        <f>'RESUMEN TOTAL'!AD390</f>
        <v>APAGADO</v>
      </c>
      <c r="Y388" t="str">
        <f>'RESUMEN TOTAL'!AE390</f>
        <v>APAGADO</v>
      </c>
      <c r="Z388" t="str">
        <f>'RESUMEN TOTAL'!AF390</f>
        <v>APAGADO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 t="str">
        <f>'RESUMEN TOTAL'!AD391</f>
        <v>APAGADO</v>
      </c>
      <c r="Y389" t="str">
        <f>'RESUMEN TOTAL'!AE391</f>
        <v>APAGADO</v>
      </c>
      <c r="Z389" t="str">
        <f>'RESUMEN TOTAL'!AF391</f>
        <v>APAGADO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 t="str">
        <f>'RESUMEN TOTAL'!AD405</f>
        <v>APAGADO</v>
      </c>
      <c r="Y403" t="str">
        <f>'RESUMEN TOTAL'!AE405</f>
        <v>APAGADO</v>
      </c>
      <c r="Z403" t="str">
        <f>'RESUMEN TOTAL'!AF405</f>
        <v>APAGADO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 t="str">
        <f>'RESUMEN TOTAL'!AF417</f>
        <v>APAGADO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 t="str">
        <f>'RESUMEN TOTAL'!AF418</f>
        <v>APAGADO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 t="str">
        <f>'RESUMEN TOTAL'!AD428</f>
        <v>APAGADO</v>
      </c>
      <c r="Y426" t="str">
        <f>'RESUMEN TOTAL'!AE428</f>
        <v>APAGADO</v>
      </c>
      <c r="Z426" t="str">
        <f>'RESUMEN TOTAL'!AF428</f>
        <v>APAGADO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 t="str">
        <f>'RESUMEN TOTAL'!AD429</f>
        <v>APAGADO</v>
      </c>
      <c r="Y427" t="str">
        <f>'RESUMEN TOTAL'!AE429</f>
        <v>APAGADO</v>
      </c>
      <c r="Z427" t="str">
        <f>'RESUMEN TOTAL'!AF429</f>
        <v>APAGADO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 t="str">
        <f>'RESUMEN TOTAL'!AD430</f>
        <v>APAGADO</v>
      </c>
      <c r="Y428" t="str">
        <f>'RESUMEN TOTAL'!AE430</f>
        <v>APAGADO</v>
      </c>
      <c r="Z428" t="str">
        <f>'RESUMEN TOTAL'!AF430</f>
        <v>APAGADO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 t="str">
        <f>'RESUMEN TOTAL'!AD431</f>
        <v>APAGADO</v>
      </c>
      <c r="Y429" t="str">
        <f>'RESUMEN TOTAL'!AE431</f>
        <v>APAGADO</v>
      </c>
      <c r="Z429" t="str">
        <f>'RESUMEN TOTAL'!AF431</f>
        <v>APAGADO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 t="str">
        <f>'RESUMEN TOTAL'!AD435</f>
        <v>APAGADO</v>
      </c>
      <c r="Y433" t="str">
        <f>'RESUMEN TOTAL'!AE435</f>
        <v>APAGADO</v>
      </c>
      <c r="Z433" t="str">
        <f>'RESUMEN TOTAL'!AF435</f>
        <v>APAGADO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 t="str">
        <f>'RESUMEN TOTAL'!AD436</f>
        <v>APAGADO</v>
      </c>
      <c r="Y434" t="str">
        <f>'RESUMEN TOTAL'!AE436</f>
        <v>APAGADO</v>
      </c>
      <c r="Z434" t="str">
        <f>'RESUMEN TOTAL'!AF436</f>
        <v>APAGADO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 t="str">
        <f>'RESUMEN TOTAL'!AB453</f>
        <v>APAGADO</v>
      </c>
      <c r="W451" t="str">
        <f>'RESUMEN TOTAL'!AC453</f>
        <v>APAGADO</v>
      </c>
      <c r="X451" t="str">
        <f>'RESUMEN TOTAL'!AD453</f>
        <v>APAGADO</v>
      </c>
      <c r="Y451" t="str">
        <f>'RESUMEN TOTAL'!AE453</f>
        <v>APAGADO</v>
      </c>
      <c r="Z451" t="str">
        <f>'RESUMEN TOTAL'!AF453</f>
        <v>APAGADO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 t="str">
        <f>'RESUMEN TOTAL'!AD454</f>
        <v>APAGADO</v>
      </c>
      <c r="Y452" t="str">
        <f>'RESUMEN TOTAL'!AE454</f>
        <v>APAGADO</v>
      </c>
      <c r="Z452" t="str">
        <f>'RESUMEN TOTAL'!AF454</f>
        <v>APAGADO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 t="str">
        <f>'RESUMEN TOTAL'!AC461</f>
        <v>APAGADO</v>
      </c>
      <c r="X459" t="str">
        <f>'RESUMEN TOTAL'!AD461</f>
        <v>APAGADO</v>
      </c>
      <c r="Y459">
        <f>'RESUMEN TOTAL'!AE461</f>
        <v>0</v>
      </c>
      <c r="Z459" t="str">
        <f>'RESUMEN TOTAL'!AF461</f>
        <v>APAGADO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 t="str">
        <f>'RESUMEN TOTAL'!AC462</f>
        <v>APAGADO</v>
      </c>
      <c r="X460" t="str">
        <f>'RESUMEN TOTAL'!AD462</f>
        <v>APAGADO</v>
      </c>
      <c r="Y460" t="str">
        <f>'RESUMEN TOTAL'!AE462</f>
        <v>APAGADO</v>
      </c>
      <c r="Z460" t="str">
        <f>'RESUMEN TOTAL'!AF462</f>
        <v>APAGADO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 t="str">
        <f>'RESUMEN TOTAL'!AB475</f>
        <v>APAGADO</v>
      </c>
      <c r="W473" t="str">
        <f>'RESUMEN TOTAL'!AC475</f>
        <v>APAGADO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 t="str">
        <f>'RESUMEN TOTAL'!AC476</f>
        <v>APAGADO</v>
      </c>
      <c r="X474" t="str">
        <f>'RESUMEN TOTAL'!AD476</f>
        <v>APAGADO</v>
      </c>
      <c r="Y474" t="str">
        <f>'RESUMEN TOTAL'!AE476</f>
        <v>APAGADO</v>
      </c>
      <c r="Z474" t="str">
        <f>'RESUMEN TOTAL'!AF476</f>
        <v>APAGADO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 t="str">
        <f>'RESUMEN TOTAL'!AC477</f>
        <v>APAGADO</v>
      </c>
      <c r="X475" t="str">
        <f>'RESUMEN TOTAL'!AD477</f>
        <v>APAGADO</v>
      </c>
      <c r="Y475" t="str">
        <f>'RESUMEN TOTAL'!AE477</f>
        <v>APAGADO</v>
      </c>
      <c r="Z475" t="str">
        <f>'RESUMEN TOTAL'!AF477</f>
        <v>APAGADO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 t="str">
        <f>'RESUMEN TOTAL'!AD478</f>
        <v>APAGADO</v>
      </c>
      <c r="Y476" t="str">
        <f>'RESUMEN TOTAL'!AE478</f>
        <v>APAGADO</v>
      </c>
      <c r="Z476" t="str">
        <f>'RESUMEN TOTAL'!AF478</f>
        <v>APAGADO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 t="str">
        <f>'RESUMEN TOTAL'!AB479</f>
        <v>APAGADO</v>
      </c>
      <c r="W477" t="str">
        <f>'RESUMEN TOTAL'!AC479</f>
        <v>APAGADO</v>
      </c>
      <c r="X477" t="str">
        <f>'RESUMEN TOTAL'!AD479</f>
        <v>APAGADO</v>
      </c>
      <c r="Y477" t="str">
        <f>'RESUMEN TOTAL'!AE479</f>
        <v>APAGADO</v>
      </c>
      <c r="Z477" t="str">
        <f>'RESUMEN TOTAL'!AF479</f>
        <v>APAGADO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 t="str">
        <f>'RESUMEN TOTAL'!AB480</f>
        <v>APAGADO</v>
      </c>
      <c r="W478">
        <f>'RESUMEN TOTAL'!AC480</f>
        <v>0</v>
      </c>
      <c r="X478" t="str">
        <f>'RESUMEN TOTAL'!AD480</f>
        <v>APAGADO</v>
      </c>
      <c r="Y478" t="str">
        <f>'RESUMEN TOTAL'!AE480</f>
        <v>APAGADO</v>
      </c>
      <c r="Z478" t="str">
        <f>'RESUMEN TOTAL'!AF480</f>
        <v>APAGADO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 t="str">
        <f>'RESUMEN TOTAL'!AB485</f>
        <v>APAGADO</v>
      </c>
      <c r="W483" t="str">
        <f>'RESUMEN TOTAL'!AC485</f>
        <v>APAGADO</v>
      </c>
      <c r="X483" t="str">
        <f>'RESUMEN TOTAL'!AD485</f>
        <v>APAGADO</v>
      </c>
      <c r="Y483" t="str">
        <f>'RESUMEN TOTAL'!AE485</f>
        <v>APAGADO</v>
      </c>
      <c r="Z483" t="str">
        <f>'RESUMEN TOTAL'!AF485</f>
        <v>APAGADO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 t="str">
        <f>'RESUMEN TOTAL'!AB486</f>
        <v>APAGADO</v>
      </c>
      <c r="W484" t="str">
        <f>'RESUMEN TOTAL'!AC486</f>
        <v>APAGADO</v>
      </c>
      <c r="X484">
        <f>'RESUMEN TOTAL'!AD486</f>
        <v>0</v>
      </c>
      <c r="Y484" t="str">
        <f>'RESUMEN TOTAL'!AE486</f>
        <v>APAGADO</v>
      </c>
      <c r="Z484" t="str">
        <f>'RESUMEN TOTAL'!AF486</f>
        <v>APAGADO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61" priority="1" operator="containsText" text="APAGADO">
      <formula>NOT(ISERROR(SEARCH("APAGADO",F4)))</formula>
    </cfRule>
  </conditionalFormatting>
  <conditionalFormatting sqref="AE3:AE1048576">
    <cfRule type="containsText" dxfId="260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O2" sqref="O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20</v>
      </c>
      <c r="Y2" s="18">
        <f>COUNTIFS(Y4:Y500, "=APAGADO",E4:E500,"=radio")</f>
        <v>23</v>
      </c>
      <c r="Z2" s="18">
        <f>COUNTIFS(Z4:Z500, "=APAGADO",E4:E500,"=radio")</f>
        <v>20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259" priority="1" operator="containsText" text="APAGADO">
      <formula>NOT(ISERROR(SEARCH("APAGADO",F4)))</formula>
    </cfRule>
  </conditionalFormatting>
  <conditionalFormatting sqref="AE3:AE1048576">
    <cfRule type="containsText" dxfId="25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25">
      <c r="A18" s="17">
        <f>'APAGADOS RADIO'!V3</f>
        <v>45155</v>
      </c>
      <c r="B18">
        <f>'APAGADOS RADIO'!V2+D18</f>
        <v>13</v>
      </c>
      <c r="C18">
        <f>'APAGADOS FIBRA'!V2</f>
        <v>32</v>
      </c>
      <c r="D18">
        <f>'APAGADOS ANTENA'!V2</f>
        <v>5</v>
      </c>
      <c r="E18">
        <f t="shared" si="6"/>
        <v>45</v>
      </c>
      <c r="F18">
        <f>'RESUMEN TOTAL'!B1</f>
        <v>482</v>
      </c>
      <c r="G18" s="36">
        <f t="shared" si="7"/>
        <v>9.3360995850622408E-2</v>
      </c>
    </row>
    <row r="19" spans="1:7" x14ac:dyDescent="0.25">
      <c r="A19" s="17">
        <f>'APAGADOS RADIO'!W3</f>
        <v>45156</v>
      </c>
      <c r="B19">
        <f>'APAGADOS RADIO'!W2+D19</f>
        <v>9</v>
      </c>
      <c r="C19">
        <f>'APAGADOS FIBRA'!W2</f>
        <v>40</v>
      </c>
      <c r="D19">
        <f>'APAGADOS ANTENA'!W2</f>
        <v>1</v>
      </c>
      <c r="E19">
        <f t="shared" ref="E19:E31" si="8">B19+C19</f>
        <v>49</v>
      </c>
      <c r="F19">
        <f>'RESUMEN TOTAL'!B1</f>
        <v>482</v>
      </c>
      <c r="G19" s="36">
        <f t="shared" ref="G19:G31" si="9">E19/F19</f>
        <v>0.1016597510373444</v>
      </c>
    </row>
    <row r="20" spans="1:7" x14ac:dyDescent="0.25">
      <c r="A20" s="17">
        <f>'APAGADOS RADIO'!X3</f>
        <v>45157</v>
      </c>
      <c r="B20">
        <f>'APAGADOS RADIO'!X2+D20</f>
        <v>22</v>
      </c>
      <c r="C20">
        <f>'APAGADOS FIBRA'!X2</f>
        <v>68</v>
      </c>
      <c r="D20">
        <f>'APAGADOS ANTENA'!X2</f>
        <v>2</v>
      </c>
      <c r="E20">
        <f t="shared" si="8"/>
        <v>90</v>
      </c>
      <c r="F20">
        <f>'RESUMEN TOTAL'!B1</f>
        <v>482</v>
      </c>
      <c r="G20" s="36">
        <f t="shared" si="9"/>
        <v>0.18672199170124482</v>
      </c>
    </row>
    <row r="21" spans="1:7" x14ac:dyDescent="0.25">
      <c r="A21" s="17">
        <f>'APAGADOS RADIO'!Y3</f>
        <v>45158</v>
      </c>
      <c r="B21">
        <f>'APAGADOS RADIO'!Y2+D21</f>
        <v>25</v>
      </c>
      <c r="C21">
        <f>'APAGADOS FIBRA'!Y2</f>
        <v>60</v>
      </c>
      <c r="D21">
        <f>'APAGADOS ANTENA'!Y2</f>
        <v>2</v>
      </c>
      <c r="E21">
        <f t="shared" si="8"/>
        <v>85</v>
      </c>
      <c r="F21">
        <f>'RESUMEN TOTAL'!B1</f>
        <v>482</v>
      </c>
      <c r="G21" s="36">
        <f t="shared" si="9"/>
        <v>0.17634854771784234</v>
      </c>
    </row>
    <row r="22" spans="1:7" x14ac:dyDescent="0.25">
      <c r="A22" s="17">
        <f>'APAGADOS RADIO'!Z3</f>
        <v>45159</v>
      </c>
      <c r="B22">
        <f>'APAGADOS RADIO'!Z2+D22</f>
        <v>22</v>
      </c>
      <c r="C22">
        <f>'APAGADOS FIBRA'!Z2</f>
        <v>59</v>
      </c>
      <c r="D22">
        <f>'APAGADOS ANTENA'!Z2</f>
        <v>2</v>
      </c>
      <c r="E22">
        <f t="shared" si="8"/>
        <v>81</v>
      </c>
      <c r="F22">
        <f>'RESUMEN TOTAL'!B1</f>
        <v>482</v>
      </c>
      <c r="G22" s="36">
        <f t="shared" si="9"/>
        <v>0.16804979253112035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6</v>
      </c>
      <c r="F52">
        <f>paradas!W3</f>
        <v>4</v>
      </c>
      <c r="G52" s="107">
        <f t="shared" si="12"/>
        <v>10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5</v>
      </c>
      <c r="F53">
        <f>paradas!X3</f>
        <v>5</v>
      </c>
      <c r="G53" s="107">
        <f t="shared" si="12"/>
        <v>10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4</v>
      </c>
      <c r="F54">
        <f>paradas!Y3</f>
        <v>6</v>
      </c>
      <c r="G54" s="107">
        <f t="shared" ref="G54:G65" si="13">E54+F54</f>
        <v>10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5</v>
      </c>
      <c r="F55">
        <f>paradas!Z3</f>
        <v>6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09" workbookViewId="0">
      <selection activeCell="J126" sqref="F121:J12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7</v>
      </c>
      <c r="D21" s="96"/>
      <c r="E21" s="97">
        <f>Hoja1!H4</f>
        <v>2.8925619834710745E-2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20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46</v>
      </c>
      <c r="D28" s="96"/>
      <c r="E28" s="97">
        <f>Hoja1!I4</f>
        <v>0.19008264462809918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11</v>
      </c>
      <c r="D29" s="96"/>
      <c r="E29" s="98">
        <f>Hoja1!I6</f>
        <v>5.2380952380952382E-2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5</v>
      </c>
      <c r="D35" s="96"/>
      <c r="E35" s="97">
        <f>Hoja1!J4</f>
        <v>2.0661157024793389E-2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11</v>
      </c>
      <c r="D36" s="96"/>
      <c r="E36" s="98">
        <f>Hoja1!J6</f>
        <v>5.2380952380952382E-2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7</v>
      </c>
      <c r="D42" s="96"/>
      <c r="E42" s="97">
        <f>Hoja1!K4</f>
        <v>2.8925619834710745E-2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8</v>
      </c>
      <c r="D43" s="96"/>
      <c r="E43" s="98">
        <f>Hoja1!K6</f>
        <v>3.8095238095238099E-2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7</v>
      </c>
      <c r="D49" s="96"/>
      <c r="E49" s="97">
        <f>Hoja1!L4</f>
        <v>2.8925619834710745E-2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6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8</v>
      </c>
      <c r="D56" s="96"/>
      <c r="E56" s="97">
        <f>Hoja1!M4</f>
        <v>3.3057851239669422E-2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12</v>
      </c>
      <c r="D57" s="96"/>
      <c r="E57" s="98">
        <f>Hoja1!M6</f>
        <v>5.7142857142857141E-2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38</v>
      </c>
      <c r="D63" s="96"/>
      <c r="E63" s="97">
        <f>Hoja1!N4</f>
        <v>0.15702479338842976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8</v>
      </c>
      <c r="D64" s="96"/>
      <c r="E64" s="98">
        <f>Hoja1!N6</f>
        <v>3.8095238095238099E-2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38</v>
      </c>
      <c r="D70" s="96"/>
      <c r="E70" s="97">
        <f>Hoja1!O4</f>
        <v>0.15702479338842976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7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20</v>
      </c>
      <c r="D77" s="96"/>
      <c r="E77" s="97">
        <f>Hoja1!P4</f>
        <v>8.2644628099173556E-2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7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19</v>
      </c>
      <c r="D84" s="96"/>
      <c r="E84" s="97">
        <f>Hoja1!Q4</f>
        <v>7.8512396694214878E-2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10</v>
      </c>
      <c r="D92" s="96"/>
      <c r="E92" s="98">
        <f>Hoja1!R6</f>
        <v>4.7619047619047616E-2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21</v>
      </c>
      <c r="D98" s="96"/>
      <c r="E98" s="97">
        <f>Hoja1!S4</f>
        <v>8.6776859504132234E-2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8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17</v>
      </c>
      <c r="D105" s="96"/>
      <c r="E105" s="97">
        <f>Hoja1!T4</f>
        <v>7.0247933884297523E-2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16</v>
      </c>
      <c r="D106" s="96"/>
      <c r="E106" s="98">
        <f>Hoja1!T6</f>
        <v>7.6190476190476197E-2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5" thickBot="1" x14ac:dyDescent="0.3">
      <c r="B111" s="70" t="s">
        <v>16</v>
      </c>
      <c r="C111" s="71">
        <v>8</v>
      </c>
      <c r="D111" s="72">
        <f>D110-C111</f>
        <v>14</v>
      </c>
      <c r="E111" s="92">
        <f>D111/C107</f>
        <v>2.9045643153526972E-2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7.25" thickTop="1" thickBot="1" x14ac:dyDescent="0.3">
      <c r="B112" s="95" t="s">
        <v>1144</v>
      </c>
      <c r="C112" s="96">
        <v>18</v>
      </c>
      <c r="D112" s="96"/>
      <c r="E112" s="97">
        <f>Hoja1!U4</f>
        <v>6.1983471074380167E-2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7.25" thickTop="1" thickBot="1" x14ac:dyDescent="0.3">
      <c r="B113" s="95" t="s">
        <v>1145</v>
      </c>
      <c r="C113" s="96">
        <f>Hoja1!U5</f>
        <v>8</v>
      </c>
      <c r="D113" s="96"/>
      <c r="E113" s="98">
        <f>Hoja1!U6</f>
        <v>3.8095238095238099E-2</v>
      </c>
      <c r="F113" s="131"/>
      <c r="G113" s="70" t="s">
        <v>1425</v>
      </c>
      <c r="H113" s="122">
        <v>2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52</v>
      </c>
      <c r="D115" s="68">
        <f>C115</f>
        <v>52</v>
      </c>
      <c r="E115" s="69">
        <f>D115/C114</f>
        <v>0.1078838174273859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6</v>
      </c>
      <c r="D116" s="68">
        <f>D115-C116</f>
        <v>46</v>
      </c>
      <c r="E116" s="69">
        <f>D116/C114</f>
        <v>9.5435684647302899E-2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45</v>
      </c>
      <c r="E117" s="69">
        <f>D117/C114</f>
        <v>9.3360995850622408E-2</v>
      </c>
      <c r="F117" s="130"/>
      <c r="G117" s="67" t="s">
        <v>1153</v>
      </c>
      <c r="H117" s="121">
        <f>AUXILIAR!C50</f>
        <v>15</v>
      </c>
      <c r="I117" s="125">
        <v>3</v>
      </c>
      <c r="J117" s="115">
        <f>I117/H117</f>
        <v>0.2</v>
      </c>
    </row>
    <row r="118" spans="2:10" ht="16.5" thickBot="1" x14ac:dyDescent="0.3">
      <c r="B118" s="70" t="s">
        <v>16</v>
      </c>
      <c r="C118" s="71">
        <v>8</v>
      </c>
      <c r="D118" s="72">
        <f>D117-C118</f>
        <v>37</v>
      </c>
      <c r="E118" s="92">
        <f>D118/C114</f>
        <v>7.6763485477178428E-2</v>
      </c>
      <c r="F118" s="130"/>
      <c r="G118" s="67" t="s">
        <v>1420</v>
      </c>
      <c r="H118" s="121">
        <f>AUXILIAR!D50</f>
        <v>15</v>
      </c>
      <c r="I118" s="126">
        <v>5</v>
      </c>
      <c r="J118" s="110">
        <f>I118/H118</f>
        <v>0.33333333333333331</v>
      </c>
    </row>
    <row r="119" spans="2:10" ht="17.25" thickTop="1" thickBot="1" x14ac:dyDescent="0.3">
      <c r="B119" s="95" t="s">
        <v>1144</v>
      </c>
      <c r="C119" s="96">
        <f>Hoja1!V3</f>
        <v>19</v>
      </c>
      <c r="D119" s="96"/>
      <c r="E119" s="97">
        <f>Hoja1!V4</f>
        <v>7.8512396694214878E-2</v>
      </c>
      <c r="F119" s="130"/>
      <c r="G119" s="67" t="s">
        <v>1426</v>
      </c>
      <c r="H119" s="121">
        <f>paradas!H1</f>
        <v>30</v>
      </c>
      <c r="I119" s="127">
        <f>SUM(I117:I118)</f>
        <v>8</v>
      </c>
      <c r="J119" s="113">
        <f>I119/H119</f>
        <v>0.26666666666666666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8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59</v>
      </c>
      <c r="D122" s="68">
        <f>C122</f>
        <v>59</v>
      </c>
      <c r="E122" s="69">
        <f>D122/C121</f>
        <v>0.12240663900414937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5</v>
      </c>
      <c r="D123" s="68">
        <f>D122-C123</f>
        <v>54</v>
      </c>
      <c r="E123" s="69">
        <f>D123/C121</f>
        <v>0.11203319502074689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53</v>
      </c>
      <c r="E124" s="69">
        <f>D124/C121</f>
        <v>0.10995850622406639</v>
      </c>
      <c r="F124" s="130"/>
      <c r="G124" s="67" t="s">
        <v>1153</v>
      </c>
      <c r="H124" s="121">
        <f>AUXILIAR!C51</f>
        <v>15</v>
      </c>
      <c r="I124" s="125">
        <v>4</v>
      </c>
      <c r="J124" s="115">
        <f>I124/H124</f>
        <v>0.26666666666666666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45</v>
      </c>
      <c r="E125" s="92">
        <f>D125/C121</f>
        <v>9.3360995850622408E-2</v>
      </c>
      <c r="F125" s="130"/>
      <c r="G125" s="67" t="s">
        <v>1420</v>
      </c>
      <c r="H125" s="121">
        <f>AUXILIAR!D51</f>
        <v>15</v>
      </c>
      <c r="I125" s="126">
        <v>5</v>
      </c>
      <c r="J125" s="110">
        <f>I125/H125</f>
        <v>0.33333333333333331</v>
      </c>
    </row>
    <row r="126" spans="2:10" ht="17.25" thickTop="1" thickBot="1" x14ac:dyDescent="0.3">
      <c r="B126" s="95" t="s">
        <v>1144</v>
      </c>
      <c r="C126" s="96">
        <f>Hoja1!W3</f>
        <v>15</v>
      </c>
      <c r="D126" s="96"/>
      <c r="E126" s="97">
        <f>Hoja1!W4</f>
        <v>6.1983471074380167E-2</v>
      </c>
      <c r="F126" s="130"/>
      <c r="G126" s="67" t="s">
        <v>1426</v>
      </c>
      <c r="H126" s="121">
        <f>paradas!H1</f>
        <v>30</v>
      </c>
      <c r="I126" s="127">
        <v>8</v>
      </c>
      <c r="J126" s="113">
        <f>I126/H126</f>
        <v>0.26666666666666666</v>
      </c>
    </row>
    <row r="127" spans="2:10" ht="17.25" thickTop="1" thickBot="1" x14ac:dyDescent="0.3">
      <c r="B127" s="95" t="s">
        <v>1145</v>
      </c>
      <c r="C127" s="96">
        <f>Hoja1!W5</f>
        <v>34</v>
      </c>
      <c r="D127" s="96"/>
      <c r="E127" s="98">
        <v>0.17</v>
      </c>
      <c r="F127" s="131"/>
      <c r="G127" s="70" t="s">
        <v>1425</v>
      </c>
      <c r="H127" s="122">
        <v>5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90</v>
      </c>
      <c r="D129" s="68">
        <f>C129</f>
        <v>90</v>
      </c>
      <c r="E129" s="69">
        <f>D129/C128</f>
        <v>0.18672199170124482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88</v>
      </c>
      <c r="E130" s="69">
        <f>D130/C128</f>
        <v>0.18257261410788381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87</v>
      </c>
      <c r="E131" s="69">
        <f>D131/C128</f>
        <v>0.18049792531120332</v>
      </c>
      <c r="F131" s="130"/>
      <c r="G131" s="67" t="s">
        <v>1153</v>
      </c>
      <c r="H131" s="121">
        <f>AUXILIAR!C53</f>
        <v>15</v>
      </c>
      <c r="I131" s="125">
        <f>AUXILIAR!E53</f>
        <v>5</v>
      </c>
      <c r="J131" s="115">
        <f>I131/H131</f>
        <v>0.33333333333333331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72</v>
      </c>
      <c r="E132" s="92">
        <f>D132/C128</f>
        <v>0.14937759336099585</v>
      </c>
      <c r="F132" s="130"/>
      <c r="G132" s="67" t="s">
        <v>1420</v>
      </c>
      <c r="H132" s="121">
        <f>AUXILIAR!D53</f>
        <v>15</v>
      </c>
      <c r="I132" s="126">
        <f>AUXILIAR!F53</f>
        <v>5</v>
      </c>
      <c r="J132" s="110">
        <f>I132/H132</f>
        <v>0.33333333333333331</v>
      </c>
    </row>
    <row r="133" spans="2:10" ht="17.25" thickTop="1" thickBot="1" x14ac:dyDescent="0.3">
      <c r="B133" s="95" t="s">
        <v>1144</v>
      </c>
      <c r="C133" s="96">
        <f>Hoja1!X3</f>
        <v>18</v>
      </c>
      <c r="D133" s="96"/>
      <c r="E133" s="97">
        <f>Hoja1!X4</f>
        <v>7.43801652892562E-2</v>
      </c>
      <c r="F133" s="130"/>
      <c r="G133" s="67" t="s">
        <v>1426</v>
      </c>
      <c r="H133" s="121">
        <f>paradas!H1</f>
        <v>30</v>
      </c>
      <c r="I133" s="127">
        <f>SUM(I131:I132)</f>
        <v>10</v>
      </c>
      <c r="J133" s="113">
        <f>I133/H133</f>
        <v>0.33333333333333331</v>
      </c>
    </row>
    <row r="134" spans="2:10" ht="17.25" thickTop="1" thickBot="1" x14ac:dyDescent="0.3">
      <c r="B134" s="95" t="s">
        <v>1145</v>
      </c>
      <c r="C134" s="96">
        <f>Hoja1!X5</f>
        <v>72</v>
      </c>
      <c r="D134" s="96"/>
      <c r="E134" s="98">
        <f>Hoja1!X6</f>
        <v>0.34285714285714286</v>
      </c>
      <c r="F134" s="131"/>
      <c r="G134" s="70" t="s">
        <v>1425</v>
      </c>
      <c r="H134" s="122">
        <f>AUXILIAR!G53</f>
        <v>10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85</v>
      </c>
      <c r="D136" s="68">
        <f>C136</f>
        <v>85</v>
      </c>
      <c r="E136" s="69">
        <f>D136/C135</f>
        <v>0.17634854771784234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83</v>
      </c>
      <c r="E137" s="69">
        <f>D137/C135</f>
        <v>0.17219917012448133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82</v>
      </c>
      <c r="E138" s="69">
        <f>D138/C135</f>
        <v>0.17012448132780084</v>
      </c>
      <c r="F138" s="130"/>
      <c r="G138" s="67" t="s">
        <v>1153</v>
      </c>
      <c r="H138" s="121">
        <f>AUXILIAR!C54</f>
        <v>15</v>
      </c>
      <c r="I138" s="125">
        <f>AUXILIAR!E54</f>
        <v>4</v>
      </c>
      <c r="J138" s="115">
        <f t="shared" ref="J138:J140" si="0">I138/H138</f>
        <v>0.26666666666666666</v>
      </c>
    </row>
    <row r="139" spans="2:10" ht="16.5" thickBot="1" x14ac:dyDescent="0.3">
      <c r="B139" s="70" t="s">
        <v>16</v>
      </c>
      <c r="C139" s="71">
        <f>AUXILIAR!B21</f>
        <v>25</v>
      </c>
      <c r="D139" s="72">
        <f>D138-C139</f>
        <v>57</v>
      </c>
      <c r="E139" s="92">
        <f>D139/C135</f>
        <v>0.11825726141078838</v>
      </c>
      <c r="F139" s="130"/>
      <c r="G139" s="67" t="s">
        <v>1420</v>
      </c>
      <c r="H139" s="121">
        <f>AUXILIAR!D54</f>
        <v>15</v>
      </c>
      <c r="I139" s="126">
        <f>AUXILIAR!F54</f>
        <v>6</v>
      </c>
      <c r="J139" s="110">
        <f t="shared" si="0"/>
        <v>0.4</v>
      </c>
    </row>
    <row r="140" spans="2:10" ht="17.25" thickTop="1" thickBot="1" x14ac:dyDescent="0.3">
      <c r="B140" s="95" t="s">
        <v>1144</v>
      </c>
      <c r="C140" s="96">
        <f>Hoja1!Y3</f>
        <v>23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10</v>
      </c>
      <c r="J140" s="113">
        <f t="shared" si="0"/>
        <v>0.33333333333333331</v>
      </c>
    </row>
    <row r="141" spans="2:10" ht="17.25" thickTop="1" thickBot="1" x14ac:dyDescent="0.3">
      <c r="B141" s="95" t="s">
        <v>1145</v>
      </c>
      <c r="C141" s="96">
        <f>Hoja1!Y5</f>
        <v>62</v>
      </c>
      <c r="D141" s="96"/>
      <c r="E141" s="98">
        <v>0.14000000000000001</v>
      </c>
      <c r="F141" s="131"/>
      <c r="G141" s="70" t="s">
        <v>1425</v>
      </c>
      <c r="H141" s="122">
        <f>AUXILIAR!G54</f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81</v>
      </c>
      <c r="D143" s="68">
        <f>C143</f>
        <v>81</v>
      </c>
      <c r="E143" s="69">
        <f>D143/C142</f>
        <v>0.16804979253112035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79</v>
      </c>
      <c r="E144" s="69">
        <f>D144/C142</f>
        <v>0.16390041493775934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78</v>
      </c>
      <c r="E145" s="69">
        <f>D145/C142</f>
        <v>0.16182572614107885</v>
      </c>
      <c r="F145" s="130"/>
      <c r="G145" s="67" t="s">
        <v>1153</v>
      </c>
      <c r="H145" s="121">
        <f>AUXILIAR!C55</f>
        <v>15</v>
      </c>
      <c r="I145" s="125">
        <f>AUXILIAR!E55</f>
        <v>5</v>
      </c>
      <c r="J145" s="115">
        <f t="shared" ref="J145:J147" si="2">I145/H145</f>
        <v>0.33333333333333331</v>
      </c>
    </row>
    <row r="146" spans="2:10" ht="16.5" thickBot="1" x14ac:dyDescent="0.3">
      <c r="B146" s="70" t="s">
        <v>16</v>
      </c>
      <c r="C146" s="71">
        <f>AUXILIAR!B22</f>
        <v>22</v>
      </c>
      <c r="D146" s="72">
        <f>D145-C146</f>
        <v>56</v>
      </c>
      <c r="E146" s="92">
        <f>D146/C142</f>
        <v>0.11618257261410789</v>
      </c>
      <c r="F146" s="130"/>
      <c r="G146" s="67" t="s">
        <v>1420</v>
      </c>
      <c r="H146" s="121">
        <f>AUXILIAR!D55</f>
        <v>15</v>
      </c>
      <c r="I146" s="126">
        <f>AUXILIAR!F55</f>
        <v>6</v>
      </c>
      <c r="J146" s="110">
        <f t="shared" si="2"/>
        <v>0.4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11</v>
      </c>
      <c r="J147" s="113">
        <f t="shared" si="2"/>
        <v>0.36666666666666664</v>
      </c>
    </row>
    <row r="148" spans="2:10" ht="17.25" thickTop="1" thickBot="1" x14ac:dyDescent="0.3">
      <c r="B148" s="95" t="s">
        <v>1145</v>
      </c>
      <c r="C148" s="96">
        <f>Hoja1!Z5</f>
        <v>59</v>
      </c>
      <c r="D148" s="96"/>
      <c r="E148" s="98">
        <v>0.14000000000000001</v>
      </c>
      <c r="F148" s="131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1418</v>
      </c>
      <c r="H151" s="120">
        <f>AUXILIAR!B56</f>
        <v>15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1153</v>
      </c>
      <c r="H152" s="121">
        <f>AUXILIAR!C56</f>
        <v>15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1420</v>
      </c>
      <c r="H153" s="121">
        <f>AUXILIAR!D56</f>
        <v>15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0.05</v>
      </c>
      <c r="F154" s="130"/>
      <c r="G154" s="67" t="s">
        <v>1426</v>
      </c>
      <c r="H154" s="121">
        <f>paradas!H1</f>
        <v>30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0.14000000000000001</v>
      </c>
      <c r="F155" s="131"/>
      <c r="G155" s="70" t="s">
        <v>1425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1153</v>
      </c>
      <c r="H159" s="121">
        <f>AUXILIAR!C57</f>
        <v>15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1420</v>
      </c>
      <c r="H160" s="121">
        <f>AUXILIAR!D57</f>
        <v>15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0.05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0.14000000000000001</v>
      </c>
      <c r="F162" s="131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-1</v>
      </c>
      <c r="E166" s="69">
        <f>D166/C163</f>
        <v>-2.0746887966804979E-3</v>
      </c>
      <c r="F166" s="130"/>
      <c r="G166" s="67" t="s">
        <v>1153</v>
      </c>
      <c r="H166" s="121">
        <f>AUXILIAR!C58</f>
        <v>15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-2.0746887966804979E-3</v>
      </c>
      <c r="F167" s="130"/>
      <c r="G167" s="67" t="s">
        <v>1420</v>
      </c>
      <c r="H167" s="121">
        <f>AUXILIAR!D58</f>
        <v>15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0.03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0.15</v>
      </c>
      <c r="F169" s="131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-2.0746887966804979E-3</v>
      </c>
      <c r="F173" s="130"/>
      <c r="G173" s="67" t="s">
        <v>1153</v>
      </c>
      <c r="H173" s="121">
        <f>AUXILIAR!C59</f>
        <v>15</v>
      </c>
      <c r="I173" s="125">
        <v>2</v>
      </c>
      <c r="J173" s="115">
        <f t="shared" ref="J173:J175" si="10">I173/H173</f>
        <v>0.13333333333333333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-2.0746887966804979E-3</v>
      </c>
      <c r="F174" s="130"/>
      <c r="G174" s="67" t="s">
        <v>1420</v>
      </c>
      <c r="H174" s="121">
        <f>AUXILIAR!D59</f>
        <v>15</v>
      </c>
      <c r="I174" s="126">
        <v>1</v>
      </c>
      <c r="J174" s="110">
        <f t="shared" si="10"/>
        <v>6.6666666666666666E-2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0.02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3</v>
      </c>
      <c r="J175" s="113">
        <f t="shared" si="10"/>
        <v>0.1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0.13</v>
      </c>
      <c r="F176" s="131"/>
      <c r="G176" s="70" t="s">
        <v>1425</v>
      </c>
      <c r="H176" s="122"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1153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1420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workbookViewId="0">
      <selection activeCell="AA15" sqref="AA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242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8</v>
      </c>
      <c r="H3" s="53">
        <f>COUNTIFS('RESUMEN TOTAL'!C5:C518, "=BONOMO",'RESUMEN TOTAL'!N5:N518,"=APAGADO")</f>
        <v>7</v>
      </c>
      <c r="I3" s="53">
        <f>COUNTIFS('RESUMEN TOTAL'!C5:C518, "=BONOMO",'RESUMEN TOTAL'!O5:O518,"=APAGADO")</f>
        <v>46</v>
      </c>
      <c r="J3" s="53">
        <f>COUNTIFS('RESUMEN TOTAL'!C5:C518, "=BONOMO",'RESUMEN TOTAL'!P5:P518,"=APAGADO")</f>
        <v>5</v>
      </c>
      <c r="K3" s="53">
        <f>COUNTIFS('RESUMEN TOTAL'!C5:C518, "=BONOMO",'RESUMEN TOTAL'!Q5:Q518,"=APAGADO")</f>
        <v>7</v>
      </c>
      <c r="L3" s="53">
        <f>COUNTIFS('RESUMEN TOTAL'!C5:C518, "=BONOMO",'RESUMEN TOTAL'!R5:R518,"=APAGADO")</f>
        <v>7</v>
      </c>
      <c r="M3" s="53">
        <f>COUNTIFS('RESUMEN TOTAL'!C5:C518, "=BONOMO",'RESUMEN TOTAL'!S5:S518,"=APAGADO")</f>
        <v>8</v>
      </c>
      <c r="N3" s="53">
        <f>COUNTIFS('RESUMEN TOTAL'!C5:C518, "=BONOMO",'RESUMEN TOTAL'!T5:T518,"=APAGADO")</f>
        <v>38</v>
      </c>
      <c r="O3" s="53">
        <f>COUNTIFS('RESUMEN TOTAL'!C5:C518, "=BONOMO",'RESUMEN TOTAL'!U5:U518,"=APAGADO")</f>
        <v>38</v>
      </c>
      <c r="P3" s="54">
        <f>COUNTIFS('RESUMEN TOTAL'!C5:C518, "=BONOMO",'RESUMEN TOTAL'!V5:V518,"=APAGADO")</f>
        <v>20</v>
      </c>
      <c r="Q3" s="54">
        <f>COUNTIFS('RESUMEN TOTAL'!C5:C518, "=BONOMO",'RESUMEN TOTAL'!W5:W518,"=APAGADO")</f>
        <v>19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21</v>
      </c>
      <c r="T3" s="54">
        <f>COUNTIFS('RESUMEN TOTAL'!C5:C518, "=BONOMO",'RESUMEN TOTAL'!Z5:Z518,"=APAGADO")</f>
        <v>17</v>
      </c>
      <c r="U3" s="54">
        <f>COUNTIFS('RESUMEN TOTAL'!C5:C518, "=BONOMO",'RESUMEN TOTAL'!AA5:AA518,"=APAGADO")</f>
        <v>15</v>
      </c>
      <c r="V3" s="54">
        <f>COUNTIFS('RESUMEN TOTAL'!C5:C518, "=BONOMO",'RESUMEN TOTAL'!AB5:AB518,"=APAGADO")</f>
        <v>19</v>
      </c>
      <c r="W3" s="54">
        <f>COUNTIFS('RESUMEN TOTAL'!C5:C518, "=BONOMO",'RESUMEN TOTAL'!AC5:AC518,"=APAGADO")</f>
        <v>15</v>
      </c>
      <c r="X3" s="54">
        <f>COUNTIFS('RESUMEN TOTAL'!C5:C518, "=BONOMO",'RESUMEN TOTAL'!AD5:AD518,"=APAGADO")</f>
        <v>18</v>
      </c>
      <c r="Y3" s="54">
        <f>COUNTIFS('RESUMEN TOTAL'!C5:C518, "=BONOMO",'RESUMEN TOTAL'!AE5:AE518,"=APAGADO")</f>
        <v>23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3.3057851239669422E-2</v>
      </c>
      <c r="H4" s="60">
        <f t="shared" si="0"/>
        <v>2.8925619834710745E-2</v>
      </c>
      <c r="I4" s="60">
        <f t="shared" si="0"/>
        <v>0.19008264462809918</v>
      </c>
      <c r="J4" s="60">
        <f t="shared" si="0"/>
        <v>2.0661157024793389E-2</v>
      </c>
      <c r="K4" s="60">
        <f t="shared" ref="K4" si="1">K3/BONOMOcam</f>
        <v>2.8925619834710745E-2</v>
      </c>
      <c r="L4" s="60">
        <f t="shared" si="0"/>
        <v>2.8925619834710745E-2</v>
      </c>
      <c r="M4" s="60">
        <f t="shared" ref="M4" si="2">M3/BONOMOcam</f>
        <v>3.3057851239669422E-2</v>
      </c>
      <c r="N4" s="60">
        <f t="shared" si="0"/>
        <v>0.15702479338842976</v>
      </c>
      <c r="O4" s="60">
        <f t="shared" si="0"/>
        <v>0.15702479338842976</v>
      </c>
      <c r="P4" s="61">
        <f t="shared" si="0"/>
        <v>8.2644628099173556E-2</v>
      </c>
      <c r="Q4" s="61">
        <f t="shared" si="0"/>
        <v>7.8512396694214878E-2</v>
      </c>
      <c r="R4" s="61">
        <f t="shared" si="0"/>
        <v>0</v>
      </c>
      <c r="S4" s="61">
        <f t="shared" si="0"/>
        <v>8.6776859504132234E-2</v>
      </c>
      <c r="T4" s="61">
        <f t="shared" si="0"/>
        <v>7.0247933884297523E-2</v>
      </c>
      <c r="U4" s="61">
        <f t="shared" si="0"/>
        <v>6.1983471074380167E-2</v>
      </c>
      <c r="V4" s="61">
        <f t="shared" si="0"/>
        <v>7.8512396694214878E-2</v>
      </c>
      <c r="W4" s="61">
        <f t="shared" si="0"/>
        <v>6.1983471074380167E-2</v>
      </c>
      <c r="X4" s="61">
        <f t="shared" si="0"/>
        <v>7.43801652892562E-2</v>
      </c>
      <c r="Y4" s="61">
        <f t="shared" ref="Y4" si="3">Y3/BONOMOcam</f>
        <v>9.5041322314049589E-2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2.8925619834710745E-2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22</v>
      </c>
      <c r="G5" s="56">
        <f>COUNTIFS('RESUMEN TOTAL'!C3:C514, "=COSEIDI",'RESUMEN TOTAL'!M3:M514,"=APAGADO")</f>
        <v>22</v>
      </c>
      <c r="H5" s="56">
        <f>COUNTIFS('RESUMEN TOTAL'!C5:C502, "=COSEIDI",'RESUMEN TOTAL'!N5:N502,"=APAGADO")</f>
        <v>20</v>
      </c>
      <c r="I5" s="56">
        <f>COUNTIFS('RESUMEN TOTAL'!C5:C502, "=COSEIDI",'RESUMEN TOTAL'!O5:O502,"=APAGADO")</f>
        <v>11</v>
      </c>
      <c r="J5" s="56">
        <f>COUNTIFS('RESUMEN TOTAL'!C5:C502, "=COSEIDI",'RESUMEN TOTAL'!P5:P502,"=APAGADO")</f>
        <v>11</v>
      </c>
      <c r="K5" s="56">
        <f>COUNTIFS('RESUMEN TOTAL'!C5:C502, "=COSEIDI",'RESUMEN TOTAL'!Q5:Q502,"=APAGADO")</f>
        <v>8</v>
      </c>
      <c r="L5" s="56">
        <f>COUNTIFS('RESUMEN TOTAL'!C5:C502, "=COSEIDI",'RESUMEN TOTAL'!R5:R502,"=APAGADO")</f>
        <v>6</v>
      </c>
      <c r="M5" s="56">
        <f>COUNTIFS('RESUMEN TOTAL'!C5:C502, "=COSEIDI",'RESUMEN TOTAL'!S5:S502,"=APAGADO")</f>
        <v>12</v>
      </c>
      <c r="N5" s="56">
        <f>COUNTIFS('RESUMEN TOTAL'!C5:C502, "=COSEIDI",'RESUMEN TOTAL'!T5:T502,"=APAGADO")</f>
        <v>8</v>
      </c>
      <c r="O5" s="56">
        <f>COUNTIFS('RESUMEN TOTAL'!C5:C502, "=COSEIDI",'RESUMEN TOTAL'!U5:U502,"=APAGADO")</f>
        <v>7</v>
      </c>
      <c r="P5" s="56">
        <f>COUNTIFS('RESUMEN TOTAL'!C5:C502, "=COSEIDI",'RESUMEN TOTAL'!V5:V502,"=APAGADO")</f>
        <v>7</v>
      </c>
      <c r="Q5" s="56">
        <f>COUNTIFS('RESUMEN TOTAL'!C5:C502, "=COSEIDI",'RESUMEN TOTAL'!W5:W502,"=APAGADO")</f>
        <v>40</v>
      </c>
      <c r="R5" s="56">
        <f>COUNTIFS('RESUMEN TOTAL'!C5:C502, "=COSEIDI",'RESUMEN TOTAL'!X5:X502,"=APAGADO")</f>
        <v>10</v>
      </c>
      <c r="S5" s="56">
        <f>COUNTIFS('RESUMEN TOTAL'!C5:C502, "=COSEIDI",'RESUMEN TOTAL'!Y5:Y502,"=APAGADO")</f>
        <v>8</v>
      </c>
      <c r="T5" s="56">
        <f>COUNTIFS('RESUMEN TOTAL'!C5:C502, "=COSEIDI",'RESUMEN TOTAL'!Z5:Z502,"=APAGADO")</f>
        <v>16</v>
      </c>
      <c r="U5" s="56">
        <f>COUNTIFS('RESUMEN TOTAL'!C5:C502, "=COSEIDI",'RESUMEN TOTAL'!AA5:AA502,"=APAGADO")</f>
        <v>8</v>
      </c>
      <c r="V5" s="56">
        <f>COUNTIFS('RESUMEN TOTAL'!C5:C502, "=COSEIDI",'RESUMEN TOTAL'!AB5:AB502,"=APAGADO")</f>
        <v>26</v>
      </c>
      <c r="W5" s="56">
        <f>COUNTIFS('RESUMEN TOTAL'!C5:C502, "=COSEIDI",'RESUMEN TOTAL'!AC5:AC502,"=APAGADO")</f>
        <v>34</v>
      </c>
      <c r="X5" s="56">
        <f>COUNTIFS('RESUMEN TOTAL'!C5:C502, "=COSEIDI",'RESUMEN TOTAL'!AD5:AD502,"=APAGADO")</f>
        <v>72</v>
      </c>
      <c r="Y5" s="56">
        <f>COUNTIFS('RESUMEN TOTAL'!C5:C502, "=COSEIDI",'RESUMEN TOTAL'!AE5:AE502,"=APAGADO")</f>
        <v>62</v>
      </c>
      <c r="Z5" s="56">
        <f>COUNTIFS('RESUMEN TOTAL'!C5:C502, "=COSEIDI",'RESUMEN TOTAL'!AF5:AF502,"=APAGADO")</f>
        <v>59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0.10476190476190476</v>
      </c>
      <c r="G6" s="60">
        <f t="shared" si="6"/>
        <v>0.10476190476190476</v>
      </c>
      <c r="H6" s="60">
        <f t="shared" si="6"/>
        <v>9.5238095238095233E-2</v>
      </c>
      <c r="I6" s="60">
        <f t="shared" si="6"/>
        <v>5.2380952380952382E-2</v>
      </c>
      <c r="J6" s="60">
        <f t="shared" si="6"/>
        <v>5.2380952380952382E-2</v>
      </c>
      <c r="K6" s="60">
        <f t="shared" ref="K6" si="7">K5/COSEIDIcam</f>
        <v>3.8095238095238099E-2</v>
      </c>
      <c r="L6" s="60">
        <f t="shared" si="6"/>
        <v>2.8571428571428571E-2</v>
      </c>
      <c r="M6" s="60">
        <f t="shared" ref="M6" si="8">M5/COSEIDIcam</f>
        <v>5.7142857142857141E-2</v>
      </c>
      <c r="N6" s="60">
        <f t="shared" si="6"/>
        <v>3.8095238095238099E-2</v>
      </c>
      <c r="O6" s="60">
        <f t="shared" si="6"/>
        <v>3.3333333333333333E-2</v>
      </c>
      <c r="P6" s="60">
        <f t="shared" si="6"/>
        <v>3.3333333333333333E-2</v>
      </c>
      <c r="Q6" s="60">
        <f t="shared" si="6"/>
        <v>0.19047619047619047</v>
      </c>
      <c r="R6" s="60">
        <f t="shared" si="6"/>
        <v>4.7619047619047616E-2</v>
      </c>
      <c r="S6" s="60">
        <f t="shared" si="6"/>
        <v>3.8095238095238099E-2</v>
      </c>
      <c r="T6" s="60">
        <f t="shared" si="6"/>
        <v>7.6190476190476197E-2</v>
      </c>
      <c r="U6" s="60">
        <f t="shared" si="6"/>
        <v>3.8095238095238099E-2</v>
      </c>
      <c r="V6" s="60">
        <f t="shared" si="6"/>
        <v>0.12380952380952381</v>
      </c>
      <c r="W6" s="60">
        <f t="shared" si="6"/>
        <v>0.16190476190476191</v>
      </c>
      <c r="X6" s="60">
        <f t="shared" si="6"/>
        <v>0.34285714285714286</v>
      </c>
      <c r="Y6" s="60">
        <f t="shared" ref="Y6" si="9">Y5/COSEIDIcam</f>
        <v>0.29523809523809524</v>
      </c>
      <c r="Z6" s="60">
        <f t="shared" si="6"/>
        <v>0.28095238095238095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9.5238095238095233E-2</v>
      </c>
    </row>
    <row r="7" spans="1:36" ht="15.75" thickTop="1" x14ac:dyDescent="0.25"/>
  </sheetData>
  <conditionalFormatting sqref="F4:AJ4">
    <cfRule type="cellIs" dxfId="257" priority="3" operator="greaterThan">
      <formula>0.1</formula>
    </cfRule>
    <cfRule type="cellIs" dxfId="256" priority="4" operator="greaterThan">
      <formula>10</formula>
    </cfRule>
  </conditionalFormatting>
  <conditionalFormatting sqref="F6:AJ6">
    <cfRule type="cellIs" dxfId="255" priority="1" operator="greaterThan">
      <formula>0.1</formula>
    </cfRule>
    <cfRule type="cellIs" dxfId="25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4</v>
      </c>
      <c r="W2" s="18">
        <f>COUNTIFS(W4:W600, "=APAGADO",D4:D600,"=GFIJA")</f>
        <v>6</v>
      </c>
      <c r="X2" s="18">
        <f>COUNTIFS(X4:X600, "=APAGADO",D4:D600,"=GFIJA")</f>
        <v>5</v>
      </c>
      <c r="Y2" s="18">
        <f>COUNTIFS(Y4:Y600, "=APAGADO",D4:D600,"=GFIJA")</f>
        <v>4</v>
      </c>
      <c r="Z2" s="18">
        <f>COUNTIFS(Z4:Z600, "=APAGADO",D4:D600,"=GFIJA")</f>
        <v>5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3</v>
      </c>
      <c r="W3" s="18">
        <f>COUNTIFS(W6:W602, "=APAGADO",D4:D600,"=INTERCOMUNICADOR")</f>
        <v>4</v>
      </c>
      <c r="X3" s="18">
        <f>COUNTIFS(X6:X602, "=APAGADO",D4:D600,"=INTERCOMUNICADOR")</f>
        <v>5</v>
      </c>
      <c r="Y3" s="18">
        <f>COUNTIFS(Y6:Y602, "=APAGADO",D4:D600,"=INTERCOMUNICADOR")</f>
        <v>6</v>
      </c>
      <c r="Z3" s="18">
        <f>COUNTIFS(Z6:Z602, "=APAGADO",D4:D600,"=INTERCOMUNICADOR")</f>
        <v>6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 t="str">
        <f>'RESUMEN TOTAL'!AD55</f>
        <v>APAGADO</v>
      </c>
      <c r="Y55" s="88" t="str">
        <f>'RESUMEN TOTAL'!AE55</f>
        <v>APAGADO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 t="str">
        <f>'RESUMEN TOTAL'!AD56</f>
        <v>APAGADO</v>
      </c>
      <c r="Y56" s="88" t="str">
        <f>'RESUMEN TOTAL'!AE56</f>
        <v>APAGADO</v>
      </c>
      <c r="Z56" s="88" t="str">
        <f>'RESUMEN TOTAL'!AF56</f>
        <v>APAGADO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 t="str">
        <f>'RESUMEN TOTAL'!AC78</f>
        <v>APAGADO</v>
      </c>
      <c r="X78" s="88" t="str">
        <f>'RESUMEN TOTAL'!AD78</f>
        <v>APAGADO</v>
      </c>
      <c r="Y78" s="88" t="str">
        <f>'RESUMEN TOTAL'!AE78</f>
        <v>APAGADO</v>
      </c>
      <c r="Z78" s="88" t="str">
        <f>'RESUMEN TOTAL'!AF78</f>
        <v>APAGADO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 t="str">
        <f>'RESUMEN TOTAL'!AF79</f>
        <v>APAGADO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 t="str">
        <f>'RESUMEN TOTAL'!AC84</f>
        <v>APAGADO</v>
      </c>
      <c r="X84" s="88" t="str">
        <f>'RESUMEN TOTAL'!AD84</f>
        <v>APAGADO</v>
      </c>
      <c r="Y84" s="88" t="str">
        <f>'RESUMEN TOTAL'!AE84</f>
        <v>APAGADO</v>
      </c>
      <c r="Z84" s="88" t="str">
        <f>'RESUMEN TOTAL'!AF84</f>
        <v>APAGADO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 t="str">
        <f>'RESUMEN TOTAL'!AB134</f>
        <v>APAGADO</v>
      </c>
      <c r="W134" s="88">
        <f>'RESUMEN TOTAL'!AC134</f>
        <v>0</v>
      </c>
      <c r="X134" s="88" t="str">
        <f>'RESUMEN TOTAL'!AD134</f>
        <v>APAGADO</v>
      </c>
      <c r="Y134" s="88" t="str">
        <f>'RESUMEN TOTAL'!AE134</f>
        <v>APAGADO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 t="str">
        <f>'RESUMEN TOTAL'!AE148</f>
        <v>APAGADO</v>
      </c>
      <c r="Z148" s="88" t="str">
        <f>'RESUMEN TOTAL'!AF148</f>
        <v>APAGADO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 t="str">
        <f>'RESUMEN TOTAL'!AE151</f>
        <v>APAGADO</v>
      </c>
      <c r="Z151" s="88" t="str">
        <f>'RESUMEN TOTAL'!AF151</f>
        <v>APAGADO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 t="str">
        <f>'RESUMEN TOTAL'!AD152</f>
        <v>APAGADO</v>
      </c>
      <c r="Y152" s="88" t="str">
        <f>'RESUMEN TOTAL'!AE152</f>
        <v>APAGADO</v>
      </c>
      <c r="Z152" s="88" t="str">
        <f>'RESUMEN TOTAL'!AF152</f>
        <v>APAGADO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 t="str">
        <f>'RESUMEN TOTAL'!AB193</f>
        <v>APAGADO</v>
      </c>
      <c r="W193" s="88">
        <f>'RESUMEN TOTAL'!AC193</f>
        <v>0</v>
      </c>
      <c r="X193" s="88" t="str">
        <f>'RESUMEN TOTAL'!AD193</f>
        <v>APAGADO</v>
      </c>
      <c r="Y193" s="88" t="str">
        <f>'RESUMEN TOTAL'!AE193</f>
        <v>APAGADO</v>
      </c>
      <c r="Z193" s="88" t="str">
        <f>'RESUMEN TOTAL'!AF193</f>
        <v>APAGADO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 t="str">
        <f>'RESUMEN TOTAL'!AE194</f>
        <v>APAGADO</v>
      </c>
      <c r="Z194" s="88" t="str">
        <f>'RESUMEN TOTAL'!AF194</f>
        <v>APAGADO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 t="str">
        <f>'RESUMEN TOTAL'!AF195</f>
        <v>APAGADO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 t="str">
        <f>'RESUMEN TOTAL'!AD197</f>
        <v>APAGADO</v>
      </c>
      <c r="Y197" s="88" t="str">
        <f>'RESUMEN TOTAL'!AE197</f>
        <v>APAGADO</v>
      </c>
      <c r="Z197" s="88" t="str">
        <f>'RESUMEN TOTAL'!AF197</f>
        <v>APAGADO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 t="str">
        <f>'RESUMEN TOTAL'!AD198</f>
        <v>APAGADO</v>
      </c>
      <c r="Y198" s="88" t="str">
        <f>'RESUMEN TOTAL'!AE198</f>
        <v>APAGADO</v>
      </c>
      <c r="Z198" s="88" t="str">
        <f>'RESUMEN TOTAL'!AF198</f>
        <v>APAGADO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 t="str">
        <f>'RESUMEN TOTAL'!AB216</f>
        <v>APAGADO</v>
      </c>
      <c r="W216" s="88" t="str">
        <f>'RESUMEN TOTAL'!AC216</f>
        <v>APAGADO</v>
      </c>
      <c r="X216" s="88" t="str">
        <f>'RESUMEN TOTAL'!AD216</f>
        <v>APAGADO</v>
      </c>
      <c r="Y216" s="88" t="str">
        <f>'RESUMEN TOTAL'!AE216</f>
        <v>APAGADO</v>
      </c>
      <c r="Z216" s="88" t="str">
        <f>'RESUMEN TOTAL'!AF216</f>
        <v>APAGADO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 t="str">
        <f>'RESUMEN TOTAL'!AB218</f>
        <v>APAGADO</v>
      </c>
      <c r="W218" s="88" t="str">
        <f>'RESUMEN TOTAL'!AC218</f>
        <v>APAGADO</v>
      </c>
      <c r="X218" s="88" t="str">
        <f>'RESUMEN TOTAL'!AD218</f>
        <v>APAGADO</v>
      </c>
      <c r="Y218" s="88" t="str">
        <f>'RESUMEN TOTAL'!AE218</f>
        <v>APAGADO</v>
      </c>
      <c r="Z218" s="88" t="str">
        <f>'RESUMEN TOTAL'!AF218</f>
        <v>APAGADO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 t="str">
        <f>'RESUMEN TOTAL'!AB221</f>
        <v>APAGADO</v>
      </c>
      <c r="W221" s="88" t="str">
        <f>'RESUMEN TOTAL'!AC221</f>
        <v>APAGADO</v>
      </c>
      <c r="X221" s="88" t="str">
        <f>'RESUMEN TOTAL'!AD221</f>
        <v>APAGADO</v>
      </c>
      <c r="Y221" s="88" t="str">
        <f>'RESUMEN TOTAL'!AE221</f>
        <v>APAGADO</v>
      </c>
      <c r="Z221" s="88" t="str">
        <f>'RESUMEN TOTAL'!AF221</f>
        <v>APAGADO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 t="str">
        <f>'RESUMEN TOTAL'!AB233</f>
        <v>APAGADO</v>
      </c>
      <c r="W233" s="88" t="str">
        <f>'RESUMEN TOTAL'!AC233</f>
        <v>APAGADO</v>
      </c>
      <c r="X233" s="88" t="str">
        <f>'RESUMEN TOTAL'!AD233</f>
        <v>APAGADO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 t="str">
        <f>'RESUMEN TOTAL'!AC246</f>
        <v>APAGADO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 t="str">
        <f>'RESUMEN TOTAL'!AC247</f>
        <v>APAGADO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 t="str">
        <f>'RESUMEN TOTAL'!AC248</f>
        <v>APAGADO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 t="str">
        <f>'RESUMEN TOTAL'!AB249</f>
        <v>APAGADO</v>
      </c>
      <c r="W249" s="88" t="str">
        <f>'RESUMEN TOTAL'!AC249</f>
        <v>APAGADO</v>
      </c>
      <c r="X249" s="88" t="str">
        <f>'RESUMEN TOTAL'!AD249</f>
        <v>APAGADO</v>
      </c>
      <c r="Y249" s="88" t="str">
        <f>'RESUMEN TOTAL'!AE249</f>
        <v>APAGADO</v>
      </c>
      <c r="Z249" s="88" t="str">
        <f>'RESUMEN TOTAL'!AF249</f>
        <v>APAGADO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 t="str">
        <f>'RESUMEN TOTAL'!AB250</f>
        <v>APAGADO</v>
      </c>
      <c r="W250" s="88" t="str">
        <f>'RESUMEN TOTAL'!AC250</f>
        <v>APAGADO</v>
      </c>
      <c r="X250" s="88" t="str">
        <f>'RESUMEN TOTAL'!AD250</f>
        <v>APAGADO</v>
      </c>
      <c r="Y250" s="88" t="str">
        <f>'RESUMEN TOTAL'!AE250</f>
        <v>APAGADO</v>
      </c>
      <c r="Z250" s="88" t="str">
        <f>'RESUMEN TOTAL'!AF250</f>
        <v>APAGADO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 t="str">
        <f>'RESUMEN TOTAL'!AB251</f>
        <v>APAGADO</v>
      </c>
      <c r="W251" s="88" t="str">
        <f>'RESUMEN TOTAL'!AC251</f>
        <v>APAGADO</v>
      </c>
      <c r="X251" s="88" t="str">
        <f>'RESUMEN TOTAL'!AD251</f>
        <v>APAGADO</v>
      </c>
      <c r="Y251" s="88" t="str">
        <f>'RESUMEN TOTAL'!AE251</f>
        <v>APAGADO</v>
      </c>
      <c r="Z251" s="88" t="str">
        <f>'RESUMEN TOTAL'!AF251</f>
        <v>APAGADO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 t="str">
        <f>'RESUMEN TOTAL'!AD258</f>
        <v>APAGADO</v>
      </c>
      <c r="Y258" s="88" t="str">
        <f>'RESUMEN TOTAL'!AE258</f>
        <v>APAGADO</v>
      </c>
      <c r="Z258" s="88" t="str">
        <f>'RESUMEN TOTAL'!AF258</f>
        <v>APAGADO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 t="str">
        <f>'RESUMEN TOTAL'!AD259</f>
        <v>APAGADO</v>
      </c>
      <c r="Y259" s="88" t="str">
        <f>'RESUMEN TOTAL'!AE259</f>
        <v>APAGADO</v>
      </c>
      <c r="Z259" s="88" t="str">
        <f>'RESUMEN TOTAL'!AF259</f>
        <v>APAGADO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 t="str">
        <f>'RESUMEN TOTAL'!AD260</f>
        <v>APAGADO</v>
      </c>
      <c r="Y260" s="88" t="str">
        <f>'RESUMEN TOTAL'!AE260</f>
        <v>APAGADO</v>
      </c>
      <c r="Z260" s="88" t="str">
        <f>'RESUMEN TOTAL'!AF260</f>
        <v>APAGADO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 t="str">
        <f>'RESUMEN TOTAL'!AD261</f>
        <v>APAGADO</v>
      </c>
      <c r="Y261" s="88" t="str">
        <f>'RESUMEN TOTAL'!AE261</f>
        <v>APAGADO</v>
      </c>
      <c r="Z261" s="88" t="str">
        <f>'RESUMEN TOTAL'!AF261</f>
        <v>APAGADO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 t="str">
        <f>'RESUMEN TOTAL'!AD262</f>
        <v>APAGADO</v>
      </c>
      <c r="Y262" s="88" t="str">
        <f>'RESUMEN TOTAL'!AE262</f>
        <v>APAGADO</v>
      </c>
      <c r="Z262" s="88" t="str">
        <f>'RESUMEN TOTAL'!AF262</f>
        <v>APAGADO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 t="str">
        <f>'RESUMEN TOTAL'!AD263</f>
        <v>APAGADO</v>
      </c>
      <c r="Y263" s="88" t="str">
        <f>'RESUMEN TOTAL'!AE263</f>
        <v>APAGADO</v>
      </c>
      <c r="Z263" s="88" t="str">
        <f>'RESUMEN TOTAL'!AF263</f>
        <v>APAGADO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 t="str">
        <f>'RESUMEN TOTAL'!AD264</f>
        <v>APAGADO</v>
      </c>
      <c r="Y264" s="88" t="str">
        <f>'RESUMEN TOTAL'!AE264</f>
        <v>APAGADO</v>
      </c>
      <c r="Z264" s="88" t="str">
        <f>'RESUMEN TOTAL'!AF264</f>
        <v>APAGADO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 t="str">
        <f>'RESUMEN TOTAL'!AD265</f>
        <v>APAGADO</v>
      </c>
      <c r="Y265" s="88" t="str">
        <f>'RESUMEN TOTAL'!AE265</f>
        <v>APAGADO</v>
      </c>
      <c r="Z265" s="88" t="str">
        <f>'RESUMEN TOTAL'!AF265</f>
        <v>APAGADO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 t="str">
        <f>'RESUMEN TOTAL'!AD266</f>
        <v>APAGADO</v>
      </c>
      <c r="Y266" s="88" t="str">
        <f>'RESUMEN TOTAL'!AE266</f>
        <v>APAGADO</v>
      </c>
      <c r="Z266" s="88" t="str">
        <f>'RESUMEN TOTAL'!AF266</f>
        <v>APAGADO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 t="str">
        <f>'RESUMEN TOTAL'!AD267</f>
        <v>APAGADO</v>
      </c>
      <c r="Y267" s="88" t="str">
        <f>'RESUMEN TOTAL'!AE267</f>
        <v>APAGADO</v>
      </c>
      <c r="Z267" s="88" t="str">
        <f>'RESUMEN TOTAL'!AF267</f>
        <v>APAGADO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 t="str">
        <f>'RESUMEN TOTAL'!AD268</f>
        <v>APAGADO</v>
      </c>
      <c r="Y268" s="88" t="str">
        <f>'RESUMEN TOTAL'!AE268</f>
        <v>APAGADO</v>
      </c>
      <c r="Z268" s="88" t="str">
        <f>'RESUMEN TOTAL'!AF268</f>
        <v>APAGADO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 t="str">
        <f>'RESUMEN TOTAL'!AD269</f>
        <v>APAGADO</v>
      </c>
      <c r="Y269" s="88" t="str">
        <f>'RESUMEN TOTAL'!AE269</f>
        <v>APAGADO</v>
      </c>
      <c r="Z269" s="88" t="str">
        <f>'RESUMEN TOTAL'!AF269</f>
        <v>APAGADO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 t="str">
        <f>'RESUMEN TOTAL'!AD270</f>
        <v>APAGADO</v>
      </c>
      <c r="Y270" s="88" t="str">
        <f>'RESUMEN TOTAL'!AE270</f>
        <v>APAGADO</v>
      </c>
      <c r="Z270" s="88" t="str">
        <f>'RESUMEN TOTAL'!AF270</f>
        <v>APAGADO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 t="str">
        <f>'RESUMEN TOTAL'!AD271</f>
        <v>APAGADO</v>
      </c>
      <c r="Y271" s="88" t="str">
        <f>'RESUMEN TOTAL'!AE271</f>
        <v>APAGADO</v>
      </c>
      <c r="Z271" s="88" t="str">
        <f>'RESUMEN TOTAL'!AF271</f>
        <v>APAGADO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 t="str">
        <f>'RESUMEN TOTAL'!AD272</f>
        <v>APAGADO</v>
      </c>
      <c r="Y272" s="88" t="str">
        <f>'RESUMEN TOTAL'!AE272</f>
        <v>APAGADO</v>
      </c>
      <c r="Z272" s="88" t="str">
        <f>'RESUMEN TOTAL'!AF272</f>
        <v>APAGADO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 t="str">
        <f>'RESUMEN TOTAL'!AD273</f>
        <v>APAGADO</v>
      </c>
      <c r="Y273" s="88" t="str">
        <f>'RESUMEN TOTAL'!AE273</f>
        <v>APAGADO</v>
      </c>
      <c r="Z273" s="88" t="str">
        <f>'RESUMEN TOTAL'!AF273</f>
        <v>APAGADO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 t="str">
        <f>'RESUMEN TOTAL'!AD274</f>
        <v>APAGADO</v>
      </c>
      <c r="Y274" s="88" t="str">
        <f>'RESUMEN TOTAL'!AE274</f>
        <v>APAGADO</v>
      </c>
      <c r="Z274" s="88" t="str">
        <f>'RESUMEN TOTAL'!AF274</f>
        <v>APAGADO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 t="str">
        <f>'RESUMEN TOTAL'!AD275</f>
        <v>APAGADO</v>
      </c>
      <c r="Y275" s="88" t="str">
        <f>'RESUMEN TOTAL'!AE275</f>
        <v>APAGADO</v>
      </c>
      <c r="Z275" s="88" t="str">
        <f>'RESUMEN TOTAL'!AF275</f>
        <v>APAGADO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 t="str">
        <f>'RESUMEN TOTAL'!AD276</f>
        <v>APAGADO</v>
      </c>
      <c r="Y276" s="88" t="str">
        <f>'RESUMEN TOTAL'!AE276</f>
        <v>APAGADO</v>
      </c>
      <c r="Z276" s="88" t="str">
        <f>'RESUMEN TOTAL'!AF276</f>
        <v>APAGADO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 t="str">
        <f>'RESUMEN TOTAL'!AE300</f>
        <v>APAGADO</v>
      </c>
      <c r="Z300" s="88" t="str">
        <f>'RESUMEN TOTAL'!AF300</f>
        <v>APAGADO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 t="str">
        <f>'RESUMEN TOTAL'!AB305</f>
        <v>APAGADO</v>
      </c>
      <c r="W305" s="88" t="str">
        <f>'RESUMEN TOTAL'!AC305</f>
        <v>APAGADO</v>
      </c>
      <c r="X305" s="88" t="str">
        <f>'RESUMEN TOTAL'!AD305</f>
        <v>APAGADO</v>
      </c>
      <c r="Y305" s="88" t="str">
        <f>'RESUMEN TOTAL'!AE305</f>
        <v>APAGADO</v>
      </c>
      <c r="Z305" s="88" t="str">
        <f>'RESUMEN TOTAL'!AF305</f>
        <v>APAGADO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 t="str">
        <f>'RESUMEN TOTAL'!AE311</f>
        <v>APAGADO</v>
      </c>
      <c r="Z311" s="88" t="str">
        <f>'RESUMEN TOTAL'!AF311</f>
        <v>APAGADO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 t="str">
        <f>'RESUMEN TOTAL'!AC319</f>
        <v>APAGADO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 t="str">
        <f>'RESUMEN TOTAL'!AC320</f>
        <v>APAGADO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 t="str">
        <f>'RESUMEN TOTAL'!AC321</f>
        <v>APAGADO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 t="str">
        <f>'RESUMEN TOTAL'!AC322</f>
        <v>APAGADO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 t="str">
        <f>'RESUMEN TOTAL'!AB338</f>
        <v>APAGADO</v>
      </c>
      <c r="W338" s="88" t="str">
        <f>'RESUMEN TOTAL'!AC338</f>
        <v>APAGADO</v>
      </c>
      <c r="X338" s="88" t="str">
        <f>'RESUMEN TOTAL'!AD338</f>
        <v>APAGADO</v>
      </c>
      <c r="Y338" s="88" t="str">
        <f>'RESUMEN TOTAL'!AE338</f>
        <v>APAGADO</v>
      </c>
      <c r="Z338" s="88" t="str">
        <f>'RESUMEN TOTAL'!AF338</f>
        <v>APAGADO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 t="str">
        <f>'RESUMEN TOTAL'!AC347</f>
        <v>APAGADO</v>
      </c>
      <c r="X347" s="88" t="str">
        <f>'RESUMEN TOTAL'!AD347</f>
        <v>APAGADO</v>
      </c>
      <c r="Y347" s="88" t="str">
        <f>'RESUMEN TOTAL'!AE347</f>
        <v>APAGADO</v>
      </c>
      <c r="Z347" s="88" t="str">
        <f>'RESUMEN TOTAL'!AF347</f>
        <v>APAGADO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 t="str">
        <f>'RESUMEN TOTAL'!AC349</f>
        <v>APAGADO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 t="str">
        <f>'RESUMEN TOTAL'!AC350</f>
        <v>APAGADO</v>
      </c>
      <c r="X350" s="88" t="str">
        <f>'RESUMEN TOTAL'!AD350</f>
        <v>APAGADO</v>
      </c>
      <c r="Y350" s="88" t="str">
        <f>'RESUMEN TOTAL'!AE350</f>
        <v>APAGADO</v>
      </c>
      <c r="Z350" s="88" t="str">
        <f>'RESUMEN TOTAL'!AF350</f>
        <v>APAGADO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 t="str">
        <f>'RESUMEN TOTAL'!AC354</f>
        <v>APAGADO</v>
      </c>
      <c r="X354" s="88" t="str">
        <f>'RESUMEN TOTAL'!AD354</f>
        <v>APAGADO</v>
      </c>
      <c r="Y354" s="88" t="str">
        <f>'RESUMEN TOTAL'!AE354</f>
        <v>APAGADO</v>
      </c>
      <c r="Z354" s="88" t="str">
        <f>'RESUMEN TOTAL'!AF354</f>
        <v>APAGADO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 t="str">
        <f>'RESUMEN TOTAL'!AC355</f>
        <v>APAGADO</v>
      </c>
      <c r="X355" s="88" t="str">
        <f>'RESUMEN TOTAL'!AD355</f>
        <v>APAGADO</v>
      </c>
      <c r="Y355" s="88" t="str">
        <f>'RESUMEN TOTAL'!AE355</f>
        <v>APAGADO</v>
      </c>
      <c r="Z355" s="88" t="str">
        <f>'RESUMEN TOTAL'!AF355</f>
        <v>APAGADO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 t="str">
        <f>'RESUMEN TOTAL'!AD358</f>
        <v>APAGADO</v>
      </c>
      <c r="Y358" s="88" t="str">
        <f>'RESUMEN TOTAL'!AE358</f>
        <v>APAGADO</v>
      </c>
      <c r="Z358" s="88" t="str">
        <f>'RESUMEN TOTAL'!AF358</f>
        <v>APAGADO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 t="str">
        <f>'RESUMEN TOTAL'!AD359</f>
        <v>APAGADO</v>
      </c>
      <c r="Y359" s="88" t="str">
        <f>'RESUMEN TOTAL'!AE359</f>
        <v>APAGADO</v>
      </c>
      <c r="Z359" s="88" t="str">
        <f>'RESUMEN TOTAL'!AF359</f>
        <v>APAGADO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 t="str">
        <f>'RESUMEN TOTAL'!AD360</f>
        <v>APAGADO</v>
      </c>
      <c r="Y360" s="88" t="str">
        <f>'RESUMEN TOTAL'!AE360</f>
        <v>APAGADO</v>
      </c>
      <c r="Z360" s="88" t="str">
        <f>'RESUMEN TOTAL'!AF360</f>
        <v>APAGADO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 t="str">
        <f>'RESUMEN TOTAL'!AB376</f>
        <v>APAGADO</v>
      </c>
      <c r="W376" s="88">
        <f>'RESUMEN TOTAL'!AC376</f>
        <v>0</v>
      </c>
      <c r="X376" s="88" t="str">
        <f>'RESUMEN TOTAL'!AD376</f>
        <v>APAGADO</v>
      </c>
      <c r="Y376" s="88" t="str">
        <f>'RESUMEN TOTAL'!AE376</f>
        <v>APAGADO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 t="str">
        <f>'RESUMEN TOTAL'!AD377</f>
        <v>APAGADO</v>
      </c>
      <c r="Y377" s="88" t="str">
        <f>'RESUMEN TOTAL'!AE377</f>
        <v>APAGADO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 t="str">
        <f>'RESUMEN TOTAL'!AD378</f>
        <v>APAGADO</v>
      </c>
      <c r="Y378" s="88" t="str">
        <f>'RESUMEN TOTAL'!AE378</f>
        <v>APAGADO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 t="str">
        <f>'RESUMEN TOTAL'!AD390</f>
        <v>APAGADO</v>
      </c>
      <c r="Y390" s="88" t="str">
        <f>'RESUMEN TOTAL'!AE390</f>
        <v>APAGADO</v>
      </c>
      <c r="Z390" s="88" t="str">
        <f>'RESUMEN TOTAL'!AF390</f>
        <v>APAGADO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 t="str">
        <f>'RESUMEN TOTAL'!AD391</f>
        <v>APAGADO</v>
      </c>
      <c r="Y391" s="88" t="str">
        <f>'RESUMEN TOTAL'!AE391</f>
        <v>APAGADO</v>
      </c>
      <c r="Z391" s="88" t="str">
        <f>'RESUMEN TOTAL'!AF391</f>
        <v>APAGADO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 t="str">
        <f>'RESUMEN TOTAL'!AD405</f>
        <v>APAGADO</v>
      </c>
      <c r="Y405" s="88" t="str">
        <f>'RESUMEN TOTAL'!AE405</f>
        <v>APAGADO</v>
      </c>
      <c r="Z405" s="88" t="str">
        <f>'RESUMEN TOTAL'!AF405</f>
        <v>APAGADO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 t="str">
        <f>'RESUMEN TOTAL'!AF417</f>
        <v>APAGADO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 t="str">
        <f>'RESUMEN TOTAL'!AF418</f>
        <v>APAGADO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 t="str">
        <f>'RESUMEN TOTAL'!AD428</f>
        <v>APAGADO</v>
      </c>
      <c r="Y428" s="88" t="str">
        <f>'RESUMEN TOTAL'!AE428</f>
        <v>APAGADO</v>
      </c>
      <c r="Z428" s="88" t="str">
        <f>'RESUMEN TOTAL'!AF428</f>
        <v>APAGADO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 t="str">
        <f>'RESUMEN TOTAL'!AD429</f>
        <v>APAGADO</v>
      </c>
      <c r="Y429" s="88" t="str">
        <f>'RESUMEN TOTAL'!AE429</f>
        <v>APAGADO</v>
      </c>
      <c r="Z429" s="88" t="str">
        <f>'RESUMEN TOTAL'!AF429</f>
        <v>APAGADO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 t="str">
        <f>'RESUMEN TOTAL'!AD430</f>
        <v>APAGADO</v>
      </c>
      <c r="Y430" s="88" t="str">
        <f>'RESUMEN TOTAL'!AE430</f>
        <v>APAGADO</v>
      </c>
      <c r="Z430" s="88" t="str">
        <f>'RESUMEN TOTAL'!AF430</f>
        <v>APAGADO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 t="str">
        <f>'RESUMEN TOTAL'!AD431</f>
        <v>APAGADO</v>
      </c>
      <c r="Y431" s="88" t="str">
        <f>'RESUMEN TOTAL'!AE431</f>
        <v>APAGADO</v>
      </c>
      <c r="Z431" s="88" t="str">
        <f>'RESUMEN TOTAL'!AF431</f>
        <v>APAGADO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 t="str">
        <f>'RESUMEN TOTAL'!AD435</f>
        <v>APAGADO</v>
      </c>
      <c r="Y435" s="88" t="str">
        <f>'RESUMEN TOTAL'!AE435</f>
        <v>APAGADO</v>
      </c>
      <c r="Z435" s="88" t="str">
        <f>'RESUMEN TOTAL'!AF435</f>
        <v>APAGADO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 t="str">
        <f>'RESUMEN TOTAL'!AD436</f>
        <v>APAGADO</v>
      </c>
      <c r="Y436" s="88" t="str">
        <f>'RESUMEN TOTAL'!AE436</f>
        <v>APAGADO</v>
      </c>
      <c r="Z436" s="88" t="str">
        <f>'RESUMEN TOTAL'!AF436</f>
        <v>APAGADO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 t="str">
        <f>'RESUMEN TOTAL'!AB453</f>
        <v>APAGADO</v>
      </c>
      <c r="W453" s="88" t="str">
        <f>'RESUMEN TOTAL'!AC453</f>
        <v>APAGADO</v>
      </c>
      <c r="X453" s="88" t="str">
        <f>'RESUMEN TOTAL'!AD453</f>
        <v>APAGADO</v>
      </c>
      <c r="Y453" s="88" t="str">
        <f>'RESUMEN TOTAL'!AE453</f>
        <v>APAGADO</v>
      </c>
      <c r="Z453" s="88" t="str">
        <f>'RESUMEN TOTAL'!AF453</f>
        <v>APAGADO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 t="str">
        <f>'RESUMEN TOTAL'!AD454</f>
        <v>APAGADO</v>
      </c>
      <c r="Y454" s="88" t="str">
        <f>'RESUMEN TOTAL'!AE454</f>
        <v>APAGADO</v>
      </c>
      <c r="Z454" s="88" t="str">
        <f>'RESUMEN TOTAL'!AF454</f>
        <v>APAGADO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 t="str">
        <f>'RESUMEN TOTAL'!AC461</f>
        <v>APAGADO</v>
      </c>
      <c r="X461" s="100" t="str">
        <f>'RESUMEN TOTAL'!AD461</f>
        <v>APAGADO</v>
      </c>
      <c r="Y461" s="100">
        <f>'RESUMEN TOTAL'!AE461</f>
        <v>0</v>
      </c>
      <c r="Z461" s="100" t="str">
        <f>'RESUMEN TOTAL'!AF461</f>
        <v>APAGADO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 t="str">
        <f>'RESUMEN TOTAL'!AC462</f>
        <v>APAGADO</v>
      </c>
      <c r="X462" s="100" t="str">
        <f>'RESUMEN TOTAL'!AD462</f>
        <v>APAGADO</v>
      </c>
      <c r="Y462" s="100" t="str">
        <f>'RESUMEN TOTAL'!AE462</f>
        <v>APAGADO</v>
      </c>
      <c r="Z462" s="100" t="str">
        <f>'RESUMEN TOTAL'!AF462</f>
        <v>APAGADO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 t="str">
        <f>'RESUMEN TOTAL'!AB475</f>
        <v>APAGADO</v>
      </c>
      <c r="W475" s="19" t="str">
        <f>'RESUMEN TOTAL'!AC475</f>
        <v>APAGADO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 t="str">
        <f>'RESUMEN TOTAL'!AC476</f>
        <v>APAGADO</v>
      </c>
      <c r="X476" s="19" t="str">
        <f>'RESUMEN TOTAL'!AD476</f>
        <v>APAGADO</v>
      </c>
      <c r="Y476" s="19" t="str">
        <f>'RESUMEN TOTAL'!AE476</f>
        <v>APAGADO</v>
      </c>
      <c r="Z476" s="19" t="str">
        <f>'RESUMEN TOTAL'!AF476</f>
        <v>APAGADO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 t="str">
        <f>'RESUMEN TOTAL'!AC477</f>
        <v>APAGADO</v>
      </c>
      <c r="X477" s="19" t="str">
        <f>'RESUMEN TOTAL'!AD477</f>
        <v>APAGADO</v>
      </c>
      <c r="Y477" s="19" t="str">
        <f>'RESUMEN TOTAL'!AE477</f>
        <v>APAGADO</v>
      </c>
      <c r="Z477" s="19" t="str">
        <f>'RESUMEN TOTAL'!AF477</f>
        <v>APAGADO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 t="str">
        <f>'RESUMEN TOTAL'!AD478</f>
        <v>APAGADO</v>
      </c>
      <c r="Y478" s="19" t="str">
        <f>'RESUMEN TOTAL'!AE478</f>
        <v>APAGADO</v>
      </c>
      <c r="Z478" s="19" t="str">
        <f>'RESUMEN TOTAL'!AF478</f>
        <v>APAGADO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 t="str">
        <f>'RESUMEN TOTAL'!AB479</f>
        <v>APAGADO</v>
      </c>
      <c r="W479" s="19" t="str">
        <f>'RESUMEN TOTAL'!AC479</f>
        <v>APAGADO</v>
      </c>
      <c r="X479" s="19" t="str">
        <f>'RESUMEN TOTAL'!AD479</f>
        <v>APAGADO</v>
      </c>
      <c r="Y479" s="19" t="str">
        <f>'RESUMEN TOTAL'!AE479</f>
        <v>APAGADO</v>
      </c>
      <c r="Z479" s="19" t="str">
        <f>'RESUMEN TOTAL'!AF479</f>
        <v>APAGADO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 t="str">
        <f>'RESUMEN TOTAL'!AB480</f>
        <v>APAGADO</v>
      </c>
      <c r="W480" s="19">
        <f>'RESUMEN TOTAL'!AC480</f>
        <v>0</v>
      </c>
      <c r="X480" s="19" t="str">
        <f>'RESUMEN TOTAL'!AD480</f>
        <v>APAGADO</v>
      </c>
      <c r="Y480" s="19" t="str">
        <f>'RESUMEN TOTAL'!AE480</f>
        <v>APAGADO</v>
      </c>
      <c r="Z480" s="19" t="str">
        <f>'RESUMEN TOTAL'!AF480</f>
        <v>APAGADO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 t="str">
        <f>'RESUMEN TOTAL'!AB485</f>
        <v>APAGADO</v>
      </c>
      <c r="W485" s="19" t="str">
        <f>'RESUMEN TOTAL'!AC485</f>
        <v>APAGADO</v>
      </c>
      <c r="X485" s="19" t="str">
        <f>'RESUMEN TOTAL'!AD485</f>
        <v>APAGADO</v>
      </c>
      <c r="Y485" s="19" t="str">
        <f>'RESUMEN TOTAL'!AE485</f>
        <v>APAGADO</v>
      </c>
      <c r="Z485" s="19" t="str">
        <f>'RESUMEN TOTAL'!AF485</f>
        <v>APAGADO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 t="str">
        <f>'RESUMEN TOTAL'!AB486</f>
        <v>APAGADO</v>
      </c>
      <c r="W486" s="19" t="str">
        <f>'RESUMEN TOTAL'!AC486</f>
        <v>APAGADO</v>
      </c>
      <c r="X486" s="19">
        <f>'RESUMEN TOTAL'!AD486</f>
        <v>0</v>
      </c>
      <c r="Y486" s="19" t="str">
        <f>'RESUMEN TOTAL'!AE486</f>
        <v>APAGADO</v>
      </c>
      <c r="Z486" s="19" t="str">
        <f>'RESUMEN TOTAL'!AF486</f>
        <v>APAGADO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53" priority="90" operator="equal">
      <formula>#REF!</formula>
    </cfRule>
    <cfRule type="cellIs" dxfId="252" priority="89" operator="equal">
      <formula>#REF!</formula>
    </cfRule>
  </conditionalFormatting>
  <conditionalFormatting sqref="D4:D436 D449:D640">
    <cfRule type="containsText" dxfId="251" priority="95" operator="containsText" text="domo">
      <formula>NOT(ISERROR(SEARCH("domo",D4)))</formula>
    </cfRule>
  </conditionalFormatting>
  <conditionalFormatting sqref="D4:D640">
    <cfRule type="cellIs" dxfId="250" priority="921" operator="equal">
      <formula>$D$7</formula>
    </cfRule>
  </conditionalFormatting>
  <conditionalFormatting sqref="D438">
    <cfRule type="containsText" dxfId="249" priority="66" operator="containsText" text="Radio">
      <formula>NOT(ISERROR(SEARCH("Radio",D438)))</formula>
    </cfRule>
    <cfRule type="containsText" dxfId="248" priority="64" operator="containsText" text="fija">
      <formula>NOT(ISERROR(SEARCH("fija",D438)))</formula>
    </cfRule>
    <cfRule type="containsText" dxfId="247" priority="65" operator="containsText" text="domo">
      <formula>NOT(ISERROR(SEARCH("domo",D438)))</formula>
    </cfRule>
  </conditionalFormatting>
  <conditionalFormatting sqref="D438:D439">
    <cfRule type="containsText" dxfId="246" priority="61" operator="containsText" text="fija">
      <formula>NOT(ISERROR(SEARCH("fija",D438)))</formula>
    </cfRule>
    <cfRule type="containsText" dxfId="245" priority="62" operator="containsText" text="domo">
      <formula>NOT(ISERROR(SEARCH("domo",D438)))</formula>
    </cfRule>
  </conditionalFormatting>
  <conditionalFormatting sqref="D439">
    <cfRule type="containsText" dxfId="244" priority="59" operator="containsText" text="fija">
      <formula>NOT(ISERROR(SEARCH("fija",D439)))</formula>
    </cfRule>
    <cfRule type="containsText" dxfId="243" priority="60" operator="containsText" text="domo">
      <formula>NOT(ISERROR(SEARCH("domo",D439)))</formula>
    </cfRule>
    <cfRule type="containsText" dxfId="242" priority="63" operator="containsText" text="Radio">
      <formula>NOT(ISERROR(SEARCH("Radio",D439)))</formula>
    </cfRule>
  </conditionalFormatting>
  <conditionalFormatting sqref="D442">
    <cfRule type="containsText" dxfId="241" priority="58" operator="containsText" text="Radio">
      <formula>NOT(ISERROR(SEARCH("Radio",D442)))</formula>
    </cfRule>
    <cfRule type="containsText" dxfId="240" priority="56" operator="containsText" text="fija">
      <formula>NOT(ISERROR(SEARCH("fija",D442)))</formula>
    </cfRule>
    <cfRule type="containsText" dxfId="239" priority="57" operator="containsText" text="domo">
      <formula>NOT(ISERROR(SEARCH("domo",D442)))</formula>
    </cfRule>
  </conditionalFormatting>
  <conditionalFormatting sqref="D442:D443">
    <cfRule type="containsText" dxfId="238" priority="53" operator="containsText" text="fija">
      <formula>NOT(ISERROR(SEARCH("fija",D442)))</formula>
    </cfRule>
    <cfRule type="containsText" dxfId="237" priority="54" operator="containsText" text="domo">
      <formula>NOT(ISERROR(SEARCH("domo",D442)))</formula>
    </cfRule>
  </conditionalFormatting>
  <conditionalFormatting sqref="D443 D4:E436 D449:E456">
    <cfRule type="containsText" dxfId="236" priority="55" operator="containsText" text="Radio">
      <formula>NOT(ISERROR(SEARCH("Radio",D4)))</formula>
    </cfRule>
  </conditionalFormatting>
  <conditionalFormatting sqref="D443:D444">
    <cfRule type="containsText" dxfId="235" priority="51" operator="containsText" text="domo">
      <formula>NOT(ISERROR(SEARCH("domo",D443)))</formula>
    </cfRule>
    <cfRule type="containsText" dxfId="234" priority="50" operator="containsText" text="fija">
      <formula>NOT(ISERROR(SEARCH("fija",D443)))</formula>
    </cfRule>
  </conditionalFormatting>
  <conditionalFormatting sqref="D444">
    <cfRule type="containsText" dxfId="233" priority="52" operator="containsText" text="Radio">
      <formula>NOT(ISERROR(SEARCH("Radio",D444)))</formula>
    </cfRule>
  </conditionalFormatting>
  <conditionalFormatting sqref="D444:D445">
    <cfRule type="containsText" dxfId="232" priority="47" operator="containsText" text="fija">
      <formula>NOT(ISERROR(SEARCH("fija",D444)))</formula>
    </cfRule>
    <cfRule type="containsText" dxfId="231" priority="48" operator="containsText" text="domo">
      <formula>NOT(ISERROR(SEARCH("domo",D444)))</formula>
    </cfRule>
  </conditionalFormatting>
  <conditionalFormatting sqref="D445">
    <cfRule type="containsText" dxfId="230" priority="45" operator="containsText" text="fija">
      <formula>NOT(ISERROR(SEARCH("fija",D445)))</formula>
    </cfRule>
    <cfRule type="containsText" dxfId="229" priority="46" operator="containsText" text="domo">
      <formula>NOT(ISERROR(SEARCH("domo",D445)))</formula>
    </cfRule>
    <cfRule type="containsText" dxfId="228" priority="49" operator="containsText" text="Radio">
      <formula>NOT(ISERROR(SEARCH("Radio",D445)))</formula>
    </cfRule>
  </conditionalFormatting>
  <conditionalFormatting sqref="D447">
    <cfRule type="containsText" dxfId="227" priority="169" operator="containsText" text="domo">
      <formula>NOT(ISERROR(SEARCH("domo",D447)))</formula>
    </cfRule>
    <cfRule type="containsText" dxfId="226" priority="168" operator="containsText" text="fija">
      <formula>NOT(ISERROR(SEARCH("fija",D447)))</formula>
    </cfRule>
  </conditionalFormatting>
  <conditionalFormatting sqref="D449:D640 D4:D436">
    <cfRule type="containsText" dxfId="225" priority="94" operator="containsText" text="fija">
      <formula>NOT(ISERROR(SEARCH("fija",D4)))</formula>
    </cfRule>
  </conditionalFormatting>
  <conditionalFormatting sqref="D450:D452">
    <cfRule type="containsText" dxfId="224" priority="68" operator="containsText" text="domo">
      <formula>NOT(ISERROR(SEARCH("domo",D450)))</formula>
    </cfRule>
    <cfRule type="containsText" dxfId="223" priority="67" operator="containsText" text="fija">
      <formula>NOT(ISERROR(SEARCH("fija",D450)))</formula>
    </cfRule>
  </conditionalFormatting>
  <conditionalFormatting sqref="D447:E447 D457:E640">
    <cfRule type="containsText" dxfId="222" priority="190" operator="containsText" text="Radio">
      <formula>NOT(ISERROR(SEARCH("Radio",D447)))</formula>
    </cfRule>
  </conditionalFormatting>
  <conditionalFormatting sqref="E4:E436 E449:E640 E447">
    <cfRule type="cellIs" dxfId="221" priority="166" operator="equal">
      <formula>"PTP A FO"</formula>
    </cfRule>
  </conditionalFormatting>
  <conditionalFormatting sqref="E4:E640">
    <cfRule type="cellIs" dxfId="220" priority="925" operator="equal">
      <formula>"PTP A FO"</formula>
    </cfRule>
    <cfRule type="cellIs" dxfId="219" priority="924" operator="equal">
      <formula>$E$10</formula>
    </cfRule>
  </conditionalFormatting>
  <conditionalFormatting sqref="E437">
    <cfRule type="cellIs" dxfId="218" priority="8" operator="equal">
      <formula>"PTP A FO"</formula>
    </cfRule>
    <cfRule type="containsText" dxfId="217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216" priority="154" operator="containsText" text="Caida">
      <formula>NOT(ISERROR(SEARCH("Caida",F5)))</formula>
    </cfRule>
  </conditionalFormatting>
  <conditionalFormatting sqref="F5:G106 I7:Q7">
    <cfRule type="cellIs" dxfId="215" priority="156" operator="greaterThan">
      <formula>0.8</formula>
    </cfRule>
    <cfRule type="cellIs" dxfId="214" priority="155" operator="lessThan">
      <formula>0.8</formula>
    </cfRule>
  </conditionalFormatting>
  <conditionalFormatting sqref="F74:G74">
    <cfRule type="containsText" dxfId="213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12" priority="180" operator="lessThan">
      <formula>0.8</formula>
    </cfRule>
    <cfRule type="cellIs" dxfId="211" priority="181" operator="greaterThan">
      <formula>0.8</formula>
    </cfRule>
  </conditionalFormatting>
  <conditionalFormatting sqref="F5:AJ456 F467:O469 AB467:AB469 P467:AA640">
    <cfRule type="cellIs" dxfId="210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09" priority="188" operator="notContains" text="Caida">
      <formula>ISERROR(SEARCH("Caida",F125))</formula>
    </cfRule>
  </conditionalFormatting>
  <conditionalFormatting sqref="H5:H8 N8:AI14 N15:R15 T15:AI15 N16:AI121">
    <cfRule type="cellIs" dxfId="208" priority="25" operator="lessThan">
      <formula>0.8</formula>
    </cfRule>
    <cfRule type="containsText" dxfId="207" priority="24" operator="containsText" text="Caida">
      <formula>NOT(ISERROR(SEARCH("Caida",H5)))</formula>
    </cfRule>
    <cfRule type="notContainsText" dxfId="206" priority="23" operator="notContains" text="Caida">
      <formula>ISERROR(SEARCH("Caida",H5))</formula>
    </cfRule>
    <cfRule type="cellIs" dxfId="205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204" priority="43" operator="equal">
      <formula>"APAGADO"</formula>
    </cfRule>
  </conditionalFormatting>
  <conditionalFormatting sqref="H9:H275 I195:AH275 H276:AH276 I277:AH323 H277:H456">
    <cfRule type="cellIs" dxfId="203" priority="34" operator="lessThan">
      <formula>0.8</formula>
    </cfRule>
    <cfRule type="cellIs" dxfId="202" priority="35" operator="greaterThan">
      <formula>0.8</formula>
    </cfRule>
    <cfRule type="containsText" dxfId="201" priority="33" operator="containsText" text="Caida">
      <formula>NOT(ISERROR(SEARCH("Caida",H9)))</formula>
    </cfRule>
    <cfRule type="notContainsText" dxfId="200" priority="32" operator="notContains" text="Caida">
      <formula>ISERROR(SEARCH("Caida",H9))</formula>
    </cfRule>
  </conditionalFormatting>
  <conditionalFormatting sqref="H102:H104">
    <cfRule type="cellIs" dxfId="199" priority="31" operator="greaterThan">
      <formula>0.8</formula>
    </cfRule>
    <cfRule type="cellIs" dxfId="198" priority="30" operator="lessThan">
      <formula>0.8</formula>
    </cfRule>
    <cfRule type="containsText" dxfId="197" priority="29" operator="containsText" text="Caida">
      <formula>NOT(ISERROR(SEARCH("Caida",H102)))</formula>
    </cfRule>
    <cfRule type="notContainsText" dxfId="196" priority="28" operator="notContains" text="Caida">
      <formula>ISERROR(SEARCH("Caida",H102))</formula>
    </cfRule>
    <cfRule type="cellIs" dxfId="195" priority="27" operator="equal">
      <formula>"APAGADO"</formula>
    </cfRule>
  </conditionalFormatting>
  <conditionalFormatting sqref="H109 H356:H357 H456 H467:H640 H4">
    <cfRule type="cellIs" dxfId="194" priority="40" operator="equal">
      <formula>$H$13</formula>
    </cfRule>
  </conditionalFormatting>
  <conditionalFormatting sqref="H109 H356:H357 H456 H467:H640">
    <cfRule type="cellIs" dxfId="193" priority="41" operator="greaterThan">
      <formula>0.8</formula>
    </cfRule>
    <cfRule type="cellIs" dxfId="192" priority="39" operator="greaterThan">
      <formula>0.8</formula>
    </cfRule>
    <cfRule type="cellIs" dxfId="191" priority="38" operator="lessThan">
      <formula>0.8</formula>
    </cfRule>
    <cfRule type="containsText" dxfId="190" priority="37" operator="containsText" text="Caida">
      <formula>NOT(ISERROR(SEARCH("Caida",H109)))</formula>
    </cfRule>
    <cfRule type="notContainsText" dxfId="189" priority="36" operator="notContains" text="Caida">
      <formula>ISERROR(SEARCH("Caida",H109))</formula>
    </cfRule>
  </conditionalFormatting>
  <conditionalFormatting sqref="I326:L328">
    <cfRule type="cellIs" dxfId="188" priority="179" operator="greaterThan">
      <formula>0.8</formula>
    </cfRule>
    <cfRule type="containsText" dxfId="187" priority="177" operator="containsText" text="Caida">
      <formula>NOT(ISERROR(SEARCH("Caida",I326)))</formula>
    </cfRule>
    <cfRule type="notContainsText" dxfId="186" priority="176" operator="notContains" text="Caida">
      <formula>ISERROR(SEARCH("Caida",I326))</formula>
    </cfRule>
    <cfRule type="cellIs" dxfId="185" priority="178" operator="lessThan">
      <formula>0.8</formula>
    </cfRule>
  </conditionalFormatting>
  <conditionalFormatting sqref="I398:L411">
    <cfRule type="cellIs" dxfId="184" priority="175" operator="greaterThan">
      <formula>0.8</formula>
    </cfRule>
    <cfRule type="cellIs" dxfId="183" priority="174" operator="lessThan">
      <formula>0.8</formula>
    </cfRule>
  </conditionalFormatting>
  <conditionalFormatting sqref="I415:L429">
    <cfRule type="cellIs" dxfId="182" priority="165" operator="greaterThan">
      <formula>0.8</formula>
    </cfRule>
    <cfRule type="cellIs" dxfId="181" priority="164" operator="lessThan">
      <formula>0.8</formula>
    </cfRule>
  </conditionalFormatting>
  <conditionalFormatting sqref="I8:M106">
    <cfRule type="cellIs" dxfId="180" priority="18" operator="greaterThan">
      <formula>0.8</formula>
    </cfRule>
    <cfRule type="cellIs" dxfId="179" priority="17" operator="lessThan">
      <formula>0.8</formula>
    </cfRule>
    <cfRule type="containsText" dxfId="178" priority="16" operator="containsText" text="Caida">
      <formula>NOT(ISERROR(SEARCH("Caida",I8)))</formula>
    </cfRule>
    <cfRule type="notContainsText" dxfId="177" priority="15" operator="notContains" text="Caida">
      <formula>ISERROR(SEARCH("Caida",I8))</formula>
    </cfRule>
    <cfRule type="cellIs" dxfId="176" priority="14" operator="equal">
      <formula>"APAGADO"</formula>
    </cfRule>
  </conditionalFormatting>
  <conditionalFormatting sqref="I411:N411 P411:AG411 M194:AG194 I195:AG209 I194:K194">
    <cfRule type="cellIs" dxfId="175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74" priority="191" operator="lessThan">
      <formula>0.8</formula>
    </cfRule>
    <cfRule type="cellIs" dxfId="173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72" priority="189" operator="containsText" text="Caida">
      <formula>NOT(ISERROR(SEARCH("Caida",F125)))</formula>
    </cfRule>
  </conditionalFormatting>
  <conditionalFormatting sqref="I415:AG429">
    <cfRule type="containsText" dxfId="171" priority="163" operator="containsText" text="Caida">
      <formula>NOT(ISERROR(SEARCH("Caida",I415)))</formula>
    </cfRule>
    <cfRule type="notContainsText" dxfId="170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69" priority="153" operator="notContains" text="Caida">
      <formula>ISERROR(SEARCH("Caida",F5))</formula>
    </cfRule>
  </conditionalFormatting>
  <conditionalFormatting sqref="I5:AI6">
    <cfRule type="cellIs" dxfId="168" priority="12" operator="lessThan">
      <formula>0.8</formula>
    </cfRule>
    <cfRule type="cellIs" dxfId="167" priority="13" operator="greaterThan">
      <formula>0.8</formula>
    </cfRule>
    <cfRule type="containsText" dxfId="166" priority="11" operator="containsText" text="Caida">
      <formula>NOT(ISERROR(SEARCH("Caida",I5)))</formula>
    </cfRule>
    <cfRule type="notContainsText" dxfId="165" priority="10" operator="notContains" text="Caida">
      <formula>ISERROR(SEARCH("Caida",I5))</formula>
    </cfRule>
  </conditionalFormatting>
  <conditionalFormatting sqref="I5:AI7">
    <cfRule type="cellIs" dxfId="164" priority="9" operator="equal">
      <formula>"APAGADO"</formula>
    </cfRule>
  </conditionalFormatting>
  <conditionalFormatting sqref="N16:AI121 H5:H8 N8:AI14 N15:R15 T15:AI15">
    <cfRule type="cellIs" dxfId="163" priority="22" operator="equal">
      <formula>"APAGADO"</formula>
    </cfRule>
  </conditionalFormatting>
  <conditionalFormatting sqref="P7:AA7">
    <cfRule type="cellIs" dxfId="162" priority="157" operator="equal">
      <formula>"apagado"</formula>
    </cfRule>
  </conditionalFormatting>
  <conditionalFormatting sqref="R7:Y7">
    <cfRule type="containsText" dxfId="161" priority="171" operator="containsText" text="Caida">
      <formula>NOT(ISERROR(SEARCH("Caida",R7)))</formula>
    </cfRule>
    <cfRule type="notContainsText" dxfId="160" priority="170" operator="notContains" text="Caida">
      <formula>ISERROR(SEARCH("Caida",R7))</formula>
    </cfRule>
    <cfRule type="cellIs" dxfId="159" priority="172" operator="lessThan">
      <formula>0.8</formula>
    </cfRule>
    <cfRule type="cellIs" dxfId="158" priority="173" operator="greaterThan">
      <formula>0.8</formula>
    </cfRule>
  </conditionalFormatting>
  <conditionalFormatting sqref="S14:S15">
    <cfRule type="cellIs" dxfId="157" priority="6" operator="equal">
      <formula>"apagado"</formula>
    </cfRule>
  </conditionalFormatting>
  <conditionalFormatting sqref="W150">
    <cfRule type="cellIs" dxfId="156" priority="84" operator="equal">
      <formula>"apagado"</formula>
    </cfRule>
  </conditionalFormatting>
  <conditionalFormatting sqref="W183">
    <cfRule type="cellIs" dxfId="155" priority="83" operator="equal">
      <formula>"apagado"</formula>
    </cfRule>
  </conditionalFormatting>
  <conditionalFormatting sqref="W185">
    <cfRule type="cellIs" dxfId="154" priority="82" operator="equal">
      <formula>"apagado"</formula>
    </cfRule>
  </conditionalFormatting>
  <conditionalFormatting sqref="W190">
    <cfRule type="cellIs" dxfId="153" priority="81" operator="equal">
      <formula>"apagado"</formula>
    </cfRule>
  </conditionalFormatting>
  <conditionalFormatting sqref="W194">
    <cfRule type="cellIs" dxfId="152" priority="80" operator="equal">
      <formula>"apagado"</formula>
    </cfRule>
  </conditionalFormatting>
  <conditionalFormatting sqref="W221">
    <cfRule type="cellIs" dxfId="151" priority="79" operator="equal">
      <formula>"apagado"</formula>
    </cfRule>
  </conditionalFormatting>
  <conditionalFormatting sqref="W245">
    <cfRule type="cellIs" dxfId="150" priority="69" operator="equal">
      <formula>"apagado"</formula>
    </cfRule>
  </conditionalFormatting>
  <conditionalFormatting sqref="W251">
    <cfRule type="cellIs" dxfId="149" priority="70" operator="equal">
      <formula>"apagado"</formula>
    </cfRule>
  </conditionalFormatting>
  <conditionalFormatting sqref="W295:W297">
    <cfRule type="cellIs" dxfId="148" priority="78" operator="equal">
      <formula>"apagado"</formula>
    </cfRule>
  </conditionalFormatting>
  <conditionalFormatting sqref="W333:W339">
    <cfRule type="cellIs" dxfId="147" priority="77" operator="equal">
      <formula>"apagado"</formula>
    </cfRule>
  </conditionalFormatting>
  <conditionalFormatting sqref="W363">
    <cfRule type="cellIs" dxfId="146" priority="76" operator="equal">
      <formula>"apagado"</formula>
    </cfRule>
  </conditionalFormatting>
  <conditionalFormatting sqref="W376:W377">
    <cfRule type="cellIs" dxfId="145" priority="75" operator="equal">
      <formula>"apagado"</formula>
    </cfRule>
  </conditionalFormatting>
  <conditionalFormatting sqref="W394">
    <cfRule type="cellIs" dxfId="144" priority="74" operator="equal">
      <formula>"apagado"</formula>
    </cfRule>
  </conditionalFormatting>
  <conditionalFormatting sqref="W410:W414">
    <cfRule type="cellIs" dxfId="143" priority="73" operator="equal">
      <formula>"apagado"</formula>
    </cfRule>
  </conditionalFormatting>
  <conditionalFormatting sqref="W417:W418">
    <cfRule type="cellIs" dxfId="142" priority="72" operator="equal">
      <formula>"apagado"</formula>
    </cfRule>
  </conditionalFormatting>
  <conditionalFormatting sqref="W426">
    <cfRule type="cellIs" dxfId="141" priority="71" operator="equal">
      <formula>"apagado"</formula>
    </cfRule>
  </conditionalFormatting>
  <conditionalFormatting sqref="Y134:Y136">
    <cfRule type="cellIs" dxfId="140" priority="97" operator="equal">
      <formula>"apagado"</formula>
    </cfRule>
    <cfRule type="cellIs" dxfId="139" priority="152" operator="greaterThan">
      <formula>0.8</formula>
    </cfRule>
    <cfRule type="cellIs" dxfId="138" priority="151" operator="lessThan">
      <formula>0.8</formula>
    </cfRule>
    <cfRule type="containsText" dxfId="137" priority="150" operator="containsText" text="Caida">
      <formula>NOT(ISERROR(SEARCH("Caida",Y134)))</formula>
    </cfRule>
    <cfRule type="notContainsText" dxfId="136" priority="149" operator="notContains" text="Caida">
      <formula>ISERROR(SEARCH("Caida",Y134))</formula>
    </cfRule>
  </conditionalFormatting>
  <conditionalFormatting sqref="Y140:Y145">
    <cfRule type="cellIs" dxfId="135" priority="147" operator="lessThan">
      <formula>0.8</formula>
    </cfRule>
    <cfRule type="cellIs" dxfId="134" priority="96" operator="equal">
      <formula>"apagado"</formula>
    </cfRule>
    <cfRule type="cellIs" dxfId="133" priority="148" operator="greaterThan">
      <formula>0.8</formula>
    </cfRule>
    <cfRule type="notContainsText" dxfId="132" priority="145" operator="notContains" text="Caida">
      <formula>ISERROR(SEARCH("Caida",Y140))</formula>
    </cfRule>
    <cfRule type="containsText" dxfId="131" priority="146" operator="containsText" text="Caida">
      <formula>NOT(ISERROR(SEARCH("Caida",Y140)))</formula>
    </cfRule>
  </conditionalFormatting>
  <conditionalFormatting sqref="Y149">
    <cfRule type="cellIs" dxfId="130" priority="143" operator="lessThan">
      <formula>0.8</formula>
    </cfRule>
    <cfRule type="containsText" dxfId="129" priority="142" operator="containsText" text="Caida">
      <formula>NOT(ISERROR(SEARCH("Caida",Y149)))</formula>
    </cfRule>
    <cfRule type="notContainsText" dxfId="128" priority="141" operator="notContains" text="Caida">
      <formula>ISERROR(SEARCH("Caida",Y149))</formula>
    </cfRule>
    <cfRule type="cellIs" dxfId="127" priority="144" operator="greaterThan">
      <formula>0.8</formula>
    </cfRule>
    <cfRule type="cellIs" dxfId="126" priority="99" operator="equal">
      <formula>"apagado"</formula>
    </cfRule>
  </conditionalFormatting>
  <conditionalFormatting sqref="Y151">
    <cfRule type="containsText" dxfId="125" priority="138" operator="containsText" text="Caida">
      <formula>NOT(ISERROR(SEARCH("Caida",Y151)))</formula>
    </cfRule>
    <cfRule type="cellIs" dxfId="124" priority="98" operator="equal">
      <formula>"apagado"</formula>
    </cfRule>
    <cfRule type="cellIs" dxfId="123" priority="140" operator="greaterThan">
      <formula>0.8</formula>
    </cfRule>
    <cfRule type="cellIs" dxfId="122" priority="139" operator="lessThan">
      <formula>0.8</formula>
    </cfRule>
    <cfRule type="notContainsText" dxfId="121" priority="137" operator="notContains" text="Caida">
      <formula>ISERROR(SEARCH("Caida",Y151))</formula>
    </cfRule>
  </conditionalFormatting>
  <conditionalFormatting sqref="Y167:Y171">
    <cfRule type="cellIs" dxfId="120" priority="135" operator="lessThan">
      <formula>0.8</formula>
    </cfRule>
    <cfRule type="cellIs" dxfId="119" priority="100" operator="equal">
      <formula>"apagado"</formula>
    </cfRule>
    <cfRule type="cellIs" dxfId="118" priority="136" operator="greaterThan">
      <formula>0.8</formula>
    </cfRule>
    <cfRule type="notContainsText" dxfId="117" priority="133" operator="notContains" text="Caida">
      <formula>ISERROR(SEARCH("Caida",Y167))</formula>
    </cfRule>
    <cfRule type="containsText" dxfId="116" priority="134" operator="containsText" text="Caida">
      <formula>NOT(ISERROR(SEARCH("Caida",Y167)))</formula>
    </cfRule>
  </conditionalFormatting>
  <conditionalFormatting sqref="Y190:Y192">
    <cfRule type="cellIs" dxfId="115" priority="101" operator="equal">
      <formula>"apagado"</formula>
    </cfRule>
    <cfRule type="cellIs" dxfId="114" priority="132" operator="greaterThan">
      <formula>0.8</formula>
    </cfRule>
    <cfRule type="cellIs" dxfId="113" priority="131" operator="lessThan">
      <formula>0.8</formula>
    </cfRule>
    <cfRule type="containsText" dxfId="112" priority="130" operator="containsText" text="Caida">
      <formula>NOT(ISERROR(SEARCH("Caida",Y190)))</formula>
    </cfRule>
    <cfRule type="notContainsText" dxfId="111" priority="129" operator="notContains" text="Caida">
      <formula>ISERROR(SEARCH("Caida",Y190))</formula>
    </cfRule>
  </conditionalFormatting>
  <conditionalFormatting sqref="Y194">
    <cfRule type="cellIs" dxfId="110" priority="127" operator="lessThan">
      <formula>0.8</formula>
    </cfRule>
    <cfRule type="notContainsText" dxfId="109" priority="125" operator="notContains" text="Caida">
      <formula>ISERROR(SEARCH("Caida",Y194))</formula>
    </cfRule>
    <cfRule type="cellIs" dxfId="108" priority="128" operator="greaterThan">
      <formula>0.8</formula>
    </cfRule>
    <cfRule type="cellIs" dxfId="107" priority="102" operator="equal">
      <formula>"apagado"</formula>
    </cfRule>
    <cfRule type="containsText" dxfId="106" priority="126" operator="containsText" text="Caida">
      <formula>NOT(ISERROR(SEARCH("Caida",Y194)))</formula>
    </cfRule>
  </conditionalFormatting>
  <conditionalFormatting sqref="Y208">
    <cfRule type="cellIs" dxfId="105" priority="123" operator="lessThan">
      <formula>0.8</formula>
    </cfRule>
    <cfRule type="containsText" dxfId="104" priority="122" operator="containsText" text="Caida">
      <formula>NOT(ISERROR(SEARCH("Caida",Y208)))</formula>
    </cfRule>
    <cfRule type="cellIs" dxfId="103" priority="103" operator="equal">
      <formula>"apagado"</formula>
    </cfRule>
    <cfRule type="cellIs" dxfId="102" priority="124" operator="greaterThan">
      <formula>0.8</formula>
    </cfRule>
    <cfRule type="notContainsText" dxfId="101" priority="121" operator="notContains" text="Caida">
      <formula>ISERROR(SEARCH("Caida",Y208))</formula>
    </cfRule>
  </conditionalFormatting>
  <conditionalFormatting sqref="Y221:Y223">
    <cfRule type="cellIs" dxfId="100" priority="119" operator="lessThan">
      <formula>0.8</formula>
    </cfRule>
    <cfRule type="containsText" dxfId="99" priority="118" operator="containsText" text="Caida">
      <formula>NOT(ISERROR(SEARCH("Caida",Y221)))</formula>
    </cfRule>
    <cfRule type="cellIs" dxfId="98" priority="104" operator="equal">
      <formula>"apagado"</formula>
    </cfRule>
    <cfRule type="cellIs" dxfId="97" priority="120" operator="greaterThan">
      <formula>0.8</formula>
    </cfRule>
    <cfRule type="notContainsText" dxfId="96" priority="117" operator="notContains" text="Caida">
      <formula>ISERROR(SEARCH("Caida",Y221))</formula>
    </cfRule>
  </conditionalFormatting>
  <conditionalFormatting sqref="Y229">
    <cfRule type="notContainsText" dxfId="95" priority="113" operator="notContains" text="Caida">
      <formula>ISERROR(SEARCH("Caida",Y229))</formula>
    </cfRule>
    <cfRule type="cellIs" dxfId="94" priority="115" operator="lessThan">
      <formula>0.8</formula>
    </cfRule>
    <cfRule type="cellIs" dxfId="93" priority="105" operator="equal">
      <formula>"apagado"</formula>
    </cfRule>
    <cfRule type="containsText" dxfId="92" priority="114" operator="containsText" text="Caida">
      <formula>NOT(ISERROR(SEARCH("Caida",Y229)))</formula>
    </cfRule>
    <cfRule type="cellIs" dxfId="91" priority="116" operator="greaterThan">
      <formula>0.8</formula>
    </cfRule>
  </conditionalFormatting>
  <conditionalFormatting sqref="Y246:Y248">
    <cfRule type="cellIs" dxfId="90" priority="106" operator="equal">
      <formula>"apagado"</formula>
    </cfRule>
    <cfRule type="cellIs" dxfId="89" priority="111" operator="lessThan">
      <formula>0.8</formula>
    </cfRule>
    <cfRule type="containsText" dxfId="88" priority="110" operator="containsText" text="Caida">
      <formula>NOT(ISERROR(SEARCH("Caida",Y246)))</formula>
    </cfRule>
    <cfRule type="cellIs" dxfId="87" priority="112" operator="greaterThan">
      <formula>0.8</formula>
    </cfRule>
    <cfRule type="notContainsText" dxfId="86" priority="109" operator="notContains" text="Caida">
      <formula>ISERROR(SEARCH("Caida",Y246))</formula>
    </cfRule>
  </conditionalFormatting>
  <conditionalFormatting sqref="Y416:Y418">
    <cfRule type="cellIs" dxfId="85" priority="107" operator="equal">
      <formula>"apagado"</formula>
    </cfRule>
  </conditionalFormatting>
  <conditionalFormatting sqref="Y421">
    <cfRule type="cellIs" dxfId="84" priority="108" operator="equal">
      <formula>"apagado"</formula>
    </cfRule>
  </conditionalFormatting>
  <conditionalFormatting sqref="Z7">
    <cfRule type="cellIs" dxfId="83" priority="88" operator="greaterThan">
      <formula>0.8</formula>
    </cfRule>
    <cfRule type="cellIs" dxfId="82" priority="87" operator="lessThan">
      <formula>0.8</formula>
    </cfRule>
    <cfRule type="containsText" dxfId="81" priority="86" operator="containsText" text="Caida">
      <formula>NOT(ISERROR(SEARCH("Caida",Z7)))</formula>
    </cfRule>
    <cfRule type="notContainsText" dxfId="80" priority="85" operator="notContains" text="Caida">
      <formula>ISERROR(SEARCH("Caida",Z7))</formula>
    </cfRule>
  </conditionalFormatting>
  <conditionalFormatting sqref="AA7:AJ7 G324:G328">
    <cfRule type="containsText" dxfId="79" priority="185" operator="containsText" text="Caida">
      <formula>NOT(ISERROR(SEARCH("Caida",G7)))</formula>
    </cfRule>
    <cfRule type="cellIs" dxfId="78" priority="186" operator="lessThan">
      <formula>0.8</formula>
    </cfRule>
    <cfRule type="cellIs" dxfId="77" priority="187" operator="greaterThan">
      <formula>0.8</formula>
    </cfRule>
  </conditionalFormatting>
  <conditionalFormatting sqref="AB122:AH124">
    <cfRule type="notContainsText" dxfId="76" priority="158" operator="notContains" text="Caida">
      <formula>ISERROR(SEARCH("Caida",AB122))</formula>
    </cfRule>
    <cfRule type="containsText" dxfId="75" priority="159" operator="containsText" text="Caida">
      <formula>NOT(ISERROR(SEARCH("Caida",AB122)))</formula>
    </cfRule>
    <cfRule type="cellIs" dxfId="74" priority="160" operator="lessThan">
      <formula>0.8</formula>
    </cfRule>
    <cfRule type="cellIs" dxfId="73" priority="161" operator="greaterThan">
      <formula>0.8</formula>
    </cfRule>
  </conditionalFormatting>
  <conditionalFormatting sqref="AH122:AH209 F5:G106 AB122:AG124 I125:AG193">
    <cfRule type="cellIs" dxfId="72" priority="44" operator="equal">
      <formula>"APAGADO"</formula>
    </cfRule>
  </conditionalFormatting>
  <conditionalFormatting sqref="AH324:AH357 G328:G357 I333:AG397 AH358:AJ426 G415:G456 AI122:AI234 AI235:AJ357 AJ8:AJ234 I430:AA456">
    <cfRule type="cellIs" dxfId="71" priority="182" operator="lessThan">
      <formula>0.8</formula>
    </cfRule>
  </conditionalFormatting>
  <conditionalFormatting sqref="AI109 AI122:AI456 AB467:AB478 AB479:AJ640">
    <cfRule type="cellIs" dxfId="70" priority="19" operator="equal">
      <formula>"APAGADO"</formula>
    </cfRule>
  </conditionalFormatting>
  <conditionalFormatting sqref="AI109 AI122:AI456 AI479:AI640">
    <cfRule type="notContainsText" dxfId="69" priority="20" operator="notContains" text="Caida">
      <formula>ISERROR(SEARCH("Caida",AI109))</formula>
    </cfRule>
  </conditionalFormatting>
  <conditionalFormatting sqref="AI109 AI122:AI456 AI479:AJ640">
    <cfRule type="containsText" dxfId="68" priority="21" operator="containsText" text="Caida">
      <formula>NOT(ISERROR(SEARCH("Caida",AI109)))</formula>
    </cfRule>
  </conditionalFormatting>
  <conditionalFormatting sqref="AJ5:AJ6">
    <cfRule type="cellIs" dxfId="67" priority="4" operator="greaterThan">
      <formula>0.8</formula>
    </cfRule>
    <cfRule type="containsText" dxfId="66" priority="2" operator="containsText" text="Caida">
      <formula>NOT(ISERROR(SEARCH("Caida",AJ5)))</formula>
    </cfRule>
    <cfRule type="cellIs" dxfId="65" priority="3" operator="lessThan">
      <formula>0.8</formula>
    </cfRule>
    <cfRule type="notContainsText" dxfId="64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63" priority="183" operator="greaterThan">
      <formula>0.8</formula>
    </cfRule>
  </conditionalFormatting>
  <conditionalFormatting sqref="AJ8:AJ456 G324:G328 AA7:AJ7 F109:AH109 F467:AB478 F479:AH640 AJ479:AJ640">
    <cfRule type="notContainsText" dxfId="62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2023-08-22T10:42:47Z</dcterms:modified>
</cp:coreProperties>
</file>