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0023ACB4-157F-4209-84A8-5224347426E8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G62" i="14"/>
  <c r="I201" i="24"/>
  <c r="I203" i="24" s="1"/>
  <c r="G63" i="14"/>
  <c r="H204" i="24" s="1"/>
  <c r="I160" i="24"/>
  <c r="I210" i="24"/>
  <c r="G64" i="14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C211" i="24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D199" i="24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<sst xmlns="http://schemas.openxmlformats.org/spreadsheetml/2006/main" count="5293" uniqueCount="1473">
  <si>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</si>
  <si>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</si>
  <si>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</si>
  <si>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</si>
  <si>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</si>
  <si>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</si>
  <si>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</si>
  <si>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</si>
  <si>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</si>
  <si>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</si>
  <si>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</si>
  <si>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</si>
  <si>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</si>
  <si>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</si>
  <si>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</si>
  <si>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</si>
  <si>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</si>
  <si>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</si>
  <si>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</si>
  <si>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</si>
  <si>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</si>
  <si>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</si>
  <si>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</si>
  <si>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</si>
  <si>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</si>
  <si>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</si>
  <si>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</si>
  <si>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</si>
  <si>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</si>
  <si>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</si>
  <si>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</si>
  <si>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</si>
  <si>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</si>
  <si>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</si>
  <si>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</si>
  <si>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</si>
  <si>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</si>
  <si>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</si>
  <si>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</si>
  <si>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</si>
  <si>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</si>
  <si>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</si>
  <si>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</si>
  <si>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</si>
  <si>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</si>
  <si>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</si>
  <si>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</si>
  <si>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</si>
  <si>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</si>
  <si>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</si>
  <si>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</si>
  <si>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</si>
  <si>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</si>
  <si>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</si>
  <si>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</si>
  <si>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</si>
  <si>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</si>
  <si>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</si>
  <si>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</si>
  <si>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</si>
  <si>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</si>
  <si>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</si>
  <si>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</si>
  <si>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</si>
  <si>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</si>
  <si>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</si>
  <si>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</si>
  <si>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</si>
  <si>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</si>
  <si>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</si>
  <si>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</si>
  <si>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</si>
  <si>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</si>
  <si>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</si>
  <si>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</si>
  <si>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</si>
  <si>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</si>
  <si>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</si>
  <si>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</si>
  <si>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</si>
  <si>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</si>
  <si>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</si>
  <si>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</si>
  <si>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</si>
  <si>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</si>
  <si>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</si>
  <si>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</si>
  <si>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</si>
  <si>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</si>
  <si>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</si>
  <si>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</si>
  <si>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</si>
  <si>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</si>
  <si>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</si>
  <si>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</si>
  <si>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</si>
  <si>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</si>
  <si>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</si>
  <si>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</si>
  <si>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</si>
  <si>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</si>
  <si>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</si>
  <si>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</si>
  <si>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</si>
  <si>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</si>
  <si>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</si>
  <si>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</si>
  <si>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</si>
  <si>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</si>
  <si>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</si>
  <si>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</si>
  <si>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</si>
  <si>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</si>
  <si>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</si>
  <si>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</si>
  <si>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</si>
  <si>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</si>
  <si>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</si>
  <si>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</si>
  <si>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</si>
  <si>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</si>
  <si>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</si>
  <si>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</si>
  <si>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</si>
  <si>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</si>
  <si>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</si>
  <si>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</si>
  <si>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</si>
  <si>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</si>
  <si>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</si>
  <si>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</si>
  <si>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</si>
  <si>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</si>
  <si>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</si>
  <si>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</si>
  <si>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</si>
  <si>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</si>
  <si>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</si>
  <si>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</si>
  <si>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</si>
  <si>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</si>
  <si>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</si>
  <si>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</si>
  <si>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</si>
  <si>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</si>
  <si>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</si>
  <si>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</si>
  <si>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</si>
  <si>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</si>
  <si>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</si>
  <si>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</si>
  <si>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</si>
  <si>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</si>
  <si>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</si>
  <si>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</si>
  <si>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</si>
  <si>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</si>
  <si>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</si>
  <si>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</si>
  <si>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</si>
  <si>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</si>
  <si>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</si>
  <si>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</si>
  <si>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</si>
  <si>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</si>
  <si>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</si>
  <si>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</si>
  <si>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</si>
  <si>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</si>
  <si>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</si>
  <si>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</si>
  <si>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</si>
  <si>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</si>
  <si>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</si>
  <si>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</si>
  <si>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</si>
  <si>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</si>
  <si>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</si>
  <si>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</si>
  <si>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</si>
  <si>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</si>
  <si>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</si>
  <si>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</si>
  <si>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</si>
  <si>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</si>
  <si>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</si>
  <si>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</si>
  <si>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</si>
  <si>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</si>
  <si>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</si>
  <si>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</si>
  <si>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</si>
  <si>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</si>
  <si>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</si>
  <si>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</si>
  <si>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</si>
  <si>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</si>
  <si>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</si>
  <si>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</si>
  <si>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</si>
  <si>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</si>
  <si>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</si>
  <si>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</si>
  <si>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</si>
  <si>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</si>
  <si>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</si>
  <si>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</si>
  <si>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</si>
  <si>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</si>
  <si>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</si>
  <si>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</si>
  <si>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</si>
  <si>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</si>
  <si>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</si>
  <si>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</si>
  <si>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</si>
  <si>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</si>
  <si>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</si>
  <si>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</si>
  <si>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</si>
  <si>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</si>
  <si>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</si>
  <si>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</si>
  <si>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</si>
  <si>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</si>
  <si>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</si>
  <si>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</si>
  <si>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</si>
  <si>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</si>
  <si>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</si>
  <si>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</si>
  <si>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</si>
  <si>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</si>
  <si>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</si>
  <si>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</si>
  <si>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</si>
  <si>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</si>
  <si>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</si>
  <si>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</si>
  <si>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</si>
  <si>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</si>
  <si>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</si>
  <si>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</si>
  <si>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</si>
  <si>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</si>
  <si>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</si>
  <si>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</si>
  <si>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</si>
  <si>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</si>
  <si>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</si>
  <si>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</si>
  <si>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</si>
  <si>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</si>
  <si>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</si>
  <si>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</si>
  <si>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</si>
  <si>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</si>
  <si>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</si>
  <si>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</si>
  <si>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</si>
  <si>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</si>
  <si>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</si>
  <si>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</si>
  <si>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</si>
  <si>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</si>
  <si>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</si>
  <si>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</si>
  <si>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</si>
  <si>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</si>
  <si>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</si>
  <si>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</si>
  <si>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</si>
  <si>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</si>
  <si>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</si>
  <si>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</si>
  <si>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</si>
  <si>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</si>
  <si>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</si>
  <si>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</si>
  <si>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</si>
  <si>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</si>
  <si>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</si>
  <si>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</si>
  <si>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</si>
  <si>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</si>
  <si>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</si>
  <si>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</si>
  <si>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</si>
  <si>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</si>
  <si>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</si>
  <si>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</si>
  <si>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</si>
  <si>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</si>
  <si>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</si>
  <si>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</si>
  <si>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</si>
  <si>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</si>
  <si>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</si>
  <si>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</si>
  <si>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</si>
  <si>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</si>
  <si>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</si>
  <si>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</si>
  <si>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</si>
  <si>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</si>
  <si>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</si>
  <si>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</si>
  <si>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</si>
  <si>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</si>
  <si>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</si>
  <si>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</si>
  <si>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</si>
  <si>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</si>
  <si>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</si>
  <si>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</si>
  <si>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</si>
  <si>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</si>
  <si>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</si>
  <si>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</si>
  <si>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</si>
  <si>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</si>
  <si>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</si>
  <si>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</si>
  <si>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</si>
  <si>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</si>
  <si>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</si>
  <si>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</si>
  <si>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</si>
  <si>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</si>
  <si>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</si>
  <si>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</si>
  <si>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</si>
  <si>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</si>
  <si>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</si>
  <si>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</si>
  <si>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</si>
  <si>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</si>
  <si>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</si>
  <si>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</si>
  <si>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</si>
  <si>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</si>
  <si>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</si>
  <si>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</si>
  <si>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</si>
  <si>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</si>
  <si>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</si>
  <si>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</si>
  <si>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</si>
  <si>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</si>
  <si>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</si>
  <si>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</si>
  <si>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</si>
  <si>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</si>
  <si>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</si>
  <si>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</si>
  <si>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</si>
  <si>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</si>
  <si>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</si>
  <si>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</si>
  <si>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</si>
  <si>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</si>
  <si>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</si>
  <si>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</si>
  <si>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</si>
  <si>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</si>
  <si>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</si>
  <si>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</si>
  <si>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</si>
  <si>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</si>
  <si>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</si>
  <si>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</si>
  <si>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</si>
  <si>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</si>
  <si>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</si>
  <si>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</si>
  <si>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</si>
  <si>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</si>
  <si>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</si>
  <si>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</si>
  <si>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</si>
  <si>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</si>
  <si>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</si>
  <si>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</si>
  <si>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</si>
  <si>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</si>
  <si>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</si>
  <si>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</si>
  <si>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</si>
  <si>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</si>
  <si>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</si>
  <si>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</si>
  <si>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</si>
  <si>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</si>
  <si>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</si>
  <si>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</si>
  <si>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</si>
  <si>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</si>
  <si>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</si>
  <si>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</si>
  <si>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</si>
  <si>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</si>
  <si>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</si>
  <si>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</si>
  <si>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</si>
  <si>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</si>
  <si>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</si>
  <si>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</si>
  <si>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</si>
  <si>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</si>
  <si>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</si>
  <si>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</si>
  <si>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</si>
  <si>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</si>
  <si>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</si>
  <si>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</si>
  <si>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</si>
  <si>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</si>
  <si>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</si>
  <si>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</si>
  <si>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</si>
  <si>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</si>
  <si>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</si>
  <si>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</si>
  <si>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</si>
  <si>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</si>
  <si>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</si>
  <si>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</si>
  <si>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</si>
  <si>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</si>
  <si>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</si>
  <si>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</si>
  <si>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</si>
  <si>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</si>
  <si>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</si>
  <si>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</si>
  <si>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</si>
  <si>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</si>
  <si>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</si>
  <si>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</si>
  <si>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</si>
  <si>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</si>
  <si>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</si>
  <si>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</si>
  <si>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</si>
  <si>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</si>
  <si>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</si>
  <si>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</si>
  <si>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</si>
  <si>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</si>
  <si>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</si>
  <si>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</si>
  <si>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</si>
  <si>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</si>
  <si>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</si>
  <si>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</si>
  <si>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</si>
  <si>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</si>
  <si>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</si>
  <si>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</si>
  <si>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</si>
  <si>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</si>
  <si>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</si>
  <si>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</si>
  <si>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</si>
  <si>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</si>
  <si>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</si>
  <si>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</si>
  <si>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</si>
  <si>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</si>
  <si>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</si>
  <si>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</si>
  <si>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</si>
  <si>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</si>
  <si>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</si>
  <si>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</si>
  <si>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</si>
  <si>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</si>
  <si>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</si>
  <si>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</si>
  <si>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</si>
  <si>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</si>
  <si>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</si>
  <si>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</si>
  <si>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</si>
  <si>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</si>
  <si>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</si>
  <si>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</si>
  <si>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</si>
  <si>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</si>
  <si>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</si>
  <si>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</si>
  <si>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</si>
  <si>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</si>
  <si>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</si>
  <si>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</si>
  <si>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</si>
  <si>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</si>
  <si>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</si>
  <si>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</si>
  <si>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</si>
  <si>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</si>
  <si>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</si>
  <si>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</si>
  <si>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</si>
  <si>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</si>
  <si>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</si>
  <si>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</si>
  <si>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</si>
  <si>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</si>
  <si>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</si>
  <si>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</si>
  <si>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</si>
  <si>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</si>
  <si>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</si>
  <si>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</si>
  <si>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</si>
  <si>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</si>
  <si>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</si>
  <si>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</si>
  <si>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</si>
  <si>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</si>
  <si>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</si>
  <si>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</si>
  <si>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</si>
  <si>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</si>
  <si>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</si>
  <si>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</si>
  <si>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</si>
  <si>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</si>
  <si>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</si>
  <si>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</si>
  <si>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</si>
  <si>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</si>
  <si>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</si>
  <si>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</si>
  <si>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</si>
  <si>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</si>
  <si>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</si>
  <si>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</si>
  <si>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</si>
  <si>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</si>
  <si>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</si>
  <si>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</si>
  <si>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</si>
  <si>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</si>
  <si>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</si>
  <si>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</si>
  <si>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</si>
  <si>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</si>
  <si>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</si>
  <si>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</si>
  <si>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</si>
  <si>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</si>
  <si>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</si>
  <si>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</si>
  <si>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</si>
  <si>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</si>
  <si>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</si>
  <si>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</si>
  <si>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</si>
  <si>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</si>
  <si>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</si>
  <si>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</si>
  <si>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</si>
  <si>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</si>
  <si>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</si>
  <si>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</si>
  <si>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</si>
  <si>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</si>
  <si>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</si>
  <si>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</si>
  <si>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</si>
  <si>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</si>
  <si>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</si>
  <si>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</si>
  <si>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</si>
  <si>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</si>
  <si>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</si>
  <si>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</si>
  <si>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</si>
  <si>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</si>
  <si>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</si>
  <si>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</si>
  <si>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</si>
  <si>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</si>
  <si>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</si>
  <si>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</si>
  <si>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</si>
  <si>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</si>
  <si>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</si>
  <si>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</si>
  <si>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</si>
  <si>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</si>
  <si>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</si>
  <si>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</si>
  <si>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</si>
  <si>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</si>
  <si>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</si>
  <si>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</si>
  <si>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</si>
  <si>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</si>
  <si>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</si>
  <si>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</si>
  <si>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</si>
  <si>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</si>
  <si>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</si>
  <si>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</si>
  <si>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</si>
  <si>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</si>
  <si>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</si>
  <si>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</si>
  <si>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</si>
  <si>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</si>
  <si>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</si>
  <si>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</si>
  <si>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</si>
  <si>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</si>
  <si>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</si>
  <si>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</si>
  <si>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</si>
  <si>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</si>
  <si>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</si>
  <si>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</si>
  <si>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</si>
  <si>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</si>
  <si>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</si>
  <si>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</si>
  <si>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</si>
  <si>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</si>
  <si>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</si>
  <si>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</si>
  <si>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</si>
  <si>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</si>
  <si>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</si>
  <si>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</si>
  <si>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</si>
  <si>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</si>
  <si>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</si>
  <si>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</si>
  <si>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</si>
  <si>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</si>
  <si>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</si>
  <si>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</si>
  <si>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</si>
  <si>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</si>
  <si>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</si>
  <si>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</si>
  <si>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</si>
  <si>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</si>
  <si>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</si>
  <si>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</si>
  <si>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</si>
  <si>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</si>
  <si>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</si>
  <si>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</si>
  <si>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</si>
  <si>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</si>
  <si>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</si>
  <si>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</si>
  <si>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</si>
  <si>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</si>
  <si>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</si>
  <si>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</si>
  <si>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</si>
  <si>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</si>
  <si>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</si>
  <si>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</si>
  <si>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</si>
  <si>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</si>
  <si>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</si>
  <si>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</si>
  <si>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</si>
  <si>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</si>
  <si>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</si>
  <si>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</si>
  <si>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</si>
  <si>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</si>
  <si>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</si>
  <si>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</si>
  <si>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</si>
  <si>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</si>
  <si>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</si>
  <si>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</si>
  <si>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</si>
  <si>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</si>
  <si>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</si>
  <si>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</si>
  <si>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</si>
  <si>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</si>
  <si>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</si>
  <si>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</si>
  <si>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</si>
  <si>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</si>
  <si>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</si>
  <si>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</si>
  <si>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</si>
  <si>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</si>
  <si>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</si>
  <si>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</si>
  <si>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</si>
  <si>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</si>
  <si>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</si>
  <si>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</si>
  <si>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</si>
  <si>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</si>
  <si>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</si>
  <si>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</si>
  <si>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</si>
  <si>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</si>
  <si>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</si>
  <si>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</si>
  <si>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</si>
  <si>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</si>
  <si>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</si>
  <si>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</si>
  <si>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</si>
  <si>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</si>
  <si>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</si>
  <si>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</si>
  <si>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</si>
  <si>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</si>
  <si>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</si>
  <si>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</si>
  <si>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</si>
  <si>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</si>
  <si>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</si>
  <si>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</si>
  <si>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</si>
  <si>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</si>
  <si>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</si>
  <si>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</si>
  <si>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</si>
  <si>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</si>
  <si>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</si>
  <si>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</si>
  <si>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</si>
  <si>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</si>
  <si>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</si>
  <si>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</si>
  <si>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</si>
  <si>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</si>
  <si>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</si>
  <si>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</si>
  <si>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</si>
  <si>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</si>
  <si>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</si>
  <si>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</si>
  <si>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</si>
  <si>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</si>
  <si>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</si>
  <si>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</si>
  <si>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</si>
  <si>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</si>
  <si>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</si>
  <si>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</si>
  <si>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</si>
  <si>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</si>
  <si>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</si>
  <si>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</si>
  <si>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</si>
  <si>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</si>
  <si>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</si>
  <si>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</si>
  <si>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</si>
  <si>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</si>
  <si>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</si>
  <si>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</si>
  <si>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</si>
  <si>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</si>
  <si>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</si>
  <si>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</si>
  <si>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</si>
  <si>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</si>
  <si>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</si>
  <si>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</si>
  <si>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</si>
  <si>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</si>
  <si>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</si>
  <si>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</si>
  <si>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</si>
  <si>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</si>
  <si>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</si>
  <si>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</si>
  <si>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</si>
  <si>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</si>
  <si>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</si>
  <si>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</si>
  <si>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</si>
  <si>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</si>
  <si>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</si>
  <si>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</si>
  <si>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</si>
  <si>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</si>
  <si>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</si>
  <si>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</si>
  <si>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</si>
  <si>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</si>
  <si>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</si>
  <si>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</si>
  <si>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</si>
  <si>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</si>
  <si>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</si>
  <si>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</si>
  <si>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</si>
  <si>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</si>
  <si>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</si>
  <si>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</si>
  <si>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</si>
  <si>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</si>
  <si>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</si>
  <si>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</si>
  <si>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</si>
  <si>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</si>
  <si>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</si>
  <si>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</si>
  <si>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</si>
  <si>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</si>
  <si>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</si>
  <si>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</si>
  <si>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</si>
  <si>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</si>
  <si>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</si>
  <si>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</si>
  <si>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</si>
  <si>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</si>
  <si>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</si>
  <si>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</si>
  <si>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</si>
  <si>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</si>
  <si>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</si>
  <si>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</si>
  <si>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</si>
  <si>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</si>
  <si>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</si>
  <si>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</si>
  <si>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</si>
  <si>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</si>
  <si>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</si>
  <si>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</si>
  <si>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</si>
  <si>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</si>
  <si>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</si>
  <si>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</si>
  <si>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</si>
  <si>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</si>
  <si>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</si>
  <si>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</si>
  <si>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</si>
  <si>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</si>
  <si>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</si>
  <si>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</si>
  <si>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</si>
  <si>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</si>
  <si>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</si>
  <si>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</si>
  <si>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</si>
  <si>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</si>
  <si>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</si>
  <si>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</si>
  <si>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</si>
  <si>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</si>
  <si>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</si>
  <si>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</si>
  <si>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</si>
  <si>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</si>
  <si>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</si>
  <si>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</si>
  <si>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</si>
  <si>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</si>
  <si>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</si>
  <si>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</si>
  <si>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</si>
  <si>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</si>
  <si>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</si>
  <si>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</si>
  <si>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</si>
  <si>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</si>
  <si>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</si>
  <si>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</si>
  <si>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</si>
  <si>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</si>
  <si>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</si>
  <si>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</si>
  <si>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</si>
  <si>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</si>
  <si>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</si>
  <si>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</si>
  <si>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</si>
  <si>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</si>
  <si>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</si>
  <si>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</si>
  <si>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</si>
  <si>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</si>
  <si>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</si>
  <si>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</si>
  <si>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</si>
  <si>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</si>
  <si>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</si>
  <si>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</si>
  <si>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</si>
  <si>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</si>
  <si>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</si>
  <si>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</si>
  <si>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</si>
  <si>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</si>
  <si>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</si>
  <si>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</si>
  <si>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</si>
  <si>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</si>
  <si>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</si>
  <si>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</si>
  <si>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</si>
  <si>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</si>
  <si>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</si>
  <si>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</si>
  <si>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</si>
  <si>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</si>
  <si>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</si>
  <si>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</si>
  <si>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</si>
  <si>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</si>
  <si>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</si>
  <si>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</si>
  <si>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</si>
  <si>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</si>
  <si>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</si>
  <si>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</si>
  <si>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</si>
  <si>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</si>
  <si>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</si>
  <si>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</si>
  <si>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</si>
  <si>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</si>
  <si>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</si>
  <si>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</si>
  <si>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</si>
  <si>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</si>
  <si>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</si>
  <si>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</si>
  <si>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</si>
  <si>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</si>
  <si>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</si>
  <si>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</si>
  <si>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</si>
  <si>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</si>
  <si>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</si>
  <si>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</si>
  <si>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</si>
  <si>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</si>
  <si>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</si>
  <si>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</si>
  <si>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</si>
  <si>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</si>
  <si>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</si>
  <si>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</si>
  <si>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</si>
  <si>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</si>
  <si>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</si>
  <si>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</si>
  <si>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</si>
  <si>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</si>
  <si>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</si>
  <si>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</si>
  <si>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</si>
  <si>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</si>
  <si>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</si>
  <si>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</si>
  <si>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</si>
  <si>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</si>
  <si>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</si>
  <si>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</si>
  <si>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</si>
  <si>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</si>
  <si>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</si>
  <si>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</si>
  <si>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</si>
  <si>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</si>
  <si>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</si>
  <si>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</si>
  <si>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</si>
  <si>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</si>
  <si>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</si>
  <si>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</si>
  <si>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</si>
  <si>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</si>
  <si>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</si>
  <si>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</si>
  <si>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</si>
  <si>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</si>
  <si>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</si>
  <si>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</si>
  <si>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</si>
  <si>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</si>
  <si>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</si>
  <si>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</si>
  <si>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</si>
  <si>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</si>
  <si>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</si>
  <si>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</si>
  <si>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</si>
  <si>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</si>
  <si>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</si>
  <si>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</si>
  <si>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</si>
  <si>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</si>
  <si>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</si>
  <si>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</si>
  <si>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</si>
  <si>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</si>
  <si>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</si>
  <si>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</si>
  <si>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</si>
  <si>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</si>
  <si>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</si>
  <si>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</si>
  <si>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</si>
  <si>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</si>
  <si>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</si>
  <si>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</si>
  <si>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</si>
  <si>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</si>
  <si>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</si>
  <si>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</si>
  <si>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</si>
  <si>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</si>
  <si>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</si>
  <si>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</si>
  <si>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</si>
  <si>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</si>
  <si>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</si>
  <si>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</si>
  <si>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</si>
  <si>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</si>
  <si>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</si>
  <si>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</si>
  <si>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</si>
  <si>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</si>
  <si>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</si>
  <si>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</si>
  <si>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</si>
  <si>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</si>
  <si>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</si>
  <si>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</si>
  <si>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</si>
  <si>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</si>
  <si>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</si>
  <si>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</si>
  <si>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</si>
  <si>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</si>
  <si>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</si>
  <si>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</si>
  <si>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</si>
  <si>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</si>
  <si>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</si>
  <si>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</si>
  <si>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</si>
  <si>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</si>
  <si>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</si>
  <si>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</si>
  <si>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</si>
  <si>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</si>
  <si>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</si>
  <si>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</si>
  <si>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</si>
  <si>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</si>
  <si>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</si>
  <si>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</si>
  <si>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</si>
  <si>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</si>
  <si>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</si>
  <si>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</si>
  <si>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</si>
  <si>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</si>
  <si>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</si>
  <si>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</si>
  <si>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</si>
  <si>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</si>
  <si>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</si>
  <si>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</si>
  <si>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</si>
  <si>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</si>
  <si>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</si>
  <si>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</si>
  <si>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</si>
  <si>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</si>
  <si>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</si>
  <si>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</si>
  <si>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</si>
  <si>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</si>
  <si>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</si>
  <si>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</si>
  <si>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</si>
  <si>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</si>
  <si>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</si>
  <si>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</si>
  <si>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</si>
  <si>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</si>
  <si>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</si>
  <si>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</si>
  <si>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</si>
  <si>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</si>
  <si>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</si>
  <si>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</si>
  <si>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</si>
  <si>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</si>
  <si>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</si>
  <si>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</si>
  <si>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</si>
  <si>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</si>
  <si>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</si>
  <si>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</si>
  <si>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</si>
  <si>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</si>
  <si>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</si>
  <si>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</si>
  <si>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</si>
  <si>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</si>
  <si>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</si>
  <si>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</si>
  <si>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</si>
  <si>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</si>
  <si>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</si>
  <si>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</si>
  <si>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</si>
  <si>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</si>
  <si>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</si>
  <si>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</si>
  <si>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</si>
  <si>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</si>
  <si>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</si>
  <si>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</si>
  <si>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</si>
  <si>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</si>
  <si>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</si>
  <si>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</si>
  <si>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</si>
  <si>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</si>
  <si>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</si>
  <si>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</si>
  <si>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</si>
  <si>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</si>
  <si>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</si>
  <si>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</si>
  <si>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</si>
  <si>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</si>
  <si>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</si>
  <si>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</si>
  <si>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</si>
  <si>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</si>
  <si>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</si>
  <si>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</si>
  <si>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</si>
  <si>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</si>
  <si>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</si>
  <si>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</si>
  <si>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</si>
  <si>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</si>
  <si>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</si>
  <si>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</si>
  <si>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</si>
  <si>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</si>
  <si>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</si>
  <si>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</si>
  <si>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</si>
  <si>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</si>
  <si>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</si>
  <si>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</si>
  <si>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</si>
  <si>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</si>
  <si>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</si>
  <si>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</si>
  <si>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</si>
  <si>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</si>
  <si>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</si>
  <si>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</si>
  <si>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</si>
  <si>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</si>
  <si>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</si>
  <si>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</si>
  <si>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</si>
  <si>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</si>
  <si>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</si>
  <si>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</si>
  <si>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</si>
  <si>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</si>
  <si>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</si>
  <si>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</si>
  <si>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</si>
  <si>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</si>
  <si>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</si>
  <si>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</si>
  <si>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</si>
  <si>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</si>
  <si>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</si>
  <si>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</si>
  <si>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</si>
  <si>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</si>
  <si>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</si>
  <si>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</si>
  <si>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</si>
  <si>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</si>
  <si>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</si>
  <si>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</si>
  <si>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</si>
  <si>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</si>
  <si>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</si>
  <si>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</si>
  <si>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</si>
  <si>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</si>
  <si>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</si>
  <si>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</si>
  <si>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</si>
  <si>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</si>
  <si>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</si>
  <si>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</si>
  <si>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</si>
  <si>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</si>
  <si>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</si>
  <si>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</si>
  <si>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</si>
  <si>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</si>
  <si>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</si>
  <si>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</si>
  <si>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</si>
  <si>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</si>
  <si>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</si>
  <si>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</si>
  <si>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</si>
  <si>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</si>
  <si>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</si>
  <si>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</si>
  <si>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</si>
  <si>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</si>
  <si>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</si>
  <si>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</si>
  <si>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</si>
  <si>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</si>
  <si>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</si>
  <si>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</si>
  <si>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</si>
  <si>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</si>
  <si>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</si>
  <si>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</si>
  <si>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</si>
  <si>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</si>
  <si>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</si>
  <si>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</si>
  <si>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</si>
  <si>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</si>
  <si>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</si>
  <si>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</si>
  <si>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</si>
  <si>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</si>
  <si>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</si>
  <si>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</si>
  <si>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</si>
  <si>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</si>
  <si>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</si>
  <si>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</si>
  <si>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</si>
  <si>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</si>
  <si>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</si>
  <si>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</si>
  <si>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</si>
  <si>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</si>
  <si>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</si>
  <si>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</si>
  <si>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</si>
  <si>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</si>
  <si>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</si>
  <si>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</si>
  <si>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</si>
  <si>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</si>
  <si>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</si>
  <si>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</si>
  <si>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</si>
  <si>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</si>
  <si>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</si>
  <si>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</si>
  <si>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</si>
  <si>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</si>
  <si>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</si>
  <si>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</si>
  <si>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</si>
  <si>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</si>
  <si>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</si>
  <si>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</si>
  <si>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</si>
  <si>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</si>
  <si>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</si>
  <si>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</si>
  <si>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</si>
  <si>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</si>
  <si>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</si>
  <si>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</si>
  <si>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</si>
  <si>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</si>
  <si>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</si>
  <si>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</si>
  <si>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</si>
  <si>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</si>
  <si>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</si>
  <si>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</si>
  <si>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</si>
  <si>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</si>
  <si>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</si>
  <si>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</si>
  <si>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</si>
  <si>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</si>
  <si>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</si>
  <si>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</si>
  <si>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</si>
  <si>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</si>
  <si>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</si>
  <si>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</si>
  <si>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</si>
  <si>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</si>
  <si>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</si>
  <si>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</si>
  <si>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</si>
  <si>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</si>
  <si>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</si>
  <si>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</si>
  <si>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</si>
  <si>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</si>
  <si>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</si>
  <si>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</si>
  <si>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</si>
  <si>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</si>
  <si>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</si>
  <si>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</si>
  <si>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</si>
  <si>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</si>
  <si>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</si>
  <si>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</si>
  <si>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</si>
  <si>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</si>
  <si>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</si>
  <si>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</si>
  <si>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</si>
  <si>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</si>
  <si>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</si>
  <si>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</si>
  <si>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</si>
  <si>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</si>
  <si>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</si>
  <si>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</si>
  <si>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</si>
  <si>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</si>
  <si>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</si>
  <si>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</si>
  <si>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</si>
  <si>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</si>
  <si>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</si>
  <si>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</si>
  <si>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</si>
  <si>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</si>
  <si>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</si>
  <si>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</si>
  <si>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</si>
  <si>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</si>
  <si>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</si>
  <si>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</si>
  <si>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</si>
  <si>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</si>
  <si>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</si>
  <si>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</si>
  <si>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</si>
  <si>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</si>
  <si>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</si>
  <si>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</si>
  <si>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</si>
  <si>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</si>
  <si>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</si>
  <si>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</si>
  <si>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</si>
  <si>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</si>
  <si>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</si>
  <si>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</si>
  <si>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</si>
  <si>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</si>
  <si>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</si>
  <si>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</si>
  <si>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</si>
  <si>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</si>
  <si>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</si>
  <si>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</si>
  <si>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</si>
  <si>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</si>
  <si>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</si>
  <si>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</si>
  <si>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</si>
  <si>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</si>
  <si>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</si>
  <si>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</si>
  <si>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</si>
  <si>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</si>
  <si>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</si>
  <si>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</si>
  <si>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</si>
  <si>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</si>
  <si>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</si>
  <si>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</si>
  <si>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</si>
  <si>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</si>
  <si>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</si>
  <si>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</si>
  <si>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</si>
  <si>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</si>
  <si>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</si>
  <si>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</si>
  <si>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</si>
  <si>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</si>
  <si>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</si>
  <si>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</si>
  <si>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</si>
  <si>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</si>
  <si>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</si>
  <si>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</si>
  <si>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</si>
  <si>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</si>
  <si>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</si>
  <si>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</si>
  <si>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</si>
  <si>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</si>
  <si>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</si>
  <si>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</si>
  <si>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</si>
  <si>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</si>
  <si>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</si>
  <si>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</si>
  <si>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</si>
  <si>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</si>
  <si>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</si>
  <si>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</si>
  <si>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</si>
  <si>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</si>
  <si>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</si>
  <si>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</si>
  <si>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</si>
  <si>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</si>
  <si>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</si>
  <si>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</si>
  <si>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</si>
  <si>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</si>
  <si>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</si>
  <si>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</si>
  <si>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</si>
  <si>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</si>
  <si>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</si>
  <si>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</si>
  <si>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</si>
  <si>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</si>
  <si>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</si>
  <si>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</si>
  <si>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</si>
  <si>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</si>
  <si>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</si>
  <si>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</si>
  <si>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</si>
  <si>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</si>
  <si>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</si>
  <si>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</si>
  <si>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</si>
  <si>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</si>
  <si>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</si>
  <si>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</si>
  <si>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</si>
  <si>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</si>
  <si>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</si>
  <si>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</si>
  <si>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APAGAOD</t>
  </si>
  <si>
    <t>172.20.11.169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</si>
</sst>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3.3195020746887967E-2</c:v>
                </c:pt>
                <c:pt idx="29">
                  <c:v>2.9045643153526972E-2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3.3195020746887967E-2</c:v>
                </c:pt>
                <c:pt idx="29">
                  <c:v>2.9045643153526972E-2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5.3719008264462811E-2</c:v>
                      </c:pt>
                      <c:pt idx="26">
                        <c:v>4.5454545454545456E-2</c:v>
                      </c:pt>
                      <c:pt idx="27">
                        <c:v>4.5454545454545456E-2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4.7619047619047616E-2</c:v>
                      </c:pt>
                      <c:pt idx="26" formatCode="0.00%">
                        <c:v>5.2380952380952382E-2</c:v>
                      </c:pt>
                      <c:pt idx="27" formatCode="0.00%">
                        <c:v>4.7619047619047616E-2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5.3719008264462811E-2</c:v>
                </c:pt>
                <c:pt idx="26">
                  <c:v>4.5454545454545456E-2</c:v>
                </c:pt>
                <c:pt idx="27">
                  <c:v>4.5454545454545456E-2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4.7619047619047616E-2</c:v>
                </c:pt>
                <c:pt idx="26" formatCode="0.00%">
                  <c:v>5.2380952380952382E-2</c:v>
                </c:pt>
                <c:pt idx="27" formatCode="0.00%">
                  <c:v>4.7619047619047616E-2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10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8" zoomScaleNormal="58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D493" sqref="D49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6.6390041493775934E-2</v>
      </c>
      <c r="AL1" s="4">
        <f t="shared" si="0"/>
        <v>6.4315352697095429E-2</v>
      </c>
      <c r="AM1" s="4">
        <f t="shared" ref="AM1" si="1">(AM3)/(AM2+AM3)</f>
        <v>6.2240663900414939E-2</v>
      </c>
      <c r="AN1" s="4">
        <f t="shared" ref="AN1:AO1" si="2">(AN3)/(AN2+AN3)</f>
        <v>6.0165975103734441E-2</v>
      </c>
      <c r="AO1" s="4">
        <f t="shared" si="2"/>
        <v>5.6016597510373446E-2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450</v>
      </c>
      <c r="AL2" s="75">
        <f t="shared" si="4"/>
        <v>451</v>
      </c>
      <c r="AM2" s="75">
        <f t="shared" si="4"/>
        <v>452</v>
      </c>
      <c r="AN2" s="75">
        <f t="shared" si="4"/>
        <v>453</v>
      </c>
      <c r="AO2" s="75">
        <f t="shared" si="4"/>
        <v>455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32</v>
      </c>
      <c r="AL3" s="12">
        <f t="shared" si="7"/>
        <v>31</v>
      </c>
      <c r="AM3" s="12">
        <f t="shared" si="7"/>
        <v>30</v>
      </c>
      <c r="AN3" s="12">
        <f t="shared" si="7"/>
        <v>29</v>
      </c>
      <c r="AO3" s="12">
        <f t="shared" si="7"/>
        <v>27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</v>
      </c>
      <c r="J15" s="34">
        <f t="shared" si="9"/>
        <v>27</v>
      </c>
      <c r="K15" s="35">
        <f t="shared" si="10"/>
        <v>3.5714285714285712E-2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 t="s">
        <v>1451</v>
      </c>
      <c r="AL15" s="88" t="s">
        <v>1451</v>
      </c>
      <c r="AM15" s="88" t="s">
        <v>1451</v>
      </c>
      <c r="AN15" s="88" t="s">
        <v>1451</v>
      </c>
      <c r="AO15" s="88" t="s">
        <v>1451</v>
      </c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22</v>
      </c>
      <c r="J55" s="34">
        <f t="shared" si="9"/>
        <v>6</v>
      </c>
      <c r="K55" s="35">
        <f t="shared" si="10"/>
        <v>0.7857142857142857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 t="s">
        <v>1451</v>
      </c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7</v>
      </c>
      <c r="J67" s="34">
        <f t="shared" si="9"/>
        <v>21</v>
      </c>
      <c r="K67" s="35">
        <f t="shared" si="10"/>
        <v>0.25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 t="s">
        <v>1451</v>
      </c>
      <c r="AL67" s="88" t="s">
        <v>1451</v>
      </c>
      <c r="AM67" s="88" t="s">
        <v>1451</v>
      </c>
      <c r="AN67" s="88" t="s">
        <v>1451</v>
      </c>
      <c r="AO67" s="88" t="s">
        <v>1451</v>
      </c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7</v>
      </c>
      <c r="J70" s="34">
        <f t="shared" si="9"/>
        <v>21</v>
      </c>
      <c r="K70" s="35">
        <f t="shared" si="10"/>
        <v>0.25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 t="s">
        <v>1451</v>
      </c>
      <c r="AL70" s="88" t="s">
        <v>1451</v>
      </c>
      <c r="AM70" s="88" t="s">
        <v>1451</v>
      </c>
      <c r="AN70" s="88" t="s">
        <v>1451</v>
      </c>
      <c r="AO70" s="88" t="s">
        <v>1451</v>
      </c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17</v>
      </c>
      <c r="J78" s="34">
        <f t="shared" ref="J78:J147" si="17">COUNTIF(L78:AM78,"APAGADO")</f>
        <v>11</v>
      </c>
      <c r="K78" s="35">
        <f t="shared" ref="K78:K147" si="18">(I78)/(J78+I78)</f>
        <v>0.6071428571428571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 t="s">
        <v>1451</v>
      </c>
      <c r="AL78" s="88" t="s">
        <v>1451</v>
      </c>
      <c r="AM78" s="88" t="s">
        <v>1451</v>
      </c>
      <c r="AN78" s="88" t="s">
        <v>1451</v>
      </c>
      <c r="AO78" s="88" t="s">
        <v>1451</v>
      </c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21</v>
      </c>
      <c r="J79" s="34">
        <f t="shared" si="17"/>
        <v>7</v>
      </c>
      <c r="K79" s="35">
        <f t="shared" si="18"/>
        <v>0.75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 t="s">
        <v>1451</v>
      </c>
      <c r="AL79" s="88" t="s">
        <v>1451</v>
      </c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16</v>
      </c>
      <c r="J107" s="34">
        <f t="shared" si="21"/>
        <v>12</v>
      </c>
      <c r="K107" s="35">
        <f t="shared" si="22"/>
        <v>0.5714285714285714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 t="s">
        <v>1451</v>
      </c>
      <c r="AL107" s="88" t="s">
        <v>1451</v>
      </c>
      <c r="AM107" s="88" t="s">
        <v>1451</v>
      </c>
      <c r="AN107" s="88" t="s">
        <v>1451</v>
      </c>
      <c r="AO107" s="88" t="s">
        <v>1451</v>
      </c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10</v>
      </c>
      <c r="J115" s="34">
        <f>COUNTIF(L115:AM115,"APAGADO")</f>
        <v>18</v>
      </c>
      <c r="K115" s="35">
        <f>(I115)/(J115+I115)</f>
        <v>0.35714285714285715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 t="s">
        <v>1451</v>
      </c>
      <c r="AM115" s="88" t="s">
        <v>1451</v>
      </c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1472</v>
      </c>
      <c r="I127" s="34">
        <f t="shared" si="16"/>
        <v>16</v>
      </c>
      <c r="J127" s="34">
        <f t="shared" si="17"/>
        <v>12</v>
      </c>
      <c r="K127" s="35">
        <f t="shared" si="18"/>
        <v>0.5714285714285714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 t="s">
        <v>1451</v>
      </c>
      <c r="AL127" s="88" t="s">
        <v>1451</v>
      </c>
      <c r="AM127" s="88" t="s">
        <v>1451</v>
      </c>
      <c r="AN127" s="88" t="s">
        <v>1451</v>
      </c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14</v>
      </c>
      <c r="J148" s="34">
        <f t="shared" ref="J148:J252" si="24">COUNTIF(L148:AM148,"APAGADO")</f>
        <v>14</v>
      </c>
      <c r="K148" s="35">
        <f t="shared" ref="K148:K252" si="25">(I148)/(J148+I148)</f>
        <v>0.5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 t="s">
        <v>1451</v>
      </c>
      <c r="AL148" s="88" t="s">
        <v>1451</v>
      </c>
      <c r="AM148" s="88" t="s">
        <v>1451</v>
      </c>
      <c r="AN148" s="88" t="s">
        <v>1451</v>
      </c>
      <c r="AO148" s="88" t="s">
        <v>1451</v>
      </c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 t="s">
        <v>1451</v>
      </c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8</v>
      </c>
      <c r="J194" s="34">
        <f t="shared" si="24"/>
        <v>20</v>
      </c>
      <c r="K194" s="35">
        <f t="shared" si="25"/>
        <v>0.2857142857142857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 t="s">
        <v>1451</v>
      </c>
      <c r="AL194" s="88" t="s">
        <v>1451</v>
      </c>
      <c r="AM194" s="88" t="s">
        <v>1451</v>
      </c>
      <c r="AN194" s="88" t="s">
        <v>1451</v>
      </c>
      <c r="AO194" s="88" t="s">
        <v>1451</v>
      </c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0</v>
      </c>
      <c r="J196" s="34">
        <f t="shared" si="24"/>
        <v>28</v>
      </c>
      <c r="K196" s="35">
        <f t="shared" si="25"/>
        <v>0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 t="s">
        <v>1451</v>
      </c>
      <c r="AL196" s="88" t="s">
        <v>1451</v>
      </c>
      <c r="AM196" s="88" t="s">
        <v>1451</v>
      </c>
      <c r="AN196" s="88" t="s">
        <v>1451</v>
      </c>
      <c r="AO196" s="88" t="s">
        <v>1451</v>
      </c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7</v>
      </c>
      <c r="J221" s="34">
        <f t="shared" si="24"/>
        <v>21</v>
      </c>
      <c r="K221" s="35">
        <f t="shared" si="25"/>
        <v>0.25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 t="s">
        <v>1451</v>
      </c>
      <c r="AL221" s="88" t="s">
        <v>1451</v>
      </c>
      <c r="AM221" s="88" t="s">
        <v>1451</v>
      </c>
      <c r="AN221" s="88" t="s">
        <v>1451</v>
      </c>
      <c r="AO221" s="88" t="s">
        <v>1451</v>
      </c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</v>
      </c>
      <c r="J230" s="34">
        <f t="shared" si="24"/>
        <v>26</v>
      </c>
      <c r="K230" s="35">
        <f t="shared" si="25"/>
        <v>7.1428571428571425E-2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 t="s">
        <v>1451</v>
      </c>
      <c r="AL230" s="88" t="s">
        <v>1451</v>
      </c>
      <c r="AM230" s="88" t="s">
        <v>1451</v>
      </c>
      <c r="AN230" s="88" t="s">
        <v>1451</v>
      </c>
      <c r="AO230" s="88" t="s">
        <v>1451</v>
      </c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0</v>
      </c>
      <c r="J231" s="34">
        <f t="shared" si="24"/>
        <v>28</v>
      </c>
      <c r="K231" s="35">
        <f t="shared" si="25"/>
        <v>0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 t="s">
        <v>1451</v>
      </c>
      <c r="AL231" s="88" t="s">
        <v>1451</v>
      </c>
      <c r="AM231" s="88" t="s">
        <v>1451</v>
      </c>
      <c r="AN231" s="88" t="s">
        <v>1451</v>
      </c>
      <c r="AO231" s="88" t="s">
        <v>1451</v>
      </c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</v>
      </c>
      <c r="J232" s="34">
        <f>COUNTIF(L232:AM232,"APAGADO")</f>
        <v>26</v>
      </c>
      <c r="K232" s="35">
        <f>(I232)/(J232+I232)</f>
        <v>7.1428571428571425E-2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 t="s">
        <v>1451</v>
      </c>
      <c r="AL232" s="88" t="s">
        <v>1451</v>
      </c>
      <c r="AM232" s="88" t="s">
        <v>1451</v>
      </c>
      <c r="AN232" s="88" t="s">
        <v>1451</v>
      </c>
      <c r="AO232" s="88" t="s">
        <v>1451</v>
      </c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0</v>
      </c>
      <c r="J245" s="34">
        <f t="shared" si="24"/>
        <v>28</v>
      </c>
      <c r="K245" s="35">
        <f t="shared" si="25"/>
        <v>0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 t="s">
        <v>1451</v>
      </c>
      <c r="AL245" s="88" t="s">
        <v>1451</v>
      </c>
      <c r="AM245" s="88" t="s">
        <v>1451</v>
      </c>
      <c r="AN245" s="88" t="s">
        <v>1451</v>
      </c>
      <c r="AO245" s="88" t="s">
        <v>1451</v>
      </c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11</v>
      </c>
      <c r="J305" s="34">
        <f t="shared" si="37"/>
        <v>16</v>
      </c>
      <c r="K305" s="35">
        <f t="shared" si="38"/>
        <v>0.40740740740740738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 t="s">
        <v>1451</v>
      </c>
      <c r="AL305" s="88" t="s">
        <v>1471</v>
      </c>
      <c r="AM305" s="88" t="s">
        <v>1451</v>
      </c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23</v>
      </c>
      <c r="J322" s="34">
        <f t="shared" si="49"/>
        <v>5</v>
      </c>
      <c r="K322" s="35">
        <f t="shared" si="50"/>
        <v>0.8214285714285714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 t="s">
        <v>1451</v>
      </c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 t="s">
        <v>1451</v>
      </c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 t="s">
        <v>1451</v>
      </c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5</v>
      </c>
      <c r="J351" s="34">
        <f>COUNTIF(L351:AM351,"APAGADO")</f>
        <v>23</v>
      </c>
      <c r="K351" s="35">
        <f>(I351)/(J351+I351)</f>
        <v>0.17857142857142858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 t="s">
        <v>1451</v>
      </c>
      <c r="AL351" s="88" t="s">
        <v>1451</v>
      </c>
      <c r="AM351" s="88" t="s">
        <v>1451</v>
      </c>
      <c r="AN351" s="88" t="s">
        <v>1451</v>
      </c>
      <c r="AO351" s="88" t="s">
        <v>1451</v>
      </c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 t="s">
        <v>1451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13</v>
      </c>
      <c r="J380" s="34">
        <f t="shared" si="49"/>
        <v>15</v>
      </c>
      <c r="K380" s="35">
        <f t="shared" si="50"/>
        <v>0.4642857142857143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 t="s">
        <v>1451</v>
      </c>
      <c r="AL380" s="88" t="s">
        <v>1451</v>
      </c>
      <c r="AM380" s="88" t="s">
        <v>1451</v>
      </c>
      <c r="AN380" s="88" t="s">
        <v>1451</v>
      </c>
      <c r="AO380" s="88" t="s">
        <v>1451</v>
      </c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10</v>
      </c>
      <c r="J417" s="34">
        <f t="shared" si="57"/>
        <v>18</v>
      </c>
      <c r="K417" s="35">
        <f t="shared" si="58"/>
        <v>0.35714285714285715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 t="s">
        <v>1451</v>
      </c>
      <c r="AL417" s="88" t="s">
        <v>1451</v>
      </c>
      <c r="AM417" s="88" t="s">
        <v>1451</v>
      </c>
      <c r="AN417" s="88" t="s">
        <v>1451</v>
      </c>
      <c r="AO417" s="88" t="s">
        <v>1451</v>
      </c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10</v>
      </c>
      <c r="J418" s="34">
        <f t="shared" si="57"/>
        <v>18</v>
      </c>
      <c r="K418" s="35">
        <f t="shared" si="58"/>
        <v>0.35714285714285715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 t="s">
        <v>1451</v>
      </c>
      <c r="AL418" s="88" t="s">
        <v>1451</v>
      </c>
      <c r="AM418" s="88" t="s">
        <v>1451</v>
      </c>
      <c r="AN418" s="88" t="s">
        <v>1451</v>
      </c>
      <c r="AO418" s="88" t="s">
        <v>1451</v>
      </c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21</v>
      </c>
      <c r="J447" s="34">
        <f>COUNTIF(L447:AM447,"APAGADO")</f>
        <v>7</v>
      </c>
      <c r="K447" s="35">
        <f>(I447)/(J447+I447)</f>
        <v>0.75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 t="s">
        <v>1451</v>
      </c>
      <c r="AL447" s="88" t="s">
        <v>1451</v>
      </c>
      <c r="AM447" s="88" t="s">
        <v>1451</v>
      </c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14</v>
      </c>
      <c r="J463" s="34">
        <f t="shared" si="63"/>
        <v>14</v>
      </c>
      <c r="K463" s="35">
        <f t="shared" si="64"/>
        <v>0.5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 t="s">
        <v>1451</v>
      </c>
      <c r="AL463" s="88" t="s">
        <v>1451</v>
      </c>
      <c r="AM463" s="88" t="s">
        <v>1451</v>
      </c>
      <c r="AN463" s="88" t="s">
        <v>1451</v>
      </c>
      <c r="AO463" s="88" t="s">
        <v>1451</v>
      </c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16</v>
      </c>
      <c r="J464" s="34">
        <f t="shared" si="63"/>
        <v>12</v>
      </c>
      <c r="K464" s="35">
        <f t="shared" si="64"/>
        <v>0.5714285714285714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 t="s">
        <v>1451</v>
      </c>
      <c r="AL464" s="88" t="s">
        <v>1451</v>
      </c>
      <c r="AM464" s="88" t="s">
        <v>1451</v>
      </c>
      <c r="AN464" s="88" t="s">
        <v>1451</v>
      </c>
      <c r="AO464" s="88" t="s">
        <v>1451</v>
      </c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14</v>
      </c>
      <c r="J465" s="34">
        <f t="shared" si="63"/>
        <v>14</v>
      </c>
      <c r="K465" s="35">
        <f t="shared" si="64"/>
        <v>0.5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 t="s">
        <v>1451</v>
      </c>
      <c r="AL465" s="88" t="s">
        <v>1451</v>
      </c>
      <c r="AM465" s="88" t="s">
        <v>1451</v>
      </c>
      <c r="AN465" s="88" t="s">
        <v>1451</v>
      </c>
      <c r="AO465" s="88" t="s">
        <v>1451</v>
      </c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14</v>
      </c>
      <c r="J466" s="34">
        <f t="shared" si="63"/>
        <v>14</v>
      </c>
      <c r="K466" s="35">
        <f t="shared" si="64"/>
        <v>0.5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 t="s">
        <v>1451</v>
      </c>
      <c r="AL466" s="88" t="s">
        <v>1451</v>
      </c>
      <c r="AM466" s="88" t="s">
        <v>1451</v>
      </c>
      <c r="AN466" s="88" t="s">
        <v>1451</v>
      </c>
      <c r="AO466" s="88" t="s">
        <v>1451</v>
      </c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19</v>
      </c>
      <c r="J475" s="34">
        <f t="shared" si="66"/>
        <v>9</v>
      </c>
      <c r="K475" s="35">
        <f t="shared" si="67"/>
        <v>0.6785714285714286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 t="s">
        <v>1451</v>
      </c>
      <c r="AL475" s="88" t="s">
        <v>1451</v>
      </c>
      <c r="AM475" s="88" t="s">
        <v>1451</v>
      </c>
      <c r="AN475" s="88" t="s">
        <v>1451</v>
      </c>
      <c r="AO475" s="88" t="s">
        <v>1451</v>
      </c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17</v>
      </c>
      <c r="J476" s="34">
        <f t="shared" si="66"/>
        <v>11</v>
      </c>
      <c r="K476" s="35">
        <f t="shared" si="67"/>
        <v>0.6071428571428571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 t="s">
        <v>1451</v>
      </c>
      <c r="AL476" s="88" t="s">
        <v>1451</v>
      </c>
      <c r="AM476" s="88" t="s">
        <v>1451</v>
      </c>
      <c r="AN476" s="88" t="s">
        <v>1451</v>
      </c>
      <c r="AO476" s="88" t="s">
        <v>1451</v>
      </c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17</v>
      </c>
      <c r="J477" s="34">
        <f t="shared" si="66"/>
        <v>11</v>
      </c>
      <c r="K477" s="35">
        <f t="shared" si="67"/>
        <v>0.6071428571428571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 t="s">
        <v>1451</v>
      </c>
      <c r="AL477" s="88" t="s">
        <v>1451</v>
      </c>
      <c r="AM477" s="88" t="s">
        <v>1451</v>
      </c>
      <c r="AN477" s="88" t="s">
        <v>1451</v>
      </c>
      <c r="AO477" s="88" t="s">
        <v>1451</v>
      </c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18</v>
      </c>
      <c r="J478" s="34">
        <f t="shared" si="66"/>
        <v>10</v>
      </c>
      <c r="K478" s="35">
        <f t="shared" si="67"/>
        <v>0.6428571428571429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 t="s">
        <v>1451</v>
      </c>
      <c r="AL478" s="88" t="s">
        <v>1451</v>
      </c>
      <c r="AM478" s="88" t="s">
        <v>1451</v>
      </c>
      <c r="AN478" s="88" t="s">
        <v>1451</v>
      </c>
      <c r="AO478" s="88" t="s">
        <v>1451</v>
      </c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4</v>
      </c>
      <c r="J485" s="34">
        <f t="shared" si="66"/>
        <v>24</v>
      </c>
      <c r="K485" s="35">
        <f t="shared" si="67"/>
        <v>0.14285714285714285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 t="s">
        <v>1451</v>
      </c>
      <c r="AL485" s="88" t="s">
        <v>1451</v>
      </c>
      <c r="AM485" s="88" t="s">
        <v>1451</v>
      </c>
      <c r="AN485" s="88" t="s">
        <v>1451</v>
      </c>
      <c r="AO485" s="88" t="s">
        <v>1451</v>
      </c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71" priority="429" operator="equal">
      <formula>$C$213</formula>
    </cfRule>
    <cfRule type="cellIs" dxfId="70" priority="428" operator="equal">
      <formula>$C$225</formula>
    </cfRule>
  </conditionalFormatting>
  <conditionalFormatting sqref="E1:E436 E449:E1048576">
    <cfRule type="containsText" dxfId="69" priority="435" operator="containsText" text="domo">
      <formula>NOT(ISERROR(SEARCH("domo",E1)))</formula>
    </cfRule>
    <cfRule type="containsText" dxfId="68" priority="434" operator="containsText" text="fija">
      <formula>NOT(ISERROR(SEARCH("fija",E1)))</formula>
    </cfRule>
  </conditionalFormatting>
  <conditionalFormatting sqref="E1:E1048576">
    <cfRule type="cellIs" dxfId="67" priority="430" operator="equal">
      <formula>$E$7</formula>
    </cfRule>
  </conditionalFormatting>
  <conditionalFormatting sqref="E438">
    <cfRule type="containsText" dxfId="66" priority="377" operator="containsText" text="Radio">
      <formula>NOT(ISERROR(SEARCH("Radio",E438)))</formula>
    </cfRule>
    <cfRule type="containsText" dxfId="65" priority="376" operator="containsText" text="domo">
      <formula>NOT(ISERROR(SEARCH("domo",E438)))</formula>
    </cfRule>
    <cfRule type="containsText" dxfId="64" priority="375" operator="containsText" text="fija">
      <formula>NOT(ISERROR(SEARCH("fija",E438)))</formula>
    </cfRule>
  </conditionalFormatting>
  <conditionalFormatting sqref="E438:E439">
    <cfRule type="containsText" dxfId="63" priority="371" operator="containsText" text="domo">
      <formula>NOT(ISERROR(SEARCH("domo",E438)))</formula>
    </cfRule>
    <cfRule type="containsText" dxfId="62" priority="370" operator="containsText" text="fija">
      <formula>NOT(ISERROR(SEARCH("fija",E438)))</formula>
    </cfRule>
  </conditionalFormatting>
  <conditionalFormatting sqref="E439">
    <cfRule type="containsText" dxfId="61" priority="372" operator="containsText" text="Radio">
      <formula>NOT(ISERROR(SEARCH("Radio",E439)))</formula>
    </cfRule>
    <cfRule type="containsText" dxfId="60" priority="369" operator="containsText" text="domo">
      <formula>NOT(ISERROR(SEARCH("domo",E439)))</formula>
    </cfRule>
    <cfRule type="containsText" dxfId="59" priority="368" operator="containsText" text="fija">
      <formula>NOT(ISERROR(SEARCH("fija",E439)))</formula>
    </cfRule>
  </conditionalFormatting>
  <conditionalFormatting sqref="E442">
    <cfRule type="containsText" dxfId="58" priority="367" operator="containsText" text="Radio">
      <formula>NOT(ISERROR(SEARCH("Radio",E442)))</formula>
    </cfRule>
    <cfRule type="containsText" dxfId="57" priority="366" operator="containsText" text="domo">
      <formula>NOT(ISERROR(SEARCH("domo",E442)))</formula>
    </cfRule>
    <cfRule type="containsText" dxfId="56" priority="365" operator="containsText" text="fija">
      <formula>NOT(ISERROR(SEARCH("fija",E442)))</formula>
    </cfRule>
  </conditionalFormatting>
  <conditionalFormatting sqref="E442:E443">
    <cfRule type="containsText" dxfId="55" priority="361" operator="containsText" text="domo">
      <formula>NOT(ISERROR(SEARCH("domo",E442)))</formula>
    </cfRule>
    <cfRule type="containsText" dxfId="54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53" priority="362" operator="containsText" text="Radio">
      <formula>NOT(ISERROR(SEARCH("Radio",E27)))</formula>
    </cfRule>
  </conditionalFormatting>
  <conditionalFormatting sqref="E443:E444">
    <cfRule type="containsText" dxfId="52" priority="355" operator="containsText" text="fija">
      <formula>NOT(ISERROR(SEARCH("fija",E443)))</formula>
    </cfRule>
    <cfRule type="containsText" dxfId="51" priority="356" operator="containsText" text="domo">
      <formula>NOT(ISERROR(SEARCH("domo",E443)))</formula>
    </cfRule>
  </conditionalFormatting>
  <conditionalFormatting sqref="E444">
    <cfRule type="containsText" dxfId="50" priority="357" operator="containsText" text="Radio">
      <formula>NOT(ISERROR(SEARCH("Radio",E444)))</formula>
    </cfRule>
  </conditionalFormatting>
  <conditionalFormatting sqref="E444:E445">
    <cfRule type="containsText" dxfId="49" priority="350" operator="containsText" text="fija">
      <formula>NOT(ISERROR(SEARCH("fija",E444)))</formula>
    </cfRule>
    <cfRule type="containsText" dxfId="48" priority="351" operator="containsText" text="domo">
      <formula>NOT(ISERROR(SEARCH("domo",E444)))</formula>
    </cfRule>
  </conditionalFormatting>
  <conditionalFormatting sqref="E445">
    <cfRule type="containsText" dxfId="47" priority="348" operator="containsText" text="fija">
      <formula>NOT(ISERROR(SEARCH("fija",E445)))</formula>
    </cfRule>
    <cfRule type="containsText" dxfId="46" priority="349" operator="containsText" text="domo">
      <formula>NOT(ISERROR(SEARCH("domo",E445)))</formula>
    </cfRule>
    <cfRule type="containsText" dxfId="45" priority="352" operator="containsText" text="Radio">
      <formula>NOT(ISERROR(SEARCH("Radio",E445)))</formula>
    </cfRule>
  </conditionalFormatting>
  <conditionalFormatting sqref="E447">
    <cfRule type="containsText" dxfId="44" priority="646" operator="containsText" text="fija">
      <formula>NOT(ISERROR(SEARCH("fija",E447)))</formula>
    </cfRule>
    <cfRule type="containsText" dxfId="43" priority="647" operator="containsText" text="domo">
      <formula>NOT(ISERROR(SEARCH("domo",E447)))</formula>
    </cfRule>
  </conditionalFormatting>
  <conditionalFormatting sqref="E450:E452">
    <cfRule type="containsText" dxfId="42" priority="379" operator="containsText" text="domo">
      <formula>NOT(ISERROR(SEARCH("domo",E450)))</formula>
    </cfRule>
    <cfRule type="containsText" dxfId="41" priority="378" operator="containsText" text="fija">
      <formula>NOT(ISERROR(SEARCH("fija",E450)))</formula>
    </cfRule>
  </conditionalFormatting>
  <conditionalFormatting sqref="E467:G488">
    <cfRule type="containsText" dxfId="40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39" priority="903" operator="containsText" text="Radio">
      <formula>NOT(ISERROR(SEARCH("Radio",E1)))</formula>
    </cfRule>
  </conditionalFormatting>
  <conditionalFormatting sqref="F437">
    <cfRule type="cellIs" dxfId="38" priority="26" operator="equal">
      <formula>"PTP A FO"</formula>
    </cfRule>
    <cfRule type="containsText" dxfId="37" priority="25" operator="containsText" text="Radio">
      <formula>NOT(ISERROR(SEARCH("Radio",F437)))</formula>
    </cfRule>
  </conditionalFormatting>
  <conditionalFormatting sqref="F1:G436 F447:G447 F449:G467 F468:F473 F474:G1048576">
    <cfRule type="cellIs" dxfId="36" priority="627" operator="equal">
      <formula>"PTP A FO"</formula>
    </cfRule>
  </conditionalFormatting>
  <conditionalFormatting sqref="F1:G467 F468:F473 F474:G1048576">
    <cfRule type="cellIs" dxfId="35" priority="432" operator="equal">
      <formula>"PTP A FO"</formula>
    </cfRule>
  </conditionalFormatting>
  <conditionalFormatting sqref="F1:G467 F474:G1048576 F468:F473">
    <cfRule type="cellIs" dxfId="34" priority="431" operator="equal">
      <formula>$F$10</formula>
    </cfRule>
  </conditionalFormatting>
  <conditionalFormatting sqref="G468:G473">
    <cfRule type="cellIs" dxfId="33" priority="6" operator="equal">
      <formula>"PTP A FO"</formula>
    </cfRule>
    <cfRule type="cellIs" dxfId="32" priority="5" operator="equal">
      <formula>"PTP A FO"</formula>
    </cfRule>
    <cfRule type="cellIs" dxfId="31" priority="4" operator="equal">
      <formula>$F$10</formula>
    </cfRule>
  </conditionalFormatting>
  <conditionalFormatting sqref="H468 H470 H472 H474 H476 H478">
    <cfRule type="containsText" dxfId="30" priority="3" operator="containsText" text="Radio">
      <formula>NOT(ISERROR(SEARCH("Radio",H468)))</formula>
    </cfRule>
  </conditionalFormatting>
  <conditionalFormatting sqref="H480">
    <cfRule type="containsText" dxfId="29" priority="2" operator="containsText" text="Radio">
      <formula>NOT(ISERROR(SEARCH("Radio",H480)))</formula>
    </cfRule>
  </conditionalFormatting>
  <conditionalFormatting sqref="H484 H486 H488">
    <cfRule type="containsText" dxfId="28" priority="1" operator="containsText" text="Radio">
      <formula>NOT(ISERROR(SEARCH("Radio",H484)))</formula>
    </cfRule>
  </conditionalFormatting>
  <conditionalFormatting sqref="K4:K486">
    <cfRule type="cellIs" dxfId="27" priority="862" operator="lessThan">
      <formula>0.8</formula>
    </cfRule>
    <cfRule type="cellIs" dxfId="26" priority="863" operator="greaterThan">
      <formula>0.8</formula>
    </cfRule>
  </conditionalFormatting>
  <conditionalFormatting sqref="L487:AN1048576 AP487:AP1048576">
    <cfRule type="notContainsText" dxfId="25" priority="892" operator="notContains" text="Caida">
      <formula>ISERROR(SEARCH("Caida",L487))</formula>
    </cfRule>
  </conditionalFormatting>
  <conditionalFormatting sqref="L487:AN1048576">
    <cfRule type="containsText" dxfId="24" priority="559" operator="containsText" text="Caida">
      <formula>NOT(ISERROR(SEARCH("Caida",L487)))</formula>
    </cfRule>
  </conditionalFormatting>
  <conditionalFormatting sqref="L5:AP486">
    <cfRule type="cellIs" dxfId="23" priority="8" operator="equal">
      <formula>"APAGADO"</formula>
    </cfRule>
  </conditionalFormatting>
  <conditionalFormatting sqref="L487:AP605">
    <cfRule type="cellIs" dxfId="22" priority="9" operator="equal">
      <formula>"apagado"</formula>
    </cfRule>
  </conditionalFormatting>
  <conditionalFormatting sqref="N487:N1048">
    <cfRule type="cellIs" dxfId="21" priority="214" operator="greaterThan">
      <formula>0.8</formula>
    </cfRule>
    <cfRule type="cellIs" dxfId="20" priority="191" operator="greaterThan">
      <formula>0.8</formula>
    </cfRule>
    <cfRule type="cellIs" dxfId="19" priority="190" operator="lessThan">
      <formula>0.8</formula>
    </cfRule>
    <cfRule type="containsText" dxfId="18" priority="189" operator="containsText" text="Caida">
      <formula>NOT(ISERROR(SEARCH("Caida",N487)))</formula>
    </cfRule>
    <cfRule type="notContainsText" dxfId="17" priority="188" operator="notContains" text="Caida">
      <formula>ISERROR(SEARCH("Caida",N487))</formula>
    </cfRule>
    <cfRule type="cellIs" dxfId="16" priority="318" operator="equal">
      <formula>"APAGADO"</formula>
    </cfRule>
  </conditionalFormatting>
  <conditionalFormatting sqref="N487:N1048576 N2 N4">
    <cfRule type="cellIs" dxfId="15" priority="208" operator="equal">
      <formula>$N$13</formula>
    </cfRule>
  </conditionalFormatting>
  <conditionalFormatting sqref="V3:AG3">
    <cfRule type="cellIs" dxfId="14" priority="582" operator="equal">
      <formula>"apagado"</formula>
    </cfRule>
  </conditionalFormatting>
  <conditionalFormatting sqref="V487:AG1048576">
    <cfRule type="cellIs" dxfId="13" priority="22" operator="equal">
      <formula>"apagado"</formula>
    </cfRule>
  </conditionalFormatting>
  <conditionalFormatting sqref="AH487:AP1048576">
    <cfRule type="cellIs" dxfId="12" priority="139" operator="equal">
      <formula>"APAGADO"</formula>
    </cfRule>
  </conditionalFormatting>
  <conditionalFormatting sqref="AO487:AO1048576">
    <cfRule type="notContainsText" dxfId="11" priority="140" operator="notContains" text="Caida">
      <formula>ISERROR(SEARCH("Caida",AO487))</formula>
    </cfRule>
  </conditionalFormatting>
  <conditionalFormatting sqref="AO487:AP1048576">
    <cfRule type="containsText" dxfId="10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 t="str">
        <f>'RESUMEN TOTAL'!AO67</f>
        <v>APAGADO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 t="str">
        <f>'RESUMEN TOTAL'!AO70</f>
        <v>APAGADO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 t="str">
        <f>'RESUMEN TOTAL'!AO78</f>
        <v>APAGADO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 t="str">
        <f>'RESUMEN TOTAL'!AO158</f>
        <v>APAGADO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 t="str">
        <f>'RESUMEN TOTAL'!AO221</f>
        <v>APAGADO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 t="str">
        <f>'RESUMEN TOTAL'!AO351</f>
        <v>APAGADO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 t="str">
        <f>'RESUMEN TOTAL'!AO417</f>
        <v>APAGADO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 t="str">
        <f>'RESUMEN TOTAL'!AO418</f>
        <v>APAGADO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 t="str">
        <f>'RESUMEN TOTAL'!AO463</f>
        <v>APAGADO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 t="str">
        <f>'RESUMEN TOTAL'!AO464</f>
        <v>APAGADO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 t="str">
        <f>'RESUMEN TOTAL'!AO465</f>
        <v>APAGADO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 t="str">
        <f>'RESUMEN TOTAL'!AO466</f>
        <v>APAGADO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 t="str">
        <f>'RESUMEN TOTAL'!AO475</f>
        <v>APAGADO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 t="str">
        <f>'RESUMEN TOTAL'!AO476</f>
        <v>APAGADO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 t="str">
        <f>'RESUMEN TOTAL'!AO477</f>
        <v>APAGADO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 t="str">
        <f>'RESUMEN TOTAL'!AO478</f>
        <v>APAGADO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 t="str">
        <f>'RESUMEN TOTAL'!AO485</f>
        <v>APAGADO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32</v>
      </c>
      <c r="AF1" s="18">
        <f t="shared" si="0"/>
        <v>19</v>
      </c>
      <c r="AG1" s="18">
        <f t="shared" si="0"/>
        <v>18</v>
      </c>
      <c r="AH1" s="18">
        <f t="shared" ref="AH1:AI1" si="1">COUNTIF(AH3:AH403, "APAGADO")</f>
        <v>18</v>
      </c>
      <c r="AI1" s="18">
        <f t="shared" si="1"/>
        <v>16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t="str">
        <f>ESTADISTICA!AH64</f>
        <v>APAGADO</v>
      </c>
      <c r="AI65" t="str">
        <f>ESTADISTICA!AI64</f>
        <v>APAGADO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t="str">
        <f>ESTADISTICA!AH67</f>
        <v>APAGADO</v>
      </c>
      <c r="AI68" t="str">
        <f>ESTADISTICA!AI67</f>
        <v>APAGADO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 t="str">
        <f>ESTADISTICA!AE75</f>
        <v>APAGADO</v>
      </c>
      <c r="AF76" t="str">
        <f>ESTADISTICA!AF75</f>
        <v>APAGADO</v>
      </c>
      <c r="AG76" t="str">
        <f>ESTADISTICA!AG75</f>
        <v>APAGADO</v>
      </c>
      <c r="AH76" t="str">
        <f>ESTADISTICA!AH75</f>
        <v>APAGADO</v>
      </c>
      <c r="AI76" t="str">
        <f>ESTADISTICA!AI75</f>
        <v>APAGADO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 t="str">
        <f>ESTADISTICA!AF112</f>
        <v>APAGADO</v>
      </c>
      <c r="AG113" t="str">
        <f>ESTADISTICA!AG112</f>
        <v>APAGADO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 t="str">
        <f>ESTADISTICA!AI155</f>
        <v>APAGADO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 t="str">
        <f>ESTADISTICA!AI218</f>
        <v>APAGADO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 t="str">
        <f>ESTADISTICA!AI227</f>
        <v>APAGADO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 t="str">
        <f>ESTADISTICA!AI228</f>
        <v>APAGADO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 t="str">
        <f>ESTADISTICA!AE302</f>
        <v>APAGADO</v>
      </c>
      <c r="AF302" t="str">
        <f>ESTADISTICA!AF302</f>
        <v>APAGAOD</v>
      </c>
      <c r="AG302" t="str">
        <f>ESTADISTICA!AG302</f>
        <v>APAGADO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 t="str">
        <f>ESTADISTICA!AF319</f>
        <v>APAGADO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 t="str">
        <f>ESTADISTICA!AH335</f>
        <v>APAGADO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 t="str">
        <f>ESTADISTICA!AH347</f>
        <v>APAGADO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 t="str">
        <f>ESTADISTICA!AH348</f>
        <v>APAGADO</v>
      </c>
      <c r="AI348" t="str">
        <f>ESTADISTICA!AI348</f>
        <v>APAGADO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 t="str">
        <f>ESTADISTICA!AH414</f>
        <v>APAGADO</v>
      </c>
      <c r="AI414" t="str">
        <f>ESTADISTICA!AI414</f>
        <v>APAGADO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 t="str">
        <f>ESTADISTICA!AH415</f>
        <v>APAGADO</v>
      </c>
      <c r="AI415" t="str">
        <f>ESTADISTICA!AI415</f>
        <v>APAGADO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 t="str">
        <f>ESTADISTICA!AH460</f>
        <v>APAGADO</v>
      </c>
      <c r="AI460" t="str">
        <f>ESTADISTICA!AI460</f>
        <v>APAGADO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 t="str">
        <f>ESTADISTICA!AG461</f>
        <v>APAGADO</v>
      </c>
      <c r="AH461" t="str">
        <f>ESTADISTICA!AH461</f>
        <v>APAGADO</v>
      </c>
      <c r="AI461" t="str">
        <f>ESTADISTICA!AI461</f>
        <v>APAGADO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 t="str">
        <f>ESTADISTICA!AI462</f>
        <v>APAGADO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 t="str">
        <f>ESTADISTICA!AI463</f>
        <v>APAGADO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 t="str">
        <f>ESTADISTICA!AE474</f>
        <v>APAGADO</v>
      </c>
      <c r="AF474" t="str">
        <f>ESTADISTICA!AF474</f>
        <v>APAGADO</v>
      </c>
      <c r="AG474" t="str">
        <f>ESTADISTICA!AG474</f>
        <v>APAGADO</v>
      </c>
      <c r="AH474" t="str">
        <f>ESTADISTICA!AH474</f>
        <v>APAGADO</v>
      </c>
      <c r="AI474" t="str">
        <f>ESTADISTICA!AI474</f>
        <v>APAGADO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 t="str">
        <f>ESTADISTICA!AH475</f>
        <v>APAGADO</v>
      </c>
      <c r="AI475" t="str">
        <f>ESTADISTICA!AI475</f>
        <v>APAGADO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 t="str">
        <f>ESTADISTICA!AI482</f>
        <v>APAGADO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18</v>
      </c>
      <c r="AF2" s="18">
        <f>COUNTIFS(AF4:AF501, "=APAGADO",E4:E501,"=Fibra Optica")</f>
        <v>17</v>
      </c>
      <c r="AG2" s="18">
        <f>COUNTIFS(AG4:AG501, "=APAGADO",E4:E501,"=Fibra Optica")</f>
        <v>17</v>
      </c>
      <c r="AH2" s="18">
        <f>COUNTIFS(AH4:AH501, "=APAGADO",E4:E501,"=Fibra Optica")</f>
        <v>16</v>
      </c>
      <c r="AI2" s="18">
        <f>COUNTIFS(AI4:AI401, "=APAGADO",E4:E401,"=Fibra Optica")</f>
        <v>14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 t="str">
        <f>'RESUMEN TOTAL'!AO67</f>
        <v>APAGADO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 t="str">
        <f>'RESUMEN TOTAL'!AO70</f>
        <v>APAGADO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 t="str">
        <f>'RESUMEN TOTAL'!AO78</f>
        <v>APAGADO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 t="str">
        <f>'RESUMEN TOTAL'!AO158</f>
        <v>APAGADO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 t="str">
        <f>'RESUMEN TOTAL'!AO221</f>
        <v>APAGADO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 t="str">
        <f>'RESUMEN TOTAL'!AO351</f>
        <v>APAGADO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 t="str">
        <f>'RESUMEN TOTAL'!AO417</f>
        <v>APAGADO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 t="str">
        <f>'RESUMEN TOTAL'!AO418</f>
        <v>APAGADO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 t="str">
        <f>'RESUMEN TOTAL'!AO463</f>
        <v>APAGADO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 t="str">
        <f>'RESUMEN TOTAL'!AO464</f>
        <v>APAGADO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 t="str">
        <f>'RESUMEN TOTAL'!AO465</f>
        <v>APAGADO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 t="str">
        <f>'RESUMEN TOTAL'!AO466</f>
        <v>APAGADO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 t="str">
        <f>'RESUMEN TOTAL'!AO475</f>
        <v>APAGADO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 t="str">
        <f>'RESUMEN TOTAL'!AO476</f>
        <v>APAGADO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 t="str">
        <f>'RESUMEN TOTAL'!AO477</f>
        <v>APAGADO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 t="str">
        <f>'RESUMEN TOTAL'!AO478</f>
        <v>APAGADO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 t="str">
        <f>'RESUMEN TOTAL'!AO485</f>
        <v>APAGADO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 t="str">
        <f>'RESUMEN TOTAL'!AL67</f>
        <v>APAGADO</v>
      </c>
      <c r="AG65" t="str">
        <f>'RESUMEN TOTAL'!AM67</f>
        <v>APAGADO</v>
      </c>
      <c r="AH65" t="str">
        <f>'RESUMEN TOTAL'!AN67</f>
        <v>APAGADO</v>
      </c>
      <c r="AI65" t="str">
        <f>'RESUMEN TOTAL'!AO67</f>
        <v>APAGADO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 t="str">
        <f>'RESUMEN TOTAL'!AL70</f>
        <v>APAGADO</v>
      </c>
      <c r="AG68" t="str">
        <f>'RESUMEN TOTAL'!AM70</f>
        <v>APAGADO</v>
      </c>
      <c r="AH68" t="str">
        <f>'RESUMEN TOTAL'!AN70</f>
        <v>APAGADO</v>
      </c>
      <c r="AI68" t="str">
        <f>'RESUMEN TOTAL'!AO70</f>
        <v>APAGADO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 t="str">
        <f>'RESUMEN TOTAL'!AK78</f>
        <v>APAGADO</v>
      </c>
      <c r="AF76" t="str">
        <f>'RESUMEN TOTAL'!AL78</f>
        <v>APAGADO</v>
      </c>
      <c r="AG76" t="str">
        <f>'RESUMEN TOTAL'!AM78</f>
        <v>APAGADO</v>
      </c>
      <c r="AH76" t="str">
        <f>'RESUMEN TOTAL'!AN78</f>
        <v>APAGADO</v>
      </c>
      <c r="AI76" t="str">
        <f>'RESUMEN TOTAL'!AO78</f>
        <v>APAGADO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 t="str">
        <f>'RESUMEN TOTAL'!AK79</f>
        <v>APAGADO</v>
      </c>
      <c r="AF77" t="str">
        <f>'RESUMEN TOTAL'!AL79</f>
        <v>APAGADO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 t="str">
        <f>'RESUMEN TOTAL'!AL115</f>
        <v>APAGADO</v>
      </c>
      <c r="AG113" t="str">
        <f>'RESUMEN TOTAL'!AM115</f>
        <v>APAGADO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 t="str">
        <f>'RESUMEN TOTAL'!AK127</f>
        <v>APAGADO</v>
      </c>
      <c r="AF125" t="str">
        <f>'RESUMEN TOTAL'!AL127</f>
        <v>APAGADO</v>
      </c>
      <c r="AG125" t="str">
        <f>'RESUMEN TOTAL'!AM127</f>
        <v>APAGADO</v>
      </c>
      <c r="AH125" t="str">
        <f>'RESUMEN TOTAL'!AN127</f>
        <v>APAGADO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 t="str">
        <f>'RESUMEN TOTAL'!AO148</f>
        <v>APAGADO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 t="str">
        <f>'RESUMEN TOTAL'!AO158</f>
        <v>APAGADO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 t="str">
        <f>'RESUMEN TOTAL'!AO194</f>
        <v>APAGADO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 t="str">
        <f>'RESUMEN TOTAL'!AO196</f>
        <v>APAGADO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 t="str">
        <f>'RESUMEN TOTAL'!AK221</f>
        <v>APAGADO</v>
      </c>
      <c r="AF219" t="str">
        <f>'RESUMEN TOTAL'!AL221</f>
        <v>APAGADO</v>
      </c>
      <c r="AG219" t="str">
        <f>'RESUMEN TOTAL'!AM221</f>
        <v>APAGADO</v>
      </c>
      <c r="AH219" t="str">
        <f>'RESUMEN TOTAL'!AN221</f>
        <v>APAGADO</v>
      </c>
      <c r="AI219" t="str">
        <f>'RESUMEN TOTAL'!AO221</f>
        <v>APAGADO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 t="str">
        <f>'RESUMEN TOTAL'!AM230</f>
        <v>APAGADO</v>
      </c>
      <c r="AH228" t="str">
        <f>'RESUMEN TOTAL'!AN230</f>
        <v>APAGADO</v>
      </c>
      <c r="AI228" t="str">
        <f>'RESUMEN TOTAL'!AO230</f>
        <v>APAGADO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 t="str">
        <f>'RESUMEN TOTAL'!AM231</f>
        <v>APAGADO</v>
      </c>
      <c r="AH229" t="str">
        <f>'RESUMEN TOTAL'!AN231</f>
        <v>APAGADO</v>
      </c>
      <c r="AI229" t="str">
        <f>'RESUMEN TOTAL'!AO231</f>
        <v>APAGADO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 t="str">
        <f>'RESUMEN TOTAL'!AM232</f>
        <v>APAGADO</v>
      </c>
      <c r="AH230" t="str">
        <f>'RESUMEN TOTAL'!AN232</f>
        <v>APAGADO</v>
      </c>
      <c r="AI230" t="str">
        <f>'RESUMEN TOTAL'!AO232</f>
        <v>APAGADO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 t="str">
        <f>'RESUMEN TOTAL'!AM245</f>
        <v>APAGADO</v>
      </c>
      <c r="AH243" t="str">
        <f>'RESUMEN TOTAL'!AN245</f>
        <v>APAGADO</v>
      </c>
      <c r="AI243" t="str">
        <f>'RESUMEN TOTAL'!AO245</f>
        <v>APAGADO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 t="str">
        <f>'RESUMEN TOTAL'!AK305</f>
        <v>APAGADO</v>
      </c>
      <c r="AF303" t="str">
        <f>'RESUMEN TOTAL'!AL305</f>
        <v>APAGAOD</v>
      </c>
      <c r="AG303" t="str">
        <f>'RESUMEN TOTAL'!AM305</f>
        <v>APAGADO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 t="str">
        <f>'RESUMEN TOTAL'!AL322</f>
        <v>APAGADO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 t="str">
        <f>'RESUMEN TOTAL'!AN338</f>
        <v>APAGADO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 t="str">
        <f>'RESUMEN TOTAL'!AN350</f>
        <v>APAGADO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 t="str">
        <f>'RESUMEN TOTAL'!AK351</f>
        <v>APAGADO</v>
      </c>
      <c r="AF349" t="str">
        <f>'RESUMEN TOTAL'!AL351</f>
        <v>APAGADO</v>
      </c>
      <c r="AG349" t="str">
        <f>'RESUMEN TOTAL'!AM351</f>
        <v>APAGADO</v>
      </c>
      <c r="AH349" t="str">
        <f>'RESUMEN TOTAL'!AN351</f>
        <v>APAGADO</v>
      </c>
      <c r="AI349" t="str">
        <f>'RESUMEN TOTAL'!AO351</f>
        <v>APAGADO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 t="str">
        <f>'RESUMEN TOTAL'!AK378</f>
        <v>APAGADO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 t="str">
        <f>'RESUMEN TOTAL'!AM380</f>
        <v>APAGADO</v>
      </c>
      <c r="AH378" t="str">
        <f>'RESUMEN TOTAL'!AN380</f>
        <v>APAGADO</v>
      </c>
      <c r="AI378" t="str">
        <f>'RESUMEN TOTAL'!AO380</f>
        <v>APAGADO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 t="str">
        <f>'RESUMEN TOTAL'!AK417</f>
        <v>APAGADO</v>
      </c>
      <c r="AF415" t="str">
        <f>'RESUMEN TOTAL'!AL417</f>
        <v>APAGADO</v>
      </c>
      <c r="AG415" t="str">
        <f>'RESUMEN TOTAL'!AM417</f>
        <v>APAGADO</v>
      </c>
      <c r="AH415" t="str">
        <f>'RESUMEN TOTAL'!AN417</f>
        <v>APAGADO</v>
      </c>
      <c r="AI415" t="str">
        <f>'RESUMEN TOTAL'!AO417</f>
        <v>APAGADO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 t="str">
        <f>'RESUMEN TOTAL'!AK418</f>
        <v>APAGADO</v>
      </c>
      <c r="AF416" t="str">
        <f>'RESUMEN TOTAL'!AL418</f>
        <v>APAGADO</v>
      </c>
      <c r="AG416" t="str">
        <f>'RESUMEN TOTAL'!AM418</f>
        <v>APAGADO</v>
      </c>
      <c r="AH416" t="str">
        <f>'RESUMEN TOTAL'!AN418</f>
        <v>APAGADO</v>
      </c>
      <c r="AI416" t="str">
        <f>'RESUMEN TOTAL'!AO418</f>
        <v>APAGADO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 t="str">
        <f>'RESUMEN TOTAL'!AK447</f>
        <v>APAGADO</v>
      </c>
      <c r="AF445" t="str">
        <f>'RESUMEN TOTAL'!AL447</f>
        <v>APAGADO</v>
      </c>
      <c r="AG445" t="str">
        <f>'RESUMEN TOTAL'!AM447</f>
        <v>APAGADO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 t="str">
        <f>'RESUMEN TOTAL'!AM463</f>
        <v>APAGADO</v>
      </c>
      <c r="AH461" t="str">
        <f>'RESUMEN TOTAL'!AN463</f>
        <v>APAGADO</v>
      </c>
      <c r="AI461" t="str">
        <f>'RESUMEN TOTAL'!AO463</f>
        <v>APAGADO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 t="str">
        <f>'RESUMEN TOTAL'!AM464</f>
        <v>APAGADO</v>
      </c>
      <c r="AH462" t="str">
        <f>'RESUMEN TOTAL'!AN464</f>
        <v>APAGADO</v>
      </c>
      <c r="AI462" t="str">
        <f>'RESUMEN TOTAL'!AO464</f>
        <v>APAGADO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 t="str">
        <f>'RESUMEN TOTAL'!AK465</f>
        <v>APAGADO</v>
      </c>
      <c r="AF463" t="str">
        <f>'RESUMEN TOTAL'!AL465</f>
        <v>APAGADO</v>
      </c>
      <c r="AG463" t="str">
        <f>'RESUMEN TOTAL'!AM465</f>
        <v>APAGADO</v>
      </c>
      <c r="AH463" t="str">
        <f>'RESUMEN TOTAL'!AN465</f>
        <v>APAGADO</v>
      </c>
      <c r="AI463" t="str">
        <f>'RESUMEN TOTAL'!AO465</f>
        <v>APAGADO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 t="str">
        <f>'RESUMEN TOTAL'!AK466</f>
        <v>APAGADO</v>
      </c>
      <c r="AF464" t="str">
        <f>'RESUMEN TOTAL'!AL466</f>
        <v>APAGADO</v>
      </c>
      <c r="AG464" t="str">
        <f>'RESUMEN TOTAL'!AM466</f>
        <v>APAGADO</v>
      </c>
      <c r="AH464" t="str">
        <f>'RESUMEN TOTAL'!AN466</f>
        <v>APAGADO</v>
      </c>
      <c r="AI464" t="str">
        <f>'RESUMEN TOTAL'!AO466</f>
        <v>APAGADO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 t="str">
        <f>'RESUMEN TOTAL'!AK475</f>
        <v>APAGADO</v>
      </c>
      <c r="AF473" t="str">
        <f>'RESUMEN TOTAL'!AL475</f>
        <v>APAGADO</v>
      </c>
      <c r="AG473" t="str">
        <f>'RESUMEN TOTAL'!AM475</f>
        <v>APAGADO</v>
      </c>
      <c r="AH473" t="str">
        <f>'RESUMEN TOTAL'!AN475</f>
        <v>APAGADO</v>
      </c>
      <c r="AI473" t="str">
        <f>'RESUMEN TOTAL'!AO475</f>
        <v>APAGADO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 t="str">
        <f>'RESUMEN TOTAL'!AK476</f>
        <v>APAGADO</v>
      </c>
      <c r="AF474" t="str">
        <f>'RESUMEN TOTAL'!AL476</f>
        <v>APAGADO</v>
      </c>
      <c r="AG474" t="str">
        <f>'RESUMEN TOTAL'!AM476</f>
        <v>APAGADO</v>
      </c>
      <c r="AH474" t="str">
        <f>'RESUMEN TOTAL'!AN476</f>
        <v>APAGADO</v>
      </c>
      <c r="AI474" t="str">
        <f>'RESUMEN TOTAL'!AO476</f>
        <v>APAGADO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 t="str">
        <f>'RESUMEN TOTAL'!AK477</f>
        <v>APAGADO</v>
      </c>
      <c r="AF475" t="str">
        <f>'RESUMEN TOTAL'!AL477</f>
        <v>APAGADO</v>
      </c>
      <c r="AG475" t="str">
        <f>'RESUMEN TOTAL'!AM477</f>
        <v>APAGADO</v>
      </c>
      <c r="AH475" t="str">
        <f>'RESUMEN TOTAL'!AN477</f>
        <v>APAGADO</v>
      </c>
      <c r="AI475" t="str">
        <f>'RESUMEN TOTAL'!AO477</f>
        <v>APAGADO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 t="str">
        <f>'RESUMEN TOTAL'!AK478</f>
        <v>APAGADO</v>
      </c>
      <c r="AF476" t="str">
        <f>'RESUMEN TOTAL'!AL478</f>
        <v>APAGADO</v>
      </c>
      <c r="AG476" t="str">
        <f>'RESUMEN TOTAL'!AM478</f>
        <v>APAGADO</v>
      </c>
      <c r="AH476" t="str">
        <f>'RESUMEN TOTAL'!AN478</f>
        <v>APAGADO</v>
      </c>
      <c r="AI476" t="str">
        <f>'RESUMEN TOTAL'!AO478</f>
        <v>APAGADO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 t="str">
        <f>'RESUMEN TOTAL'!AK485</f>
        <v>APAGADO</v>
      </c>
      <c r="AF483" t="str">
        <f>'RESUMEN TOTAL'!AL485</f>
        <v>APAGADO</v>
      </c>
      <c r="AG483" t="str">
        <f>'RESUMEN TOTAL'!AM485</f>
        <v>APAGADO</v>
      </c>
      <c r="AH483" t="str">
        <f>'RESUMEN TOTAL'!AN485</f>
        <v>APAGADO</v>
      </c>
      <c r="AI483" t="str">
        <f>'RESUMEN TOTAL'!AO485</f>
        <v>APAGADO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H2" sqref="AH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4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 t="str">
        <f>'RESUMEN TOTAL'!AO67</f>
        <v>APAGADO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 t="str">
        <f>'RESUMEN TOTAL'!AO70</f>
        <v>APAGADO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 t="str">
        <f>'RESUMEN TOTAL'!AO78</f>
        <v>APAGADO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 t="str">
        <f>'RESUMEN TOTAL'!AO158</f>
        <v>APAGADO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 t="str">
        <f>'RESUMEN TOTAL'!AO221</f>
        <v>APAGADO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 t="str">
        <f>'RESUMEN TOTAL'!AO351</f>
        <v>APAGADO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 t="str">
        <f>'RESUMEN TOTAL'!AO417</f>
        <v>APAGADO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 t="str">
        <f>'RESUMEN TOTAL'!AO418</f>
        <v>APAGADO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 t="str">
        <f>'RESUMEN TOTAL'!AO463</f>
        <v>APAGADO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 t="str">
        <f>'RESUMEN TOTAL'!AO464</f>
        <v>APAGADO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 t="str">
        <f>'RESUMEN TOTAL'!AO465</f>
        <v>APAGADO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 t="str">
        <f>'RESUMEN TOTAL'!AO466</f>
        <v>APAGADO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 t="str">
        <f>'RESUMEN TOTAL'!AO475</f>
        <v>APAGADO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 t="str">
        <f>'RESUMEN TOTAL'!AO476</f>
        <v>APAGADO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 t="str">
        <f>'RESUMEN TOTAL'!AO477</f>
        <v>APAGADO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 t="str">
        <f>'RESUMEN TOTAL'!AO478</f>
        <v>APAGADO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 t="str">
        <f>'RESUMEN TOTAL'!AO485</f>
        <v>APAGADO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5</v>
      </c>
      <c r="C27">
        <f>'APAGADOS FIBRA'!AE2</f>
        <v>18</v>
      </c>
      <c r="D27">
        <f>'APAGADOS ANTENA'!AE2</f>
        <v>0</v>
      </c>
      <c r="E27">
        <f t="shared" si="8"/>
        <v>23</v>
      </c>
      <c r="F27">
        <f>'RESUMEN TOTAL'!B1</f>
        <v>482</v>
      </c>
      <c r="G27" s="36">
        <f t="shared" si="9"/>
        <v>4.7717842323651449E-2</v>
      </c>
    </row>
    <row r="28" spans="1:7" x14ac:dyDescent="0.25">
      <c r="A28" s="17">
        <f>'APAGADOS RADIO'!AF3</f>
        <v>45165</v>
      </c>
      <c r="B28">
        <f>'APAGADOS RADIO'!AF2+D28</f>
        <v>5</v>
      </c>
      <c r="C28">
        <f>'APAGADOS FIBRA'!AF2</f>
        <v>17</v>
      </c>
      <c r="D28">
        <f>'APAGADOS ANTENA'!AF2</f>
        <v>0</v>
      </c>
      <c r="E28">
        <f t="shared" si="8"/>
        <v>22</v>
      </c>
      <c r="F28">
        <f>'RESUMEN TOTAL'!B1</f>
        <v>482</v>
      </c>
      <c r="G28" s="36">
        <f t="shared" si="9"/>
        <v>4.5643153526970952E-2</v>
      </c>
    </row>
    <row r="29" spans="1:7" x14ac:dyDescent="0.25">
      <c r="A29" s="17">
        <f>'APAGADOS RADIO'!AG3</f>
        <v>45166</v>
      </c>
      <c r="B29">
        <f>'APAGADOS RADIO'!AG2+D29</f>
        <v>4</v>
      </c>
      <c r="C29">
        <f>'APAGADOS FIBRA'!AG2</f>
        <v>17</v>
      </c>
      <c r="D29">
        <f>'APAGADOS ANTENA'!AG2</f>
        <v>0</v>
      </c>
      <c r="E29">
        <f t="shared" si="8"/>
        <v>21</v>
      </c>
      <c r="F29">
        <f>'RESUMEN TOTAL'!B1</f>
        <v>482</v>
      </c>
      <c r="G29" s="36">
        <f t="shared" si="9"/>
        <v>4.3568464730290454E-2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16</v>
      </c>
      <c r="D30">
        <f>'APAGADOS ANTENA'!AH2</f>
        <v>0</v>
      </c>
      <c r="E30">
        <f t="shared" si="8"/>
        <v>16</v>
      </c>
      <c r="F30">
        <f>'RESUMEN TOTAL'!B1</f>
        <v>482</v>
      </c>
      <c r="G30" s="36">
        <f t="shared" si="9"/>
        <v>3.3195020746887967E-2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14</v>
      </c>
      <c r="D31">
        <f>'APAGADOS ANTENA'!AI2</f>
        <v>0</v>
      </c>
      <c r="E31">
        <f t="shared" si="8"/>
        <v>14</v>
      </c>
      <c r="F31">
        <f>'RESUMEN TOTAL'!B1</f>
        <v>482</v>
      </c>
      <c r="G31" s="36">
        <f t="shared" si="9"/>
        <v>2.9045643153526972E-2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5</v>
      </c>
      <c r="F60">
        <f>paradas!AE3</f>
        <v>0</v>
      </c>
      <c r="G60" s="107">
        <f t="shared" si="13"/>
        <v>5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5</v>
      </c>
      <c r="F61">
        <f>paradas!AF3</f>
        <v>4</v>
      </c>
      <c r="G61" s="107">
        <f t="shared" si="13"/>
        <v>9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5</v>
      </c>
      <c r="F62">
        <f>paradas!AG3</f>
        <v>4</v>
      </c>
      <c r="G62" s="107">
        <f t="shared" si="13"/>
        <v>9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5</v>
      </c>
      <c r="F63">
        <f>paradas!AH3</f>
        <v>4</v>
      </c>
      <c r="G63" s="107">
        <f t="shared" si="13"/>
        <v>9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5</v>
      </c>
      <c r="F64">
        <f>paradas!AI3</f>
        <v>4</v>
      </c>
      <c r="G64" s="107">
        <f t="shared" si="13"/>
        <v>9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96" workbookViewId="0">
      <selection activeCell="M202" sqref="M20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3</v>
      </c>
      <c r="D172" s="68">
        <f>D171-C172</f>
        <v>17</v>
      </c>
      <c r="E172" s="69">
        <f>D172/C170</f>
        <v>3.5269709543568464E-2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16</v>
      </c>
      <c r="E173" s="69">
        <f>D173/C170</f>
        <v>3.3195020746887967E-2</v>
      </c>
      <c r="F173" s="130"/>
      <c r="G173" s="67" t="s">
        <v>1153</v>
      </c>
      <c r="H173" s="121">
        <f>AUXILIAR!C59</f>
        <v>15</v>
      </c>
      <c r="I173" s="125">
        <v>5</v>
      </c>
      <c r="J173" s="115">
        <f t="shared" ref="J173:J175" si="10">I173/H173</f>
        <v>0.33333333333333331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13</v>
      </c>
      <c r="E174" s="92">
        <f>D174/C170</f>
        <v>2.6970954356846474E-2</v>
      </c>
      <c r="F174" s="130"/>
      <c r="G174" s="67" t="s">
        <v>1420</v>
      </c>
      <c r="H174" s="121">
        <f>AUXILIAR!D59</f>
        <v>15</v>
      </c>
      <c r="I174" s="126">
        <v>4</v>
      </c>
      <c r="J174" s="110">
        <f t="shared" si="10"/>
        <v>0.26666666666666666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0.04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9</v>
      </c>
      <c r="J175" s="113">
        <f t="shared" si="10"/>
        <v>0.3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0.05</v>
      </c>
      <c r="F176" s="131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23</v>
      </c>
      <c r="D178" s="68">
        <f>C178</f>
        <v>23</v>
      </c>
      <c r="E178" s="69">
        <f>D178/C177</f>
        <v>4.7717842323651449E-2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23</v>
      </c>
      <c r="E179" s="69">
        <f>D179/C177</f>
        <v>4.7717842323651449E-2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4.5643153526970952E-2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5</v>
      </c>
      <c r="D181" s="72">
        <f>D180-C181</f>
        <v>17</v>
      </c>
      <c r="E181" s="92">
        <f>D181/C177</f>
        <v>3.5269709543568464E-2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22</v>
      </c>
      <c r="D185" s="68">
        <f>C185</f>
        <v>22</v>
      </c>
      <c r="E185" s="69">
        <f>D185/C184</f>
        <v>4.5643153526970952E-2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19</v>
      </c>
      <c r="E186" s="69">
        <f>D186/C184</f>
        <v>3.9419087136929459E-2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18</v>
      </c>
      <c r="E187" s="69">
        <f>D187/C184</f>
        <v>3.7344398340248962E-2</v>
      </c>
      <c r="F187" s="130"/>
      <c r="G187" s="67" t="s">
        <v>1153</v>
      </c>
      <c r="H187" s="121">
        <f>AUXILIAR!C61</f>
        <v>15</v>
      </c>
      <c r="I187" s="125">
        <f>paradas!AF2</f>
        <v>5</v>
      </c>
      <c r="J187" s="115">
        <f t="shared" ref="J187:J189" si="14">I187/H187</f>
        <v>0.33333333333333331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13</v>
      </c>
      <c r="E188" s="92">
        <f>D188/C184</f>
        <v>2.6970954356846474E-2</v>
      </c>
      <c r="F188" s="130"/>
      <c r="G188" s="67" t="s">
        <v>1420</v>
      </c>
      <c r="H188" s="121">
        <f>AUXILIAR!D61</f>
        <v>15</v>
      </c>
      <c r="I188" s="126">
        <f>paradas!AF3</f>
        <v>4</v>
      </c>
      <c r="J188" s="110">
        <f t="shared" si="14"/>
        <v>0.26666666666666666</v>
      </c>
    </row>
    <row r="189" spans="2:10" ht="17.25" thickTop="1" thickBot="1" x14ac:dyDescent="0.3">
      <c r="B189" s="95" t="s">
        <v>1144</v>
      </c>
      <c r="C189" s="96">
        <f>Hoja1!AF3</f>
        <v>11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9</v>
      </c>
      <c r="J189" s="113">
        <f t="shared" si="14"/>
        <v>0.3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21</v>
      </c>
      <c r="D192" s="68">
        <f>C192</f>
        <v>21</v>
      </c>
      <c r="E192" s="69">
        <f>D192/C191</f>
        <v>4.3568464730290454E-2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19</v>
      </c>
      <c r="E193" s="69">
        <f>D193/C191</f>
        <v>3.9419087136929459E-2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18</v>
      </c>
      <c r="E194" s="69">
        <f>D194/C191</f>
        <v>3.7344398340248962E-2</v>
      </c>
      <c r="F194" s="130"/>
      <c r="G194" s="67" t="s">
        <v>1153</v>
      </c>
      <c r="H194" s="121">
        <f>AUXILIAR!C62</f>
        <v>15</v>
      </c>
      <c r="I194" s="125">
        <v>3</v>
      </c>
      <c r="J194" s="115">
        <f t="shared" ref="J194:J196" si="16">I194/H194</f>
        <v>0.2</v>
      </c>
    </row>
    <row r="195" spans="2:10" ht="16.5" thickBot="1" x14ac:dyDescent="0.3">
      <c r="B195" s="70" t="s">
        <v>16</v>
      </c>
      <c r="C195" s="71">
        <f>AUXILIAR!B29</f>
        <v>4</v>
      </c>
      <c r="D195" s="72">
        <f>D194-C195</f>
        <v>14</v>
      </c>
      <c r="E195" s="92">
        <f>D195/C191</f>
        <v>2.9045643153526972E-2</v>
      </c>
      <c r="F195" s="130"/>
      <c r="G195" s="67" t="s">
        <v>1420</v>
      </c>
      <c r="H195" s="121">
        <f>AUXILIAR!D62</f>
        <v>15</v>
      </c>
      <c r="I195" s="126">
        <v>2</v>
      </c>
      <c r="J195" s="110">
        <f t="shared" si="16"/>
        <v>0.13333333333333333</v>
      </c>
    </row>
    <row r="196" spans="2:10" ht="17.25" thickTop="1" thickBot="1" x14ac:dyDescent="0.3">
      <c r="B196" s="95" t="s">
        <v>1144</v>
      </c>
      <c r="C196" s="96">
        <f>Hoja1!AG3</f>
        <v>11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5</v>
      </c>
      <c r="J196" s="113">
        <f t="shared" si="16"/>
        <v>0.16666666666666666</v>
      </c>
    </row>
    <row r="197" spans="2:10" ht="17.25" thickTop="1" thickBot="1" x14ac:dyDescent="0.3">
      <c r="B197" s="95" t="s">
        <v>1145</v>
      </c>
      <c r="C197" s="96">
        <f>Hoja1!AG5</f>
        <v>10</v>
      </c>
      <c r="D197" s="96"/>
      <c r="E197" s="98">
        <v>0.04</v>
      </c>
      <c r="F197" s="131"/>
      <c r="G197" s="70" t="s">
        <v>1425</v>
      </c>
      <c r="H197" s="122">
        <v>5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20</v>
      </c>
      <c r="D199" s="68">
        <f>C199</f>
        <v>20</v>
      </c>
      <c r="E199" s="69">
        <f>D199/C198</f>
        <v>4.1493775933609957E-2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3</v>
      </c>
      <c r="D200" s="68">
        <f>D199-C200</f>
        <v>17</v>
      </c>
      <c r="E200" s="69">
        <f>D200/C198</f>
        <v>3.5269709543568464E-2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1</v>
      </c>
      <c r="D201" s="68">
        <f>D200-C201</f>
        <v>16</v>
      </c>
      <c r="E201" s="69">
        <f>D201/C198</f>
        <v>3.3195020746887967E-2</v>
      </c>
      <c r="F201" s="130"/>
      <c r="G201" s="67" t="s">
        <v>1153</v>
      </c>
      <c r="H201" s="121">
        <f>AUXILIAR!C63</f>
        <v>15</v>
      </c>
      <c r="I201" s="125">
        <f>AUXILIAR!E63</f>
        <v>5</v>
      </c>
      <c r="J201" s="115">
        <f t="shared" ref="J201:J203" si="18">I201/H201</f>
        <v>0.33333333333333331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16</v>
      </c>
      <c r="E202" s="92">
        <f>D202/C198</f>
        <v>3.3195020746887967E-2</v>
      </c>
      <c r="F202" s="130"/>
      <c r="G202" s="67" t="s">
        <v>1420</v>
      </c>
      <c r="H202" s="121">
        <f>AUXILIAR!D63</f>
        <v>15</v>
      </c>
      <c r="I202" s="126">
        <f>AUXILIAR!F63</f>
        <v>4</v>
      </c>
      <c r="J202" s="110">
        <f t="shared" si="18"/>
        <v>0.26666666666666666</v>
      </c>
    </row>
    <row r="203" spans="2:10" ht="17.25" thickTop="1" thickBot="1" x14ac:dyDescent="0.3">
      <c r="B203" s="95" t="s">
        <v>1144</v>
      </c>
      <c r="C203" s="96">
        <v>10</v>
      </c>
      <c r="D203" s="96"/>
      <c r="E203" s="97">
        <v>0.04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9</v>
      </c>
      <c r="J203" s="113">
        <f t="shared" si="18"/>
        <v>0.3</v>
      </c>
    </row>
    <row r="204" spans="2:10" ht="17.25" thickTop="1" thickBot="1" x14ac:dyDescent="0.3">
      <c r="B204" s="95" t="s">
        <v>1145</v>
      </c>
      <c r="C204" s="96">
        <f>Hoja1!AH5</f>
        <v>10</v>
      </c>
      <c r="D204" s="96"/>
      <c r="E204" s="98">
        <v>0.04</v>
      </c>
      <c r="F204" s="131"/>
      <c r="G204" s="70" t="s">
        <v>1425</v>
      </c>
      <c r="H204" s="122">
        <f>AUXILIAR!G63</f>
        <v>9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14</v>
      </c>
      <c r="D206" s="68">
        <f>C206</f>
        <v>14</v>
      </c>
      <c r="E206" s="69">
        <f>D206/C205</f>
        <v>2.9045643153526972E-2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1</v>
      </c>
      <c r="D207" s="68">
        <f>D206-C207</f>
        <v>13</v>
      </c>
      <c r="E207" s="69">
        <f>D207/C205</f>
        <v>2.6970954356846474E-2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1</v>
      </c>
      <c r="D208" s="68">
        <f>D207-C208</f>
        <v>12</v>
      </c>
      <c r="E208" s="69">
        <f>D208/C205</f>
        <v>2.4896265560165973E-2</v>
      </c>
      <c r="F208" s="130"/>
      <c r="G208" s="67" t="s">
        <v>1153</v>
      </c>
      <c r="H208" s="121">
        <f>AUXILIAR!C64</f>
        <v>15</v>
      </c>
      <c r="I208" s="125">
        <v>4</v>
      </c>
      <c r="J208" s="115">
        <f t="shared" ref="J208:J210" si="20">I208/H208</f>
        <v>0.26666666666666666</v>
      </c>
    </row>
    <row r="209" spans="2:10" ht="16.5" thickBot="1" x14ac:dyDescent="0.3">
      <c r="B209" s="70" t="s">
        <v>16</v>
      </c>
      <c r="C209" s="71">
        <v>2</v>
      </c>
      <c r="D209" s="72">
        <f>D208-C209</f>
        <v>10</v>
      </c>
      <c r="E209" s="92">
        <f>D209/C205</f>
        <v>2.0746887966804978E-2</v>
      </c>
      <c r="F209" s="130"/>
      <c r="G209" s="67" t="s">
        <v>1420</v>
      </c>
      <c r="H209" s="121">
        <f>AUXILIAR!D64</f>
        <v>15</v>
      </c>
      <c r="I209" s="126">
        <v>3</v>
      </c>
      <c r="J209" s="110">
        <f t="shared" si="20"/>
        <v>0.2</v>
      </c>
    </row>
    <row r="210" spans="2:10" ht="17.25" thickTop="1" thickBot="1" x14ac:dyDescent="0.3">
      <c r="B210" s="95" t="s">
        <v>1144</v>
      </c>
      <c r="C210" s="96">
        <v>11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7</v>
      </c>
      <c r="J210" s="113">
        <f t="shared" si="20"/>
        <v>0.23333333333333334</v>
      </c>
    </row>
    <row r="211" spans="2:10" ht="17.25" thickTop="1" thickBot="1" x14ac:dyDescent="0.3">
      <c r="B211" s="95" t="s">
        <v>1145</v>
      </c>
      <c r="C211" s="96">
        <f>Hoja1!AI5</f>
        <v>7</v>
      </c>
      <c r="D211" s="96"/>
      <c r="E211" s="98">
        <v>0.03</v>
      </c>
      <c r="F211" s="131"/>
      <c r="G211" s="70" t="s">
        <v>1425</v>
      </c>
      <c r="H211" s="122">
        <v>7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N1" workbookViewId="0">
      <selection activeCell="AI10" sqref="AI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13</v>
      </c>
      <c r="AF3" s="54">
        <f>COUNTIFS('RESUMEN TOTAL'!C5:C518, "=BONOMO",'RESUMEN TOTAL'!AL5:AL518,"=APAGADO")</f>
        <v>11</v>
      </c>
      <c r="AG3" s="54">
        <f>COUNTIFS('RESUMEN TOTAL'!C5:C518, "=BONOMO",'RESUMEN TOTAL'!AM5:AM518,"=APAGADO")</f>
        <v>11</v>
      </c>
      <c r="AH3" s="54">
        <v>10</v>
      </c>
      <c r="AI3" s="54">
        <v>11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5.3719008264462811E-2</v>
      </c>
      <c r="AF4" s="61">
        <f t="shared" si="0"/>
        <v>4.5454545454545456E-2</v>
      </c>
      <c r="AG4" s="61">
        <f t="shared" si="0"/>
        <v>4.5454545454545456E-2</v>
      </c>
      <c r="AH4" s="61">
        <f t="shared" ref="AH4" si="4">AH3/BONOMOcam</f>
        <v>4.1322314049586778E-2</v>
      </c>
      <c r="AI4" s="61">
        <f t="shared" ref="AI4:AJ4" si="5">AI3/BONOMOcam</f>
        <v>4.5454545454545456E-2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10</v>
      </c>
      <c r="AF5" s="56">
        <f>COUNTIFS('RESUMEN TOTAL'!C5:C502, "=COSEIDI",'RESUMEN TOTAL'!AL5:AL502,"=APAGADO")</f>
        <v>11</v>
      </c>
      <c r="AG5" s="56">
        <f>COUNTIFS('RESUMEN TOTAL'!C5:C502, "=COSEIDI",'RESUMEN TOTAL'!AM5:AM502,"=APAGADO")</f>
        <v>10</v>
      </c>
      <c r="AH5" s="56">
        <f>COUNTIFS('RESUMEN TOTAL'!C5:C502, "=COSEIDI",'RESUMEN TOTAL'!AN5:AN502,"=APAGADO")</f>
        <v>10</v>
      </c>
      <c r="AI5" s="56">
        <v>7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4.7619047619047616E-2</v>
      </c>
      <c r="AF6" s="42">
        <f t="shared" si="6"/>
        <v>5.2380952380952382E-2</v>
      </c>
      <c r="AG6" s="42">
        <f t="shared" si="6"/>
        <v>4.7619047619047616E-2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5</v>
      </c>
      <c r="AF2" s="18">
        <f>COUNTIFS(AF4:AF600, "=APAGADO",D4:D600,"=GFIJA")</f>
        <v>5</v>
      </c>
      <c r="AG2" s="18">
        <f>COUNTIFS(AG4:AG600, "=APAGADO",D4:D600,"=GFIJA")</f>
        <v>5</v>
      </c>
      <c r="AH2" s="18">
        <f>COUNTIFS(AH4:AH600, "=APAGADO",D4:D600,"=GFIJA")</f>
        <v>5</v>
      </c>
      <c r="AI2" s="18">
        <f>COUNTIFS(AI4:AI600, "=APAGADO",D4:D600,"=GFIJA")</f>
        <v>5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4</v>
      </c>
      <c r="AG3" s="18">
        <f>COUNTIFS(AG6:AG602, "=APAGADO",D4:D600,"=INTERCOMUNICADOR")</f>
        <v>4</v>
      </c>
      <c r="AH3" s="18">
        <f>COUNTIFS(AH6:AH602, "=APAGADO",D4:D600,"=INTERCOMUNICADOR")</f>
        <v>4</v>
      </c>
      <c r="AI3" s="18">
        <f>COUNTIFS(AI6:AI602, "=APAGADO",D4:D600,"=INTERCOMUNICADOR")</f>
        <v>4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 t="str">
        <f>'RESUMEN TOTAL'!AK55</f>
        <v>APAGADO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 t="str">
        <f>'RESUMEN TOTAL'!AL67</f>
        <v>APAGADO</v>
      </c>
      <c r="AG67" s="88" t="str">
        <f>'RESUMEN TOTAL'!AM67</f>
        <v>APAGADO</v>
      </c>
      <c r="AH67" s="88" t="str">
        <f>'RESUMEN TOTAL'!AN67</f>
        <v>APAGADO</v>
      </c>
      <c r="AI67" s="88" t="str">
        <f>'RESUMEN TOTAL'!AO67</f>
        <v>APAGADO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 t="str">
        <f>'RESUMEN TOTAL'!AL70</f>
        <v>APAGADO</v>
      </c>
      <c r="AG70" s="88" t="str">
        <f>'RESUMEN TOTAL'!AM70</f>
        <v>APAGADO</v>
      </c>
      <c r="AH70" s="88" t="str">
        <f>'RESUMEN TOTAL'!AN70</f>
        <v>APAGADO</v>
      </c>
      <c r="AI70" s="88" t="str">
        <f>'RESUMEN TOTAL'!AO70</f>
        <v>APAGADO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 t="str">
        <f>'RESUMEN TOTAL'!AK78</f>
        <v>APAGADO</v>
      </c>
      <c r="AF78" s="88" t="str">
        <f>'RESUMEN TOTAL'!AL78</f>
        <v>APAGADO</v>
      </c>
      <c r="AG78" s="88" t="str">
        <f>'RESUMEN TOTAL'!AM78</f>
        <v>APAGADO</v>
      </c>
      <c r="AH78" s="88" t="str">
        <f>'RESUMEN TOTAL'!AN78</f>
        <v>APAGADO</v>
      </c>
      <c r="AI78" s="88" t="str">
        <f>'RESUMEN TOTAL'!AO78</f>
        <v>APAGADO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 t="str">
        <f>'RESUMEN TOTAL'!AK79</f>
        <v>APAGADO</v>
      </c>
      <c r="AF79" s="88" t="str">
        <f>'RESUMEN TOTAL'!AL79</f>
        <v>APAGADO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 t="str">
        <f>'RESUMEN TOTAL'!AL115</f>
        <v>APAGADO</v>
      </c>
      <c r="AG115" s="88" t="str">
        <f>'RESUMEN TOTAL'!AM115</f>
        <v>APAGADO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 t="str">
        <f>'RESUMEN TOTAL'!AK127</f>
        <v>APAGADO</v>
      </c>
      <c r="AF127" s="88" t="str">
        <f>'RESUMEN TOTAL'!AL127</f>
        <v>APAGADO</v>
      </c>
      <c r="AG127" s="88" t="str">
        <f>'RESUMEN TOTAL'!AM127</f>
        <v>APAGADO</v>
      </c>
      <c r="AH127" s="88" t="str">
        <f>'RESUMEN TOTAL'!AN127</f>
        <v>APAGADO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 t="str">
        <f>'RESUMEN TOTAL'!AO148</f>
        <v>APAGADO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 t="str">
        <f>'RESUMEN TOTAL'!AO158</f>
        <v>APAGADO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 t="str">
        <f>'RESUMEN TOTAL'!AO194</f>
        <v>APAGADO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 t="str">
        <f>'RESUMEN TOTAL'!AO196</f>
        <v>APAGADO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 t="str">
        <f>'RESUMEN TOTAL'!AK221</f>
        <v>APAGADO</v>
      </c>
      <c r="AF221" s="88" t="str">
        <f>'RESUMEN TOTAL'!AL221</f>
        <v>APAGADO</v>
      </c>
      <c r="AG221" s="88" t="str">
        <f>'RESUMEN TOTAL'!AM221</f>
        <v>APAGADO</v>
      </c>
      <c r="AH221" s="88" t="str">
        <f>'RESUMEN TOTAL'!AN221</f>
        <v>APAGADO</v>
      </c>
      <c r="AI221" s="88" t="str">
        <f>'RESUMEN TOTAL'!AO221</f>
        <v>APAGADO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 t="str">
        <f>'RESUMEN TOTAL'!AM230</f>
        <v>APAGADO</v>
      </c>
      <c r="AH230" s="88" t="str">
        <f>'RESUMEN TOTAL'!AN230</f>
        <v>APAGADO</v>
      </c>
      <c r="AI230" s="88" t="str">
        <f>'RESUMEN TOTAL'!AO230</f>
        <v>APAGADO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 t="str">
        <f>'RESUMEN TOTAL'!AM231</f>
        <v>APAGADO</v>
      </c>
      <c r="AH231" s="88" t="str">
        <f>'RESUMEN TOTAL'!AN231</f>
        <v>APAGADO</v>
      </c>
      <c r="AI231" s="88" t="str">
        <f>'RESUMEN TOTAL'!AO231</f>
        <v>APAGADO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 t="str">
        <f>'RESUMEN TOTAL'!AM232</f>
        <v>APAGADO</v>
      </c>
      <c r="AH232" s="88" t="str">
        <f>'RESUMEN TOTAL'!AN232</f>
        <v>APAGADO</v>
      </c>
      <c r="AI232" s="88" t="str">
        <f>'RESUMEN TOTAL'!AO232</f>
        <v>APAGADO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 t="str">
        <f>'RESUMEN TOTAL'!AM245</f>
        <v>APAGADO</v>
      </c>
      <c r="AH245" s="88" t="str">
        <f>'RESUMEN TOTAL'!AN245</f>
        <v>APAGADO</v>
      </c>
      <c r="AI245" s="88" t="str">
        <f>'RESUMEN TOTAL'!AO245</f>
        <v>APAGADO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 t="str">
        <f>'RESUMEN TOTAL'!AK305</f>
        <v>APAGADO</v>
      </c>
      <c r="AF305" s="88" t="str">
        <f>'RESUMEN TOTAL'!AL305</f>
        <v>APAGAOD</v>
      </c>
      <c r="AG305" s="88" t="str">
        <f>'RESUMEN TOTAL'!AM305</f>
        <v>APAGADO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 t="str">
        <f>'RESUMEN TOTAL'!AL322</f>
        <v>APAGADO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 t="str">
        <f>'RESUMEN TOTAL'!AN338</f>
        <v>APAGADO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 t="str">
        <f>'RESUMEN TOTAL'!AN350</f>
        <v>APAGADO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 t="str">
        <f>'RESUMEN TOTAL'!AK351</f>
        <v>APAGADO</v>
      </c>
      <c r="AF351" s="88" t="str">
        <f>'RESUMEN TOTAL'!AL351</f>
        <v>APAGADO</v>
      </c>
      <c r="AG351" s="88" t="str">
        <f>'RESUMEN TOTAL'!AM351</f>
        <v>APAGADO</v>
      </c>
      <c r="AH351" s="88" t="str">
        <f>'RESUMEN TOTAL'!AN351</f>
        <v>APAGADO</v>
      </c>
      <c r="AI351" s="88" t="str">
        <f>'RESUMEN TOTAL'!AO351</f>
        <v>APAGADO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 t="str">
        <f>'RESUMEN TOTAL'!AK378</f>
        <v>APAGADO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 t="str">
        <f>'RESUMEN TOTAL'!AM380</f>
        <v>APAGADO</v>
      </c>
      <c r="AH380" s="88" t="str">
        <f>'RESUMEN TOTAL'!AN380</f>
        <v>APAGADO</v>
      </c>
      <c r="AI380" s="88" t="str">
        <f>'RESUMEN TOTAL'!AO380</f>
        <v>APAGADO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 t="str">
        <f>'RESUMEN TOTAL'!AK417</f>
        <v>APAGADO</v>
      </c>
      <c r="AF417" s="88" t="str">
        <f>'RESUMEN TOTAL'!AL417</f>
        <v>APAGADO</v>
      </c>
      <c r="AG417" s="88" t="str">
        <f>'RESUMEN TOTAL'!AM417</f>
        <v>APAGADO</v>
      </c>
      <c r="AH417" s="88" t="str">
        <f>'RESUMEN TOTAL'!AN417</f>
        <v>APAGADO</v>
      </c>
      <c r="AI417" s="88" t="str">
        <f>'RESUMEN TOTAL'!AO417</f>
        <v>APAGADO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 t="str">
        <f>'RESUMEN TOTAL'!AK418</f>
        <v>APAGADO</v>
      </c>
      <c r="AF418" s="88" t="str">
        <f>'RESUMEN TOTAL'!AL418</f>
        <v>APAGADO</v>
      </c>
      <c r="AG418" s="88" t="str">
        <f>'RESUMEN TOTAL'!AM418</f>
        <v>APAGADO</v>
      </c>
      <c r="AH418" s="88" t="str">
        <f>'RESUMEN TOTAL'!AN418</f>
        <v>APAGADO</v>
      </c>
      <c r="AI418" s="88" t="str">
        <f>'RESUMEN TOTAL'!AO418</f>
        <v>APAGADO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 t="str">
        <f>'RESUMEN TOTAL'!AK447</f>
        <v>APAGADO</v>
      </c>
      <c r="AF447" s="88" t="str">
        <f>'RESUMEN TOTAL'!AL447</f>
        <v>APAGADO</v>
      </c>
      <c r="AG447" s="88" t="str">
        <f>'RESUMEN TOTAL'!AM447</f>
        <v>APAGADO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 t="str">
        <f>'RESUMEN TOTAL'!AM463</f>
        <v>APAGADO</v>
      </c>
      <c r="AH463" s="100" t="str">
        <f>'RESUMEN TOTAL'!AN463</f>
        <v>APAGADO</v>
      </c>
      <c r="AI463" s="100" t="str">
        <f>'RESUMEN TOTAL'!AO463</f>
        <v>APAGADO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 t="str">
        <f>'RESUMEN TOTAL'!AM464</f>
        <v>APAGADO</v>
      </c>
      <c r="AH464" s="100" t="str">
        <f>'RESUMEN TOTAL'!AN464</f>
        <v>APAGADO</v>
      </c>
      <c r="AI464" s="100" t="str">
        <f>'RESUMEN TOTAL'!AO464</f>
        <v>APAGADO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 t="str">
        <f>'RESUMEN TOTAL'!AK465</f>
        <v>APAGADO</v>
      </c>
      <c r="AF465" s="100" t="str">
        <f>'RESUMEN TOTAL'!AL465</f>
        <v>APAGADO</v>
      </c>
      <c r="AG465" s="100" t="str">
        <f>'RESUMEN TOTAL'!AM465</f>
        <v>APAGADO</v>
      </c>
      <c r="AH465" s="100" t="str">
        <f>'RESUMEN TOTAL'!AN465</f>
        <v>APAGADO</v>
      </c>
      <c r="AI465" s="100" t="str">
        <f>'RESUMEN TOTAL'!AO465</f>
        <v>APAGADO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 t="str">
        <f>'RESUMEN TOTAL'!AK466</f>
        <v>APAGADO</v>
      </c>
      <c r="AF466" s="100" t="str">
        <f>'RESUMEN TOTAL'!AL466</f>
        <v>APAGADO</v>
      </c>
      <c r="AG466" s="100" t="str">
        <f>'RESUMEN TOTAL'!AM466</f>
        <v>APAGADO</v>
      </c>
      <c r="AH466" s="100" t="str">
        <f>'RESUMEN TOTAL'!AN466</f>
        <v>APAGADO</v>
      </c>
      <c r="AI466" s="100" t="str">
        <f>'RESUMEN TOTAL'!AO466</f>
        <v>APAGADO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 t="str">
        <f>'RESUMEN TOTAL'!AK475</f>
        <v>APAGADO</v>
      </c>
      <c r="AF475" s="100" t="str">
        <f>'RESUMEN TOTAL'!AL475</f>
        <v>APAGADO</v>
      </c>
      <c r="AG475" s="100" t="str">
        <f>'RESUMEN TOTAL'!AM475</f>
        <v>APAGADO</v>
      </c>
      <c r="AH475" s="100" t="str">
        <f>'RESUMEN TOTAL'!AN475</f>
        <v>APAGADO</v>
      </c>
      <c r="AI475" s="100" t="str">
        <f>'RESUMEN TOTAL'!AO475</f>
        <v>APAGADO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 t="str">
        <f>'RESUMEN TOTAL'!AK476</f>
        <v>APAGADO</v>
      </c>
      <c r="AF476" s="100" t="str">
        <f>'RESUMEN TOTAL'!AL476</f>
        <v>APAGADO</v>
      </c>
      <c r="AG476" s="100" t="str">
        <f>'RESUMEN TOTAL'!AM476</f>
        <v>APAGADO</v>
      </c>
      <c r="AH476" s="100" t="str">
        <f>'RESUMEN TOTAL'!AN476</f>
        <v>APAGADO</v>
      </c>
      <c r="AI476" s="100" t="str">
        <f>'RESUMEN TOTAL'!AO476</f>
        <v>APAGADO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 t="str">
        <f>'RESUMEN TOTAL'!AK477</f>
        <v>APAGADO</v>
      </c>
      <c r="AF477" s="100" t="str">
        <f>'RESUMEN TOTAL'!AL477</f>
        <v>APAGADO</v>
      </c>
      <c r="AG477" s="100" t="str">
        <f>'RESUMEN TOTAL'!AM477</f>
        <v>APAGADO</v>
      </c>
      <c r="AH477" s="100" t="str">
        <f>'RESUMEN TOTAL'!AN477</f>
        <v>APAGADO</v>
      </c>
      <c r="AI477" s="100" t="str">
        <f>'RESUMEN TOTAL'!AO477</f>
        <v>APAGADO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 t="str">
        <f>'RESUMEN TOTAL'!AK478</f>
        <v>APAGADO</v>
      </c>
      <c r="AF478" s="100" t="str">
        <f>'RESUMEN TOTAL'!AL478</f>
        <v>APAGADO</v>
      </c>
      <c r="AG478" s="100" t="str">
        <f>'RESUMEN TOTAL'!AM478</f>
        <v>APAGADO</v>
      </c>
      <c r="AH478" s="100" t="str">
        <f>'RESUMEN TOTAL'!AN478</f>
        <v>APAGADO</v>
      </c>
      <c r="AI478" s="100" t="str">
        <f>'RESUMEN TOTAL'!AO478</f>
        <v>APAGADO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 t="str">
        <f>'RESUMEN TOTAL'!AK485</f>
        <v>APAGADO</v>
      </c>
      <c r="AF485" s="19" t="str">
        <f>'RESUMEN TOTAL'!AL485</f>
        <v>APAGADO</v>
      </c>
      <c r="AG485" s="19" t="str">
        <f>'RESUMEN TOTAL'!AM485</f>
        <v>APAGADO</v>
      </c>
      <c r="AH485" s="19" t="str">
        <f>'RESUMEN TOTAL'!AN485</f>
        <v>APAGADO</v>
      </c>
      <c r="AI485" s="19" t="str">
        <f>'RESUMEN TOTAL'!AO485</f>
        <v>APAGADO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89" operator="equal">
      <formula>#REF!</formula>
    </cfRule>
  </conditionalFormatting>
  <conditionalFormatting sqref="D4:D436 D449:D640">
    <cfRule type="containsText" dxfId="261" priority="95" operator="containsText" text="domo">
      <formula>NOT(ISERROR(SEARCH("domo",D4)))</formula>
    </cfRule>
  </conditionalFormatting>
  <conditionalFormatting sqref="D4:D640">
    <cfRule type="cellIs" dxfId="260" priority="921" operator="equal">
      <formula>$D$7</formula>
    </cfRule>
  </conditionalFormatting>
  <conditionalFormatting sqref="D438">
    <cfRule type="containsText" dxfId="259" priority="66" operator="containsText" text="Radio">
      <formula>NOT(ISERROR(SEARCH("Radio",D438)))</formula>
    </cfRule>
    <cfRule type="containsText" dxfId="258" priority="64" operator="containsText" text="fija">
      <formula>NOT(ISERROR(SEARCH("fija",D438)))</formula>
    </cfRule>
    <cfRule type="containsText" dxfId="257" priority="65" operator="containsText" text="domo">
      <formula>NOT(ISERROR(SEARCH("domo",D438)))</formula>
    </cfRule>
  </conditionalFormatting>
  <conditionalFormatting sqref="D438:D439">
    <cfRule type="containsText" dxfId="256" priority="61" operator="containsText" text="fija">
      <formula>NOT(ISERROR(SEARCH("fija",D438)))</formula>
    </cfRule>
    <cfRule type="containsText" dxfId="255" priority="62" operator="containsText" text="domo">
      <formula>NOT(ISERROR(SEARCH("domo",D438)))</formula>
    </cfRule>
  </conditionalFormatting>
  <conditionalFormatting sqref="D439">
    <cfRule type="containsText" dxfId="254" priority="59" operator="containsText" text="fija">
      <formula>NOT(ISERROR(SEARCH("fija",D439)))</formula>
    </cfRule>
    <cfRule type="containsText" dxfId="253" priority="60" operator="containsText" text="domo">
      <formula>NOT(ISERROR(SEARCH("domo",D439)))</formula>
    </cfRule>
    <cfRule type="containsText" dxfId="252" priority="63" operator="containsText" text="Radio">
      <formula>NOT(ISERROR(SEARCH("Radio",D439)))</formula>
    </cfRule>
  </conditionalFormatting>
  <conditionalFormatting sqref="D442">
    <cfRule type="containsText" dxfId="251" priority="58" operator="containsText" text="Radio">
      <formula>NOT(ISERROR(SEARCH("Radio",D442)))</formula>
    </cfRule>
    <cfRule type="containsText" dxfId="250" priority="56" operator="containsText" text="fija">
      <formula>NOT(ISERROR(SEARCH("fija",D442)))</formula>
    </cfRule>
    <cfRule type="containsText" dxfId="249" priority="57" operator="containsText" text="domo">
      <formula>NOT(ISERROR(SEARCH("domo",D442)))</formula>
    </cfRule>
  </conditionalFormatting>
  <conditionalFormatting sqref="D442:D443">
    <cfRule type="containsText" dxfId="248" priority="53" operator="containsText" text="fija">
      <formula>NOT(ISERROR(SEARCH("fija",D442)))</formula>
    </cfRule>
    <cfRule type="containsText" dxfId="247" priority="54" operator="containsText" text="domo">
      <formula>NOT(ISERROR(SEARCH("domo",D442)))</formula>
    </cfRule>
  </conditionalFormatting>
  <conditionalFormatting sqref="D443 D4:E436 D449:E456">
    <cfRule type="containsText" dxfId="246" priority="55" operator="containsText" text="Radio">
      <formula>NOT(ISERROR(SEARCH("Radio",D4)))</formula>
    </cfRule>
  </conditionalFormatting>
  <conditionalFormatting sqref="D443:D444">
    <cfRule type="containsText" dxfId="245" priority="51" operator="containsText" text="domo">
      <formula>NOT(ISERROR(SEARCH("domo",D443)))</formula>
    </cfRule>
    <cfRule type="containsText" dxfId="244" priority="50" operator="containsText" text="fija">
      <formula>NOT(ISERROR(SEARCH("fija",D443)))</formula>
    </cfRule>
  </conditionalFormatting>
  <conditionalFormatting sqref="D444">
    <cfRule type="containsText" dxfId="243" priority="52" operator="containsText" text="Radio">
      <formula>NOT(ISERROR(SEARCH("Radio",D444)))</formula>
    </cfRule>
  </conditionalFormatting>
  <conditionalFormatting sqref="D444:D445">
    <cfRule type="containsText" dxfId="242" priority="47" operator="containsText" text="fija">
      <formula>NOT(ISERROR(SEARCH("fija",D444)))</formula>
    </cfRule>
    <cfRule type="containsText" dxfId="241" priority="48" operator="containsText" text="domo">
      <formula>NOT(ISERROR(SEARCH("domo",D444)))</formula>
    </cfRule>
  </conditionalFormatting>
  <conditionalFormatting sqref="D445">
    <cfRule type="containsText" dxfId="240" priority="45" operator="containsText" text="fija">
      <formula>NOT(ISERROR(SEARCH("fija",D445)))</formula>
    </cfRule>
    <cfRule type="containsText" dxfId="239" priority="46" operator="containsText" text="domo">
      <formula>NOT(ISERROR(SEARCH("domo",D445)))</formula>
    </cfRule>
    <cfRule type="containsText" dxfId="238" priority="49" operator="containsText" text="Radio">
      <formula>NOT(ISERROR(SEARCH("Radio",D445)))</formula>
    </cfRule>
  </conditionalFormatting>
  <conditionalFormatting sqref="D447">
    <cfRule type="containsText" dxfId="237" priority="169" operator="containsText" text="domo">
      <formula>NOT(ISERROR(SEARCH("domo",D447)))</formula>
    </cfRule>
    <cfRule type="containsText" dxfId="236" priority="168" operator="containsText" text="fija">
      <formula>NOT(ISERROR(SEARCH("fija",D447)))</formula>
    </cfRule>
  </conditionalFormatting>
  <conditionalFormatting sqref="D449:D640 D4:D436">
    <cfRule type="containsText" dxfId="235" priority="94" operator="containsText" text="fija">
      <formula>NOT(ISERROR(SEARCH("fija",D4)))</formula>
    </cfRule>
  </conditionalFormatting>
  <conditionalFormatting sqref="D450:D452">
    <cfRule type="containsText" dxfId="234" priority="68" operator="containsText" text="domo">
      <formula>NOT(ISERROR(SEARCH("domo",D450)))</formula>
    </cfRule>
    <cfRule type="containsText" dxfId="233" priority="67" operator="containsText" text="fija">
      <formula>NOT(ISERROR(SEARCH("fija",D450)))</formula>
    </cfRule>
  </conditionalFormatting>
  <conditionalFormatting sqref="D447:E447 D457:E640">
    <cfRule type="containsText" dxfId="232" priority="190" operator="containsText" text="Radio">
      <formula>NOT(ISERROR(SEARCH("Radio",D447)))</formula>
    </cfRule>
  </conditionalFormatting>
  <conditionalFormatting sqref="E4:E436 E449:E640 E447">
    <cfRule type="cellIs" dxfId="231" priority="166" operator="equal">
      <formula>"PTP A FO"</formula>
    </cfRule>
  </conditionalFormatting>
  <conditionalFormatting sqref="E4:E640">
    <cfRule type="cellIs" dxfId="230" priority="925" operator="equal">
      <formula>"PTP A FO"</formula>
    </cfRule>
    <cfRule type="cellIs" dxfId="229" priority="924" operator="equal">
      <formula>$E$10</formula>
    </cfRule>
  </conditionalFormatting>
  <conditionalFormatting sqref="E437">
    <cfRule type="cellIs" dxfId="228" priority="8" operator="equal">
      <formula>"PTP A FO"</formula>
    </cfRule>
    <cfRule type="containsText" dxfId="227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226" priority="154" operator="containsText" text="Caida">
      <formula>NOT(ISERROR(SEARCH("Caida",F5)))</formula>
    </cfRule>
  </conditionalFormatting>
  <conditionalFormatting sqref="F5:G106 I7:Q7">
    <cfRule type="cellIs" dxfId="225" priority="156" operator="greaterThan">
      <formula>0.8</formula>
    </cfRule>
    <cfRule type="cellIs" dxfId="224" priority="155" operator="lessThan">
      <formula>0.8</formula>
    </cfRule>
  </conditionalFormatting>
  <conditionalFormatting sqref="F74:G74">
    <cfRule type="containsText" dxfId="223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2" priority="180" operator="lessThan">
      <formula>0.8</formula>
    </cfRule>
    <cfRule type="cellIs" dxfId="221" priority="181" operator="greaterThan">
      <formula>0.8</formula>
    </cfRule>
  </conditionalFormatting>
  <conditionalFormatting sqref="F5:AJ456 F467:O469 AB467:AB469 P467:AA640">
    <cfRule type="cellIs" dxfId="220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9" priority="188" operator="notContains" text="Caida">
      <formula>ISERROR(SEARCH("Caida",F125))</formula>
    </cfRule>
  </conditionalFormatting>
  <conditionalFormatting sqref="H5:H8 N8:AI14 N15:R15 T15:AI15 N16:AI121">
    <cfRule type="cellIs" dxfId="218" priority="25" operator="lessThan">
      <formula>0.8</formula>
    </cfRule>
    <cfRule type="containsText" dxfId="217" priority="24" operator="containsText" text="Caida">
      <formula>NOT(ISERROR(SEARCH("Caida",H5)))</formula>
    </cfRule>
    <cfRule type="notContainsText" dxfId="216" priority="23" operator="notContains" text="Caida">
      <formula>ISERROR(SEARCH("Caida",H5))</formula>
    </cfRule>
    <cfRule type="cellIs" dxfId="215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4" priority="43" operator="equal">
      <formula>"APAGADO"</formula>
    </cfRule>
  </conditionalFormatting>
  <conditionalFormatting sqref="H9:H275 I195:AH275 H276:AH276 I277:AH323 H277:H456">
    <cfRule type="cellIs" dxfId="213" priority="34" operator="lessThan">
      <formula>0.8</formula>
    </cfRule>
    <cfRule type="cellIs" dxfId="212" priority="35" operator="greaterThan">
      <formula>0.8</formula>
    </cfRule>
    <cfRule type="containsText" dxfId="211" priority="33" operator="containsText" text="Caida">
      <formula>NOT(ISERROR(SEARCH("Caida",H9)))</formula>
    </cfRule>
    <cfRule type="notContainsText" dxfId="210" priority="32" operator="notContains" text="Caida">
      <formula>ISERROR(SEARCH("Caida",H9))</formula>
    </cfRule>
  </conditionalFormatting>
  <conditionalFormatting sqref="H102:H104">
    <cfRule type="cellIs" dxfId="209" priority="31" operator="greaterThan">
      <formula>0.8</formula>
    </cfRule>
    <cfRule type="cellIs" dxfId="208" priority="30" operator="lessThan">
      <formula>0.8</formula>
    </cfRule>
    <cfRule type="containsText" dxfId="207" priority="29" operator="containsText" text="Caida">
      <formula>NOT(ISERROR(SEARCH("Caida",H102)))</formula>
    </cfRule>
    <cfRule type="notContainsText" dxfId="206" priority="28" operator="notContains" text="Caida">
      <formula>ISERROR(SEARCH("Caida",H102))</formula>
    </cfRule>
    <cfRule type="cellIs" dxfId="205" priority="27" operator="equal">
      <formula>"APAGADO"</formula>
    </cfRule>
  </conditionalFormatting>
  <conditionalFormatting sqref="H109 H356:H357 H456 H467:H640 H4">
    <cfRule type="cellIs" dxfId="204" priority="40" operator="equal">
      <formula>$H$13</formula>
    </cfRule>
  </conditionalFormatting>
  <conditionalFormatting sqref="H109 H356:H357 H456 H467:H640">
    <cfRule type="cellIs" dxfId="203" priority="41" operator="greaterThan">
      <formula>0.8</formula>
    </cfRule>
    <cfRule type="cellIs" dxfId="202" priority="39" operator="greaterThan">
      <formula>0.8</formula>
    </cfRule>
    <cfRule type="cellIs" dxfId="201" priority="38" operator="lessThan">
      <formula>0.8</formula>
    </cfRule>
    <cfRule type="containsText" dxfId="200" priority="37" operator="containsText" text="Caida">
      <formula>NOT(ISERROR(SEARCH("Caida",H109)))</formula>
    </cfRule>
    <cfRule type="notContainsText" dxfId="199" priority="36" operator="notContains" text="Caida">
      <formula>ISERROR(SEARCH("Caida",H109))</formula>
    </cfRule>
  </conditionalFormatting>
  <conditionalFormatting sqref="I326:L328">
    <cfRule type="cellIs" dxfId="198" priority="179" operator="greaterThan">
      <formula>0.8</formula>
    </cfRule>
    <cfRule type="containsText" dxfId="197" priority="177" operator="containsText" text="Caida">
      <formula>NOT(ISERROR(SEARCH("Caida",I326)))</formula>
    </cfRule>
    <cfRule type="notContainsText" dxfId="196" priority="176" operator="notContains" text="Caida">
      <formula>ISERROR(SEARCH("Caida",I326))</formula>
    </cfRule>
    <cfRule type="cellIs" dxfId="195" priority="178" operator="lessThan">
      <formula>0.8</formula>
    </cfRule>
  </conditionalFormatting>
  <conditionalFormatting sqref="I398:L411">
    <cfRule type="cellIs" dxfId="194" priority="175" operator="greaterThan">
      <formula>0.8</formula>
    </cfRule>
    <cfRule type="cellIs" dxfId="193" priority="174" operator="lessThan">
      <formula>0.8</formula>
    </cfRule>
  </conditionalFormatting>
  <conditionalFormatting sqref="I415:L429">
    <cfRule type="cellIs" dxfId="192" priority="165" operator="greaterThan">
      <formula>0.8</formula>
    </cfRule>
    <cfRule type="cellIs" dxfId="191" priority="164" operator="lessThan">
      <formula>0.8</formula>
    </cfRule>
  </conditionalFormatting>
  <conditionalFormatting sqref="I8:M106">
    <cfRule type="cellIs" dxfId="190" priority="18" operator="greaterThan">
      <formula>0.8</formula>
    </cfRule>
    <cfRule type="cellIs" dxfId="189" priority="17" operator="lessThan">
      <formula>0.8</formula>
    </cfRule>
    <cfRule type="containsText" dxfId="188" priority="16" operator="containsText" text="Caida">
      <formula>NOT(ISERROR(SEARCH("Caida",I8)))</formula>
    </cfRule>
    <cfRule type="notContainsText" dxfId="187" priority="15" operator="notContains" text="Caida">
      <formula>ISERROR(SEARCH("Caida",I8))</formula>
    </cfRule>
    <cfRule type="cellIs" dxfId="186" priority="14" operator="equal">
      <formula>"APAGADO"</formula>
    </cfRule>
  </conditionalFormatting>
  <conditionalFormatting sqref="I411:N411 P411:AG411 M194:AG194 I195:AG209 I194:K194">
    <cfRule type="cellIs" dxfId="185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4" priority="191" operator="lessThan">
      <formula>0.8</formula>
    </cfRule>
    <cfRule type="cellIs" dxfId="183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2" priority="189" operator="containsText" text="Caida">
      <formula>NOT(ISERROR(SEARCH("Caida",F125)))</formula>
    </cfRule>
  </conditionalFormatting>
  <conditionalFormatting sqref="I415:AG429">
    <cfRule type="containsText" dxfId="181" priority="163" operator="containsText" text="Caida">
      <formula>NOT(ISERROR(SEARCH("Caida",I415)))</formula>
    </cfRule>
    <cfRule type="notContainsText" dxfId="180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79" priority="153" operator="notContains" text="Caida">
      <formula>ISERROR(SEARCH("Caida",F5))</formula>
    </cfRule>
  </conditionalFormatting>
  <conditionalFormatting sqref="I5:AI6">
    <cfRule type="cellIs" dxfId="178" priority="12" operator="lessThan">
      <formula>0.8</formula>
    </cfRule>
    <cfRule type="cellIs" dxfId="177" priority="13" operator="greaterThan">
      <formula>0.8</formula>
    </cfRule>
    <cfRule type="containsText" dxfId="176" priority="11" operator="containsText" text="Caida">
      <formula>NOT(ISERROR(SEARCH("Caida",I5)))</formula>
    </cfRule>
    <cfRule type="notContainsText" dxfId="175" priority="10" operator="notContains" text="Caida">
      <formula>ISERROR(SEARCH("Caida",I5))</formula>
    </cfRule>
  </conditionalFormatting>
  <conditionalFormatting sqref="I5:AI7">
    <cfRule type="cellIs" dxfId="174" priority="9" operator="equal">
      <formula>"APAGADO"</formula>
    </cfRule>
  </conditionalFormatting>
  <conditionalFormatting sqref="N16:AI121 H5:H8 N8:AI14 N15:R15 T15:AI15">
    <cfRule type="cellIs" dxfId="173" priority="22" operator="equal">
      <formula>"APAGADO"</formula>
    </cfRule>
  </conditionalFormatting>
  <conditionalFormatting sqref="P7:AA7">
    <cfRule type="cellIs" dxfId="172" priority="157" operator="equal">
      <formula>"apagado"</formula>
    </cfRule>
  </conditionalFormatting>
  <conditionalFormatting sqref="R7:Y7">
    <cfRule type="containsText" dxfId="171" priority="171" operator="containsText" text="Caida">
      <formula>NOT(ISERROR(SEARCH("Caida",R7)))</formula>
    </cfRule>
    <cfRule type="notContainsText" dxfId="170" priority="170" operator="notContains" text="Caida">
      <formula>ISERROR(SEARCH("Caida",R7))</formula>
    </cfRule>
    <cfRule type="cellIs" dxfId="169" priority="172" operator="lessThan">
      <formula>0.8</formula>
    </cfRule>
    <cfRule type="cellIs" dxfId="168" priority="173" operator="greaterThan">
      <formula>0.8</formula>
    </cfRule>
  </conditionalFormatting>
  <conditionalFormatting sqref="S14:S15">
    <cfRule type="cellIs" dxfId="167" priority="6" operator="equal">
      <formula>"apagado"</formula>
    </cfRule>
  </conditionalFormatting>
  <conditionalFormatting sqref="W150">
    <cfRule type="cellIs" dxfId="166" priority="84" operator="equal">
      <formula>"apagado"</formula>
    </cfRule>
  </conditionalFormatting>
  <conditionalFormatting sqref="W183">
    <cfRule type="cellIs" dxfId="165" priority="83" operator="equal">
      <formula>"apagado"</formula>
    </cfRule>
  </conditionalFormatting>
  <conditionalFormatting sqref="W185">
    <cfRule type="cellIs" dxfId="164" priority="82" operator="equal">
      <formula>"apagado"</formula>
    </cfRule>
  </conditionalFormatting>
  <conditionalFormatting sqref="W190">
    <cfRule type="cellIs" dxfId="163" priority="81" operator="equal">
      <formula>"apagado"</formula>
    </cfRule>
  </conditionalFormatting>
  <conditionalFormatting sqref="W194">
    <cfRule type="cellIs" dxfId="162" priority="80" operator="equal">
      <formula>"apagado"</formula>
    </cfRule>
  </conditionalFormatting>
  <conditionalFormatting sqref="W221">
    <cfRule type="cellIs" dxfId="161" priority="79" operator="equal">
      <formula>"apagado"</formula>
    </cfRule>
  </conditionalFormatting>
  <conditionalFormatting sqref="W245">
    <cfRule type="cellIs" dxfId="160" priority="69" operator="equal">
      <formula>"apagado"</formula>
    </cfRule>
  </conditionalFormatting>
  <conditionalFormatting sqref="W251">
    <cfRule type="cellIs" dxfId="159" priority="70" operator="equal">
      <formula>"apagado"</formula>
    </cfRule>
  </conditionalFormatting>
  <conditionalFormatting sqref="W295:W297">
    <cfRule type="cellIs" dxfId="158" priority="78" operator="equal">
      <formula>"apagado"</formula>
    </cfRule>
  </conditionalFormatting>
  <conditionalFormatting sqref="W333:W339">
    <cfRule type="cellIs" dxfId="157" priority="77" operator="equal">
      <formula>"apagado"</formula>
    </cfRule>
  </conditionalFormatting>
  <conditionalFormatting sqref="W363">
    <cfRule type="cellIs" dxfId="156" priority="76" operator="equal">
      <formula>"apagado"</formula>
    </cfRule>
  </conditionalFormatting>
  <conditionalFormatting sqref="W376:W377">
    <cfRule type="cellIs" dxfId="155" priority="75" operator="equal">
      <formula>"apagado"</formula>
    </cfRule>
  </conditionalFormatting>
  <conditionalFormatting sqref="W394">
    <cfRule type="cellIs" dxfId="154" priority="74" operator="equal">
      <formula>"apagado"</formula>
    </cfRule>
  </conditionalFormatting>
  <conditionalFormatting sqref="W410:W414">
    <cfRule type="cellIs" dxfId="153" priority="73" operator="equal">
      <formula>"apagado"</formula>
    </cfRule>
  </conditionalFormatting>
  <conditionalFormatting sqref="W417:W418">
    <cfRule type="cellIs" dxfId="152" priority="72" operator="equal">
      <formula>"apagado"</formula>
    </cfRule>
  </conditionalFormatting>
  <conditionalFormatting sqref="W426">
    <cfRule type="cellIs" dxfId="151" priority="71" operator="equal">
      <formula>"apagado"</formula>
    </cfRule>
  </conditionalFormatting>
  <conditionalFormatting sqref="Y134:Y136">
    <cfRule type="cellIs" dxfId="150" priority="97" operator="equal">
      <formula>"apagado"</formula>
    </cfRule>
    <cfRule type="cellIs" dxfId="149" priority="152" operator="greaterThan">
      <formula>0.8</formula>
    </cfRule>
    <cfRule type="cellIs" dxfId="148" priority="151" operator="lessThan">
      <formula>0.8</formula>
    </cfRule>
    <cfRule type="containsText" dxfId="147" priority="150" operator="containsText" text="Caida">
      <formula>NOT(ISERROR(SEARCH("Caida",Y134)))</formula>
    </cfRule>
    <cfRule type="notContainsText" dxfId="146" priority="149" operator="notContains" text="Caida">
      <formula>ISERROR(SEARCH("Caida",Y134))</formula>
    </cfRule>
  </conditionalFormatting>
  <conditionalFormatting sqref="Y140:Y145">
    <cfRule type="cellIs" dxfId="145" priority="147" operator="lessThan">
      <formula>0.8</formula>
    </cfRule>
    <cfRule type="cellIs" dxfId="144" priority="96" operator="equal">
      <formula>"apagado"</formula>
    </cfRule>
    <cfRule type="cellIs" dxfId="143" priority="148" operator="greaterThan">
      <formula>0.8</formula>
    </cfRule>
    <cfRule type="notContainsText" dxfId="142" priority="145" operator="notContains" text="Caida">
      <formula>ISERROR(SEARCH("Caida",Y140))</formula>
    </cfRule>
    <cfRule type="containsText" dxfId="141" priority="146" operator="containsText" text="Caida">
      <formula>NOT(ISERROR(SEARCH("Caida",Y140)))</formula>
    </cfRule>
  </conditionalFormatting>
  <conditionalFormatting sqref="Y149">
    <cfRule type="cellIs" dxfId="140" priority="143" operator="lessThan">
      <formula>0.8</formula>
    </cfRule>
    <cfRule type="containsText" dxfId="139" priority="142" operator="containsText" text="Caida">
      <formula>NOT(ISERROR(SEARCH("Caida",Y149)))</formula>
    </cfRule>
    <cfRule type="notContainsText" dxfId="138" priority="141" operator="notContains" text="Caida">
      <formula>ISERROR(SEARCH("Caida",Y149))</formula>
    </cfRule>
    <cfRule type="cellIs" dxfId="137" priority="144" operator="greaterThan">
      <formula>0.8</formula>
    </cfRule>
    <cfRule type="cellIs" dxfId="136" priority="99" operator="equal">
      <formula>"apagado"</formula>
    </cfRule>
  </conditionalFormatting>
  <conditionalFormatting sqref="Y151">
    <cfRule type="containsText" dxfId="135" priority="138" operator="containsText" text="Caida">
      <formula>NOT(ISERROR(SEARCH("Caida",Y151)))</formula>
    </cfRule>
    <cfRule type="cellIs" dxfId="134" priority="98" operator="equal">
      <formula>"apagado"</formula>
    </cfRule>
    <cfRule type="cellIs" dxfId="133" priority="140" operator="greaterThan">
      <formula>0.8</formula>
    </cfRule>
    <cfRule type="cellIs" dxfId="132" priority="139" operator="lessThan">
      <formula>0.8</formula>
    </cfRule>
    <cfRule type="notContainsText" dxfId="131" priority="137" operator="notContains" text="Caida">
      <formula>ISERROR(SEARCH("Caida",Y151))</formula>
    </cfRule>
  </conditionalFormatting>
  <conditionalFormatting sqref="Y167:Y171">
    <cfRule type="cellIs" dxfId="130" priority="135" operator="lessThan">
      <formula>0.8</formula>
    </cfRule>
    <cfRule type="cellIs" dxfId="129" priority="100" operator="equal">
      <formula>"apagado"</formula>
    </cfRule>
    <cfRule type="cellIs" dxfId="128" priority="136" operator="greaterThan">
      <formula>0.8</formula>
    </cfRule>
    <cfRule type="notContainsText" dxfId="127" priority="133" operator="notContains" text="Caida">
      <formula>ISERROR(SEARCH("Caida",Y167))</formula>
    </cfRule>
    <cfRule type="containsText" dxfId="126" priority="134" operator="containsText" text="Caida">
      <formula>NOT(ISERROR(SEARCH("Caida",Y167)))</formula>
    </cfRule>
  </conditionalFormatting>
  <conditionalFormatting sqref="Y190:Y192">
    <cfRule type="cellIs" dxfId="125" priority="101" operator="equal">
      <formula>"apagado"</formula>
    </cfRule>
    <cfRule type="cellIs" dxfId="124" priority="132" operator="greaterThan">
      <formula>0.8</formula>
    </cfRule>
    <cfRule type="cellIs" dxfId="123" priority="131" operator="lessThan">
      <formula>0.8</formula>
    </cfRule>
    <cfRule type="containsText" dxfId="122" priority="130" operator="containsText" text="Caida">
      <formula>NOT(ISERROR(SEARCH("Caida",Y190)))</formula>
    </cfRule>
    <cfRule type="notContainsText" dxfId="121" priority="129" operator="notContains" text="Caida">
      <formula>ISERROR(SEARCH("Caida",Y190))</formula>
    </cfRule>
  </conditionalFormatting>
  <conditionalFormatting sqref="Y194">
    <cfRule type="cellIs" dxfId="120" priority="127" operator="lessThan">
      <formula>0.8</formula>
    </cfRule>
    <cfRule type="notContainsText" dxfId="119" priority="125" operator="notContains" text="Caida">
      <formula>ISERROR(SEARCH("Caida",Y194))</formula>
    </cfRule>
    <cfRule type="cellIs" dxfId="118" priority="128" operator="greaterThan">
      <formula>0.8</formula>
    </cfRule>
    <cfRule type="cellIs" dxfId="117" priority="102" operator="equal">
      <formula>"apagado"</formula>
    </cfRule>
    <cfRule type="containsText" dxfId="116" priority="126" operator="containsText" text="Caida">
      <formula>NOT(ISERROR(SEARCH("Caida",Y194)))</formula>
    </cfRule>
  </conditionalFormatting>
  <conditionalFormatting sqref="Y208">
    <cfRule type="cellIs" dxfId="115" priority="123" operator="lessThan">
      <formula>0.8</formula>
    </cfRule>
    <cfRule type="containsText" dxfId="114" priority="122" operator="containsText" text="Caida">
      <formula>NOT(ISERROR(SEARCH("Caida",Y208)))</formula>
    </cfRule>
    <cfRule type="cellIs" dxfId="113" priority="103" operator="equal">
      <formula>"apagado"</formula>
    </cfRule>
    <cfRule type="cellIs" dxfId="112" priority="124" operator="greaterThan">
      <formula>0.8</formula>
    </cfRule>
    <cfRule type="notContainsText" dxfId="111" priority="121" operator="notContains" text="Caida">
      <formula>ISERROR(SEARCH("Caida",Y208))</formula>
    </cfRule>
  </conditionalFormatting>
  <conditionalFormatting sqref="Y221:Y223">
    <cfRule type="cellIs" dxfId="110" priority="119" operator="lessThan">
      <formula>0.8</formula>
    </cfRule>
    <cfRule type="containsText" dxfId="109" priority="118" operator="containsText" text="Caida">
      <formula>NOT(ISERROR(SEARCH("Caida",Y221)))</formula>
    </cfRule>
    <cfRule type="cellIs" dxfId="108" priority="104" operator="equal">
      <formula>"apagado"</formula>
    </cfRule>
    <cfRule type="cellIs" dxfId="107" priority="120" operator="greaterThan">
      <formula>0.8</formula>
    </cfRule>
    <cfRule type="notContainsText" dxfId="106" priority="117" operator="notContains" text="Caida">
      <formula>ISERROR(SEARCH("Caida",Y221))</formula>
    </cfRule>
  </conditionalFormatting>
  <conditionalFormatting sqref="Y229">
    <cfRule type="notContainsText" dxfId="105" priority="113" operator="notContains" text="Caida">
      <formula>ISERROR(SEARCH("Caida",Y229))</formula>
    </cfRule>
    <cfRule type="cellIs" dxfId="104" priority="115" operator="lessThan">
      <formula>0.8</formula>
    </cfRule>
    <cfRule type="cellIs" dxfId="103" priority="105" operator="equal">
      <formula>"apagado"</formula>
    </cfRule>
    <cfRule type="containsText" dxfId="102" priority="114" operator="containsText" text="Caida">
      <formula>NOT(ISERROR(SEARCH("Caida",Y229)))</formula>
    </cfRule>
    <cfRule type="cellIs" dxfId="101" priority="116" operator="greaterThan">
      <formula>0.8</formula>
    </cfRule>
  </conditionalFormatting>
  <conditionalFormatting sqref="Y246:Y248">
    <cfRule type="cellIs" dxfId="100" priority="106" operator="equal">
      <formula>"apagado"</formula>
    </cfRule>
    <cfRule type="cellIs" dxfId="99" priority="111" operator="lessThan">
      <formula>0.8</formula>
    </cfRule>
    <cfRule type="containsText" dxfId="98" priority="110" operator="containsText" text="Caida">
      <formula>NOT(ISERROR(SEARCH("Caida",Y246)))</formula>
    </cfRule>
    <cfRule type="cellIs" dxfId="97" priority="112" operator="greaterThan">
      <formula>0.8</formula>
    </cfRule>
    <cfRule type="notContainsText" dxfId="96" priority="109" operator="notContains" text="Caida">
      <formula>ISERROR(SEARCH("Caida",Y246))</formula>
    </cfRule>
  </conditionalFormatting>
  <conditionalFormatting sqref="Y416:Y418">
    <cfRule type="cellIs" dxfId="95" priority="107" operator="equal">
      <formula>"apagado"</formula>
    </cfRule>
  </conditionalFormatting>
  <conditionalFormatting sqref="Y421">
    <cfRule type="cellIs" dxfId="94" priority="108" operator="equal">
      <formula>"apagado"</formula>
    </cfRule>
  </conditionalFormatting>
  <conditionalFormatting sqref="Z7">
    <cfRule type="cellIs" dxfId="93" priority="88" operator="greaterThan">
      <formula>0.8</formula>
    </cfRule>
    <cfRule type="cellIs" dxfId="92" priority="87" operator="lessThan">
      <formula>0.8</formula>
    </cfRule>
    <cfRule type="containsText" dxfId="91" priority="86" operator="containsText" text="Caida">
      <formula>NOT(ISERROR(SEARCH("Caida",Z7)))</formula>
    </cfRule>
    <cfRule type="notContainsText" dxfId="90" priority="85" operator="notContains" text="Caida">
      <formula>ISERROR(SEARCH("Caida",Z7))</formula>
    </cfRule>
  </conditionalFormatting>
  <conditionalFormatting sqref="AA7:AJ7 G324:G328">
    <cfRule type="containsText" dxfId="89" priority="185" operator="containsText" text="Caida">
      <formula>NOT(ISERROR(SEARCH("Caida",G7)))</formula>
    </cfRule>
    <cfRule type="cellIs" dxfId="88" priority="186" operator="lessThan">
      <formula>0.8</formula>
    </cfRule>
    <cfRule type="cellIs" dxfId="87" priority="187" operator="greaterThan">
      <formula>0.8</formula>
    </cfRule>
  </conditionalFormatting>
  <conditionalFormatting sqref="AB122:AH124">
    <cfRule type="notContainsText" dxfId="86" priority="158" operator="notContains" text="Caida">
      <formula>ISERROR(SEARCH("Caida",AB122))</formula>
    </cfRule>
    <cfRule type="containsText" dxfId="85" priority="159" operator="containsText" text="Caida">
      <formula>NOT(ISERROR(SEARCH("Caida",AB122)))</formula>
    </cfRule>
    <cfRule type="cellIs" dxfId="84" priority="160" operator="lessThan">
      <formula>0.8</formula>
    </cfRule>
    <cfRule type="cellIs" dxfId="83" priority="161" operator="greaterThan">
      <formula>0.8</formula>
    </cfRule>
  </conditionalFormatting>
  <conditionalFormatting sqref="AH122:AH209 F5:G106 AB122:AG124 I125:AG193">
    <cfRule type="cellIs" dxfId="82" priority="44" operator="equal">
      <formula>"APAGADO"</formula>
    </cfRule>
  </conditionalFormatting>
  <conditionalFormatting sqref="AH324:AH357 G328:G357 I333:AG397 AH358:AJ426 G415:G456 AI122:AI234 AI235:AJ357 AJ8:AJ234 I430:AA456">
    <cfRule type="cellIs" dxfId="81" priority="182" operator="lessThan">
      <formula>0.8</formula>
    </cfRule>
  </conditionalFormatting>
  <conditionalFormatting sqref="AI109 AI122:AI456 AB467:AB478 AB479:AJ640">
    <cfRule type="cellIs" dxfId="80" priority="19" operator="equal">
      <formula>"APAGADO"</formula>
    </cfRule>
  </conditionalFormatting>
  <conditionalFormatting sqref="AI109 AI122:AI456 AI479:AI640">
    <cfRule type="notContainsText" dxfId="79" priority="20" operator="notContains" text="Caida">
      <formula>ISERROR(SEARCH("Caida",AI109))</formula>
    </cfRule>
  </conditionalFormatting>
  <conditionalFormatting sqref="AI109 AI122:AI456 AI479:AJ640">
    <cfRule type="containsText" dxfId="78" priority="21" operator="containsText" text="Caida">
      <formula>NOT(ISERROR(SEARCH("Caida",AI109)))</formula>
    </cfRule>
  </conditionalFormatting>
  <conditionalFormatting sqref="AJ5:AJ6">
    <cfRule type="cellIs" dxfId="77" priority="4" operator="greaterThan">
      <formula>0.8</formula>
    </cfRule>
    <cfRule type="containsText" dxfId="76" priority="2" operator="containsText" text="Caida">
      <formula>NOT(ISERROR(SEARCH("Caida",AJ5)))</formula>
    </cfRule>
    <cfRule type="cellIs" dxfId="75" priority="3" operator="lessThan">
      <formula>0.8</formula>
    </cfRule>
    <cfRule type="notContainsText" dxfId="74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73" priority="183" operator="greaterThan">
      <formula>0.8</formula>
    </cfRule>
  </conditionalFormatting>
  <conditionalFormatting sqref="AJ8:AJ456 G324:G328 AA7:AJ7 F109:AH109 F467:AB478 F479:AH640 AJ479:AJ640">
    <cfRule type="notContainsText" dxfId="72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2023-08-30T10:57:20Z</dcterms:modified>
</cp:coreProperties>
</file>