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8DFED733-9BCE-49EC-BB0E-5B9EE88F1A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24" l="1"/>
  <c r="C44" i="24" s="1"/>
  <c r="C38" i="24"/>
  <c r="C39" i="24" s="1"/>
  <c r="C33" i="24"/>
  <c r="C34" i="24" s="1"/>
  <c r="C28" i="24"/>
  <c r="C29" i="24" s="1"/>
  <c r="D44" i="24" l="1"/>
  <c r="C45" i="24"/>
  <c r="D43" i="24"/>
  <c r="D39" i="24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6" i="24" l="1"/>
  <c r="D46" i="24" s="1"/>
  <c r="D45" i="24"/>
  <c r="C41" i="24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E9" i="14" s="1"/>
  <c r="G9" i="14" s="1"/>
  <c r="H2" i="11"/>
  <c r="B4" i="14" s="1"/>
  <c r="N2" i="11"/>
  <c r="B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10" i="14" l="1"/>
  <c r="G10" i="14" s="1"/>
  <c r="E8" i="14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<sst xmlns="http://schemas.openxmlformats.org/spreadsheetml/2006/main" count="3903" uniqueCount="1317">
  <si>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</si>
  <si>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</si>
  <si>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</si>
  <si>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</si>
  <si>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</si>
  <si>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</si>
  <si>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</si>
  <si>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</si>
  <si>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</si>
  <si>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</si>
  <si>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</si>
  <si>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</si>
  <si>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</si>
  <si>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</si>
  <si>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</si>
  <si>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</si>
  <si>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</si>
  <si>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</si>
  <si>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</si>
  <si>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</si>
  <si>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</si>
  <si>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</si>
  <si>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</si>
  <si>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</si>
  <si>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</si>
  <si>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</si>
  <si>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</si>
  <si>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</si>
  <si>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</si>
  <si>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</si>
  <si>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</si>
  <si>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</si>
  <si>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</si>
  <si>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</si>
  <si>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</si>
  <si>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</si>
  <si>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</si>
  <si>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</si>
  <si>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</si>
  <si>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</si>
  <si>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</si>
  <si>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</si>
  <si>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</si>
  <si>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</si>
  <si>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</si>
  <si>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</si>
  <si>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</si>
  <si>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</si>
  <si>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</si>
  <si>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</si>
  <si>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</si>
  <si>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</si>
  <si>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</si>
  <si>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</si>
  <si>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</si>
  <si>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</si>
  <si>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</si>
  <si>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</si>
  <si>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</si>
  <si>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</si>
  <si>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</si>
  <si>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</si>
  <si>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</si>
  <si>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</si>
  <si>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</si>
  <si>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</si>
  <si>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</si>
  <si>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</si>
  <si>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</si>
  <si>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</si>
  <si>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</si>
  <si>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</si>
  <si>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</si>
  <si>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</si>
  <si>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</si>
  <si>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</si>
  <si>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</si>
  <si>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</si>
  <si>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</si>
  <si>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</si>
  <si>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</si>
  <si>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</si>
  <si>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</si>
  <si>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</si>
  <si>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</si>
  <si>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</si>
  <si>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</si>
  <si>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</si>
  <si>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</si>
  <si>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</si>
  <si>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</si>
  <si>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</si>
  <si>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</si>
  <si>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</si>
  <si>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</si>
  <si>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</si>
  <si>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</si>
  <si>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</si>
  <si>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</si>
  <si>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</si>
  <si>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</si>
  <si>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</si>
  <si>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</si>
  <si>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</si>
  <si>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</si>
  <si>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</si>
  <si>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</si>
  <si>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</si>
  <si>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</si>
  <si>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</si>
  <si>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</si>
  <si>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</si>
  <si>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</si>
  <si>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</si>
  <si>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</si>
  <si>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</si>
  <si>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</si>
  <si>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</si>
  <si>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</si>
  <si>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</si>
  <si>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</si>
  <si>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</si>
  <si>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</si>
  <si>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</si>
  <si>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</si>
  <si>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</si>
  <si>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</si>
  <si>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</si>
  <si>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</si>
  <si>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</si>
  <si>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</si>
  <si>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</si>
  <si>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</si>
  <si>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</si>
  <si>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</si>
  <si>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</si>
  <si>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</si>
  <si>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</si>
  <si>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</si>
  <si>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</si>
  <si>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</si>
  <si>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</si>
  <si>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</si>
  <si>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</si>
  <si>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</si>
  <si>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</si>
  <si>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</si>
  <si>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</si>
  <si>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</si>
  <si>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</si>
  <si>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</si>
  <si>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</si>
  <si>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</si>
  <si>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</si>
  <si>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</si>
  <si>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</si>
  <si>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</si>
  <si>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</si>
  <si>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</si>
  <si>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</si>
  <si>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</si>
  <si>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</si>
  <si>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</si>
  <si>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</si>
  <si>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</si>
  <si>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</si>
  <si>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</si>
  <si>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</si>
  <si>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</si>
  <si>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</si>
  <si>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</si>
  <si>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</si>
  <si>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</si>
  <si>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</si>
  <si>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</si>
  <si>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</si>
  <si>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</si>
  <si>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</si>
  <si>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</si>
  <si>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</si>
  <si>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</si>
  <si>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</si>
  <si>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</si>
  <si>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</si>
  <si>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</si>
  <si>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</si>
  <si>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</si>
  <si>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</si>
  <si>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</si>
  <si>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</si>
  <si>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</si>
  <si>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</si>
  <si>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</si>
  <si>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</si>
  <si>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</si>
  <si>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</si>
  <si>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</si>
  <si>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</si>
  <si>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</si>
  <si>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</si>
  <si>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</si>
  <si>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</si>
  <si>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</si>
  <si>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</si>
  <si>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</si>
  <si>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</si>
  <si>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</si>
  <si>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</si>
  <si>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</si>
  <si>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</si>
  <si>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</si>
  <si>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</si>
  <si>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</si>
  <si>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</si>
  <si>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</si>
  <si>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</si>
  <si>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</si>
  <si>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</si>
  <si>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</si>
  <si>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</si>
  <si>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</si>
  <si>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</si>
  <si>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</si>
  <si>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</si>
  <si>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</si>
  <si>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</si>
  <si>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</si>
  <si>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</si>
  <si>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</si>
  <si>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</si>
  <si>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</si>
  <si>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</si>
  <si>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</si>
  <si>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</si>
  <si>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</si>
  <si>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</si>
  <si>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</si>
  <si>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</si>
  <si>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</si>
  <si>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</si>
  <si>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</si>
  <si>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</si>
  <si>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</si>
  <si>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</si>
  <si>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</si>
  <si>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</si>
  <si>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</si>
  <si>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</si>
  <si>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</si>
  <si>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</si>
  <si>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</si>
  <si>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</si>
  <si>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</si>
  <si>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</si>
  <si>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</si>
  <si>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</si>
  <si>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</si>
  <si>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</si>
  <si>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</si>
  <si>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</si>
  <si>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</si>
  <si>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</si>
  <si>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</si>
  <si>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</si>
  <si>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</si>
  <si>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</si>
  <si>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</si>
  <si>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</si>
  <si>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</si>
  <si>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</si>
  <si>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</si>
  <si>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</si>
  <si>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</si>
  <si>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</si>
  <si>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</si>
  <si>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</si>
  <si>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</si>
  <si>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</si>
  <si>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</si>
  <si>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</si>
  <si>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</si>
  <si>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</si>
  <si>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</si>
  <si>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</si>
  <si>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</si>
  <si>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</si>
  <si>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</si>
  <si>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</si>
  <si>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</si>
  <si>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</si>
  <si>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</si>
  <si>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</si>
  <si>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</si>
  <si>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</si>
  <si>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</si>
  <si>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</si>
  <si>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</si>
  <si>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</si>
  <si>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</si>
  <si>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</si>
  <si>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</si>
  <si>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</si>
  <si>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</si>
  <si>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</si>
  <si>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</si>
  <si>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</si>
  <si>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</si>
  <si>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</si>
  <si>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</si>
  <si>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</si>
  <si>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</si>
  <si>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</si>
  <si>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</si>
  <si>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</si>
  <si>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</si>
  <si>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</si>
  <si>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</si>
  <si>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</si>
  <si>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</si>
  <si>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</si>
  <si>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</si>
  <si>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</si>
  <si>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</si>
  <si>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</si>
  <si>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</si>
  <si>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</si>
  <si>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</si>
  <si>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</si>
  <si>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</si>
  <si>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</si>
  <si>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</si>
  <si>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</si>
  <si>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</si>
  <si>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</si>
  <si>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</si>
  <si>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</si>
  <si>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</si>
  <si>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</si>
  <si>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</si>
  <si>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</si>
  <si>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</si>
  <si>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</si>
  <si>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</si>
  <si>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</si>
  <si>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</si>
  <si>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</si>
  <si>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</si>
  <si>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</si>
  <si>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</si>
  <si>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</si>
  <si>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</si>
  <si>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</si>
  <si>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</si>
  <si>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</si>
  <si>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</si>
  <si>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</si>
  <si>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</si>
  <si>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</si>
  <si>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</si>
  <si>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</si>
  <si>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</si>
  <si>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</si>
  <si>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</si>
  <si>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</si>
  <si>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</si>
  <si>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</si>
  <si>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</si>
  <si>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</si>
  <si>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</si>
  <si>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</si>
  <si>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</si>
  <si>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</si>
  <si>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</si>
  <si>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</si>
  <si>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</si>
  <si>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</si>
  <si>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</si>
  <si>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</si>
  <si>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</si>
  <si>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</si>
  <si>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</si>
  <si>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</si>
  <si>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</si>
  <si>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</si>
  <si>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</si>
  <si>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</si>
  <si>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</si>
  <si>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</si>
  <si>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</si>
  <si>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</si>
  <si>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</si>
  <si>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</si>
  <si>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</si>
  <si>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</si>
  <si>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</si>
  <si>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</si>
  <si>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</si>
  <si>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</si>
  <si>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</si>
  <si>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</si>
  <si>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</si>
  <si>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</si>
  <si>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</si>
  <si>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</si>
  <si>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</si>
  <si>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</si>
  <si>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</si>
  <si>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</si>
  <si>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</si>
  <si>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</si>
  <si>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</si>
  <si>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</si>
  <si>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</si>
  <si>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</si>
  <si>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</si>
  <si>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</si>
  <si>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</si>
  <si>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</si>
  <si>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</si>
  <si>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</si>
  <si>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</si>
  <si>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</si>
  <si>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</si>
  <si>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</si>
  <si>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</si>
  <si>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</si>
  <si>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</si>
  <si>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</si>
  <si>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</si>
  <si>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</si>
  <si>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</si>
  <si>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</si>
  <si>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</si>
  <si>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</si>
  <si>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</si>
  <si>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</si>
  <si>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</si>
  <si>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</si>
  <si>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</si>
  <si>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</si>
  <si>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</si>
  <si>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</si>
  <si>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</si>
  <si>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</si>
  <si>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</si>
  <si>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</si>
  <si>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</si>
  <si>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</si>
  <si>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</si>
  <si>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</si>
  <si>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</si>
  <si>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</si>
  <si>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</si>
  <si>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</si>
  <si>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</si>
  <si>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</si>
  <si>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</si>
  <si>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</si>
  <si>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</si>
  <si>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</si>
  <si>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</si>
  <si>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</si>
  <si>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</si>
  <si>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</si>
  <si>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</si>
  <si>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</si>
  <si>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</si>
  <si>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</si>
  <si>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</si>
  <si>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</si>
  <si>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</si>
  <si>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</si>
  <si>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</si>
  <si>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</si>
  <si>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</si>
  <si>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</si>
  <si>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</si>
  <si>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</si>
  <si>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</si>
  <si>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</si>
  <si>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</si>
  <si>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</si>
  <si>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</si>
  <si>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</si>
  <si>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</si>
  <si>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</si>
  <si>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</si>
  <si>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</si>
  <si>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</si>
  <si>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</si>
  <si>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</si>
  <si>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</si>
  <si>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</si>
  <si>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</si>
  <si>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</si>
  <si>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</si>
  <si>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</si>
  <si>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</si>
  <si>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</si>
  <si>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</si>
  <si>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</si>
  <si>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</si>
  <si>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</si>
  <si>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</si>
  <si>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</si>
  <si>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</si>
  <si>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</si>
  <si>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</si>
  <si>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</si>
  <si>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</si>
  <si>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</si>
  <si>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</si>
  <si>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</si>
  <si>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</si>
  <si>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</si>
  <si>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</si>
  <si>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</si>
  <si>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</si>
  <si>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</si>
  <si>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</si>
  <si>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</si>
  <si>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</si>
  <si>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</si>
  <si>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</si>
  <si>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</si>
  <si>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</si>
  <si>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</si>
  <si>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</si>
  <si>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</si>
  <si>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</si>
  <si>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</si>
  <si>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</si>
  <si>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</si>
  <si>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</si>
  <si>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</si>
  <si>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</si>
  <si>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</si>
  <si>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</si>
  <si>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</si>
  <si>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</si>
  <si>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</si>
  <si>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</si>
  <si>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</si>
  <si>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</si>
  <si>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</si>
  <si>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</si>
  <si>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</si>
  <si>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</si>
  <si>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</si>
  <si>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</si>
  <si>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</si>
  <si>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</si>
  <si>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</si>
  <si>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</si>
  <si>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</si>
  <si>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</si>
  <si>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</si>
  <si>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</si>
  <si>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</si>
  <si>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</si>
  <si>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</si>
  <si>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</si>
  <si>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</si>
  <si>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</si>
  <si>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</si>
  <si>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</si>
  <si>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</si>
  <si>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</si>
  <si>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</si>
  <si>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</si>
  <si>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</si>
  <si>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</si>
  <si>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</si>
  <si>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</si>
  <si>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</si>
  <si>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</si>
  <si>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</si>
  <si>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</si>
  <si>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</si>
  <si>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</si>
  <si>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</si>
  <si>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</si>
  <si>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</si>
  <si>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</si>
  <si>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</si>
  <si>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</si>
  <si>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</si>
  <si>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</si>
  <si>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</si>
  <si>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</si>
  <si>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</si>
  <si>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</si>
  <si>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</si>
  <si>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</si>
  <si>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</si>
  <si>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</si>
  <si>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</si>
  <si>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</si>
  <si>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</si>
  <si>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</si>
  <si>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</si>
  <si>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</si>
  <si>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</si>
  <si>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</si>
  <si>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</si>
  <si>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</si>
  <si>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</si>
  <si>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</si>
  <si>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</si>
  <si>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</si>
  <si>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</si>
  <si>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</si>
  <si>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</si>
  <si>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</si>
  <si>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</si>
  <si>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</si>
  <si>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</si>
  <si>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</si>
  <si>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</si>
  <si>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</si>
  <si>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</si>
  <si>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</si>
  <si>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</si>
  <si>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</si>
  <si>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</si>
  <si>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</si>
  <si>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</si>
  <si>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</si>
  <si>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</si>
  <si>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</si>
  <si>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</si>
  <si>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</si>
  <si>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</si>
  <si>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</si>
  <si>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</si>
  <si>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</si>
  <si>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</si>
  <si>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</si>
  <si>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</si>
  <si>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</si>
  <si>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</si>
  <si>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</si>
  <si>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</si>
  <si>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</si>
  <si>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</si>
  <si>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</si>
  <si>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</si>
  <si>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</si>
  <si>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</si>
  <si>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</si>
  <si>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</si>
  <si>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</si>
  <si>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</si>
  <si>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</si>
  <si>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</si>
  <si>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</si>
  <si>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</si>
  <si>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</si>
  <si>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</si>
  <si>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</si>
  <si>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</si>
  <si>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</si>
  <si>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</si>
  <si>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</si>
  <si>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</si>
  <si>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</si>
  <si>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</si>
  <si>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</si>
  <si>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</si>
  <si>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</si>
  <si>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</si>
  <si>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</si>
  <si>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</si>
  <si>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</si>
  <si>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</si>
  <si>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</si>
  <si>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</si>
  <si>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</si>
  <si>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</si>
  <si>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</si>
  <si>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</si>
  <si>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</si>
  <si>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</si>
  <si>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</si>
  <si>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</si>
  <si>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</si>
  <si>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</si>
  <si>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</si>
  <si>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</si>
  <si>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</si>
  <si>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</si>
  <si>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</si>
  <si>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</si>
  <si>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</si>
  <si>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</si>
  <si>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</si>
  <si>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</si>
  <si>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</si>
  <si>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</si>
  <si>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</si>
  <si>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</si>
  <si>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</si>
  <si>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</si>
  <si>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</si>
  <si>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</si>
  <si>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</si>
  <si>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</si>
  <si>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</si>
  <si>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</si>
  <si>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</si>
  <si>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</si>
  <si>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</si>
  <si>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</si>
  <si>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</si>
  <si>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</si>
  <si>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</si>
  <si>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</si>
  <si>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</si>
  <si>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</si>
  <si>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</si>
  <si>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</si>
  <si>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</si>
  <si>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</si>
  <si>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</si>
  <si>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</si>
  <si>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</si>
  <si>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</si>
  <si>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</si>
  <si>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</si>
  <si>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</si>
  <si>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</si>
  <si>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</si>
  <si>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</si>
  <si>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</si>
  <si>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</si>
  <si>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</si>
  <si>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</si>
  <si>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</si>
  <si>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</si>
  <si>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</si>
  <si>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</si>
  <si>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</si>
  <si>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</si>
  <si>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</si>
  <si>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</si>
  <si>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</si>
  <si>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</si>
  <si>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</si>
  <si>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</si>
  <si>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</si>
  <si>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</si>
  <si>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</si>
  <si>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</si>
  <si>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</si>
  <si>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</si>
  <si>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</si>
  <si>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</si>
  <si>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</si>
  <si>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</si>
  <si>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</si>
  <si>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</si>
  <si>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</si>
  <si>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</si>
  <si>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</si>
  <si>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</si>
  <si>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</si>
  <si>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</si>
  <si>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</si>
  <si>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</si>
  <si>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</si>
  <si>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</si>
  <si>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</si>
  <si>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</si>
  <si>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</si>
  <si>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</si>
  <si>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</si>
  <si>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</si>
  <si>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</si>
  <si>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</si>
  <si>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</si>
  <si>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</si>
  <si>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</si>
  <si>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</si>
  <si>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</si>
  <si>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</si>
  <si>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</si>
  <si>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</si>
  <si>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</si>
  <si>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</si>
  <si>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</si>
  <si>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</si>
  <si>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</si>
  <si>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</si>
  <si>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</si>
  <si>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</si>
  <si>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</si>
  <si>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</si>
  <si>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</si>
  <si>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</si>
  <si>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</si>
  <si>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</si>
  <si>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</si>
  <si>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</si>
  <si>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</si>
  <si>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</si>
  <si>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</si>
  <si>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</si>
  <si>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</si>
  <si>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</si>
  <si>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</si>
  <si>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</si>
  <si>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</si>
  <si>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</si>
  <si>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</si>
  <si>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</si>
  <si>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</si>
  <si>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</si>
  <si>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</si>
  <si>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</si>
  <si>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</si>
  <si>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</si>
  <si>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</si>
  <si>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</si>
  <si>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</si>
  <si>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</si>
  <si>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</si>
  <si>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</si>
  <si>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</si>
  <si>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</si>
  <si>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</si>
  <si>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</si>
  <si>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</si>
  <si>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</si>
  <si>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</si>
  <si>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</si>
  <si>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</si>
  <si>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</si>
  <si>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</si>
  <si>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</si>
  <si>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</si>
  <si>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</si>
  <si>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</si>
  <si>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</si>
  <si>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</si>
  <si>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</si>
  <si>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</si>
  <si>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</si>
  <si>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</si>
  <si>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</si>
  <si>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</si>
  <si>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</si>
  <si>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</si>
  <si>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</si>
  <si>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</si>
  <si>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</si>
  <si>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</si>
  <si>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</si>
  <si>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</si>
  <si>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</si>
  <si>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</si>
  <si>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</si>
  <si>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</si>
  <si>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</si>
  <si>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</si>
  <si>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</si>
  <si>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</si>
  <si>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</si>
  <si>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</si>
  <si>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</si>
  <si>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</si>
  <si>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</si>
  <si>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</si>
  <si>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</si>
  <si>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</si>
  <si>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</si>
  <si>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</si>
  <si>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</si>
  <si>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</si>
  <si>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</si>
  <si>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</si>
  <si>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</si>
  <si>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</si>
  <si>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</si>
  <si>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</si>
  <si>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</si>
  <si>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</si>
  <si>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</si>
  <si>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</si>
  <si>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</si>
  <si>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</si>
  <si>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</si>
  <si>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</si>
  <si>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</si>
  <si>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</si>
  <si>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</si>
  <si>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</si>
  <si>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</si>
  <si>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</si>
  <si>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</si>
  <si>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</si>
  <si>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</si>
  <si>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</si>
  <si>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</si>
  <si>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</si>
  <si>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</si>
  <si>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</si>
  <si>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</si>
  <si>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</si>
  <si>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</si>
  <si>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</si>
  <si>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</si>
  <si>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</si>
  <si>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</si>
  <si>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</si>
  <si>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</si>
  <si>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</si>
  <si>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</si>
  <si>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</si>
  <si>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</si>
  <si>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</si>
  <si>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</si>
  <si>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</si>
  <si>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</si>
  <si>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</si>
  <si>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</si>
  <si>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</si>
  <si>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</si>
  <si>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</si>
  <si>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</si>
  <si>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</si>
  <si>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</si>
  <si>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</si>
  <si>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</si>
  <si>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</si>
  <si>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</si>
  <si>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</si>
  <si>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</si>
  <si>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</si>
  <si>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</si>
  <si>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</si>
  <si>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</si>
  <si>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</si>
  <si>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</si>
  <si>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</si>
  <si>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</si>
  <si>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</si>
  <si>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</si>
  <si>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</si>
  <si>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</si>
  <si>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</si>
  <si>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</si>
  <si>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</si>
  <si>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</si>
  <si>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</si>
  <si>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</si>
  <si>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</si>
  <si>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</si>
  <si>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</si>
  <si>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</si>
  <si>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</si>
  <si>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</si>
  <si>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</si>
  <si>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</si>
  <si>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</si>
  <si>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</si>
  <si>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</si>
  <si>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</si>
  <si>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</si>
  <si>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</si>
  <si>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</si>
  <si>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</si>
  <si>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</si>
  <si>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</si>
  <si>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</si>
  <si>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</si>
  <si>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</si>
  <si>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</si>
  <si>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</si>
  <si>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</si>
  <si>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</si>
  <si>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</si>
  <si>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</si>
  <si>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</si>
  <si>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</si>
  <si>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</si>
  <si>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</si>
  <si>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</si>
  <si>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</si>
  <si>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</si>
  <si>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</si>
  <si>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</si>
  <si>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</si>
  <si>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</si>
  <si>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</si>
  <si>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</si>
  <si>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</si>
  <si>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</si>
  <si>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</si>
  <si>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</si>
  <si>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</si>
  <si>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</si>
  <si>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</si>
  <si>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</si>
  <si>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</si>
  <si>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</si>
  <si>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</si>
  <si>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</si>
  <si>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</si>
  <si>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</si>
  <si>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</si>
  <si>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</si>
  <si>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</si>
  <si>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</si>
  <si>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</si>
  <si>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</si>
  <si>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</si>
  <si>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</si>
  <si>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</si>
  <si>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</si>
  <si>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</si>
  <si>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</si>
  <si>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</si>
  <si>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</si>
  <si>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</si>
  <si>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</si>
  <si>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</si>
  <si>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</si>
  <si>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</si>
  <si>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</si>
  <si>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</si>
  <si>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</si>
  <si>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</si>
  <si>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</si>
  <si>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</si>
  <si>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</si>
  <si>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</si>
  <si>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</si>
  <si>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</si>
  <si>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</si>
  <si>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</si>
  <si>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</si>
  <si>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</si>
  <si>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</si>
  <si>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</si>
  <si>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</si>
  <si>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</si>
  <si>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</si>
  <si>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</si>
  <si>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</si>
  <si>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</si>
  <si>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</si>
  <si>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</si>
  <si>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</si>
  <si>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</si>
  <si>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</si>
  <si>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</si>
  <si>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</si>
  <si>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</si>
  <si>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</si>
  <si>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</si>
  <si>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</si>
  <si>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</si>
  <si>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</si>
  <si>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</si>
  <si>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</si>
  <si>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</si>
  <si>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</si>
  <si>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</si>
  <si>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</si>
  <si>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</si>
  <si>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</si>
  <si>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</si>
  <si>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</si>
  <si>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</si>
  <si>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</si>
  <si>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</si>
  <si>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</si>
  <si>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</si>
  <si>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</si>
  <si>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</si>
  <si>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</si>
  <si>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</si>
  <si>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</si>
  <si>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</si>
  <si>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</si>
  <si>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</si>
  <si>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</si>
  <si>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</si>
  <si>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</si>
  <si>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</si>
  <si>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</si>
  <si>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</si>
  <si>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</si>
  <si>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</si>
  <si>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</si>
  <si>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</si>
  <si>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</si>
  <si>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</si>
  <si>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</si>
  <si>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</si>
  <si>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</si>
  <si>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</si>
  <si>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</si>
  <si>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</si>
  <si>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</si>
  <si>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</si>
  <si>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</si>
  <si>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</si>
  <si>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</si>
  <si>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</si>
  <si>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</si>
  <si>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</si>
  <si>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</si>
  <si>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</si>
  <si>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</si>
  <si>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</si>
  <si>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</si>
  <si>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</si>
  <si>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</si>
  <si>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</si>
  <si>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</si>
  <si>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</si>
  <si>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</si>
  <si>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</si>
  <si>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</si>
  <si>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</si>
  <si>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</si>
  <si>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</si>
  <si>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</si>
  <si>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</si>
  <si>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</si>
  <si>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</si>
  <si>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</si>
  <si>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</si>
  <si>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</si>
  <si>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</si>
  <si>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</si>
  <si>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</si>
  <si>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</si>
  <si>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</si>
  <si>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</si>
  <si>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</si>
  <si>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</si>
  <si>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</si>
  <si>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</si>
  <si>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</si>
  <si>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</si>
  <si>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</si>
  <si>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</si>
  <si>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</si>
  <si>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</si>
  <si>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</si>
  <si>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</si>
  <si>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</si>
  <si>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</si>
  <si>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</si>
  <si>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</si>
  <si>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</si>
  <si>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</si>
  <si>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</si>
  <si>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</si>
  <si>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</si>
  <si>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</si>
  <si>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</si>
  <si>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</si>
  <si>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</si>
  <si>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</si>
  <si>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</si>
  <si>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</si>
  <si>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</si>
  <si>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</si>
  <si>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</si>
  <si>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</si>
  <si>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</si>
  <si>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</si>
  <si>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</si>
  <si>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</si>
  <si>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</si>
  <si>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</si>
  <si>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</si>
  <si>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</si>
  <si>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</si>
  <si>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</si>
  <si>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</si>
  <si>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</si>
  <si>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</si>
  <si>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</si>
  <si>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</si>
  <si>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</si>
  <si>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</si>
  <si>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</si>
  <si>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</si>
  <si>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</si>
  <si>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</si>
  <si>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</si>
  <si>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</si>
  <si>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</si>
  <si>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</si>
  <si>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</si>
  <si>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</si>
  <si>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</si>
  <si>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</si>
  <si>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</si>
  <si>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</si>
  <si>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</si>
  <si>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</si>
  <si>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</si>
  <si>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</si>
  <si>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</si>
  <si>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</si>
  <si>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</si>
  <si>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</si>
  <si>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</si>
  <si>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</si>
  <si>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</si>
  <si>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</si>
  <si>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</si>
  <si>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</si>
  <si>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</si>
  <si>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</si>
  <si>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</si>
  <si>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</si>
  <si>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</si>
  <si>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</si>
  <si>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</si>
  <si>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</si>
  <si>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</si>
  <si>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</si>
  <si>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</si>
  <si>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</si>
  <si>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</si>
  <si>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</si>
  <si>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</si>
  <si>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</si>
  <si>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</si>
  <si>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</si>
  <si>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</si>
  <si>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</si>
  <si>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</si>
  <si>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</si>
  <si>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</si>
  <si>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</si>
  <si>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</si>
  <si>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</si>
  <si>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</si>
  <si>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</si>
  <si>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</si>
  <si>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</si>
  <si>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</si>
  <si>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</si>
  <si>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</si>
  <si>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</si>
  <si>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</si>
  <si>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</si>
  <si>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</si>
  <si>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</si>
  <si>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</si>
  <si>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</si>
  <si>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</si>
  <si>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</si>
  <si>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</si>
  <si>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</si>
  <si>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</si>
  <si>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</si>
  <si>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</si>
  <si>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</si>
  <si>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</si>
  <si>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</si>
  <si>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</si>
  <si>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</si>
  <si>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</si>
  <si>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</si>
  <si>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</si>
  <si>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</si>
  <si>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</si>
  <si>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</si>
  <si>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</si>
  <si>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</si>
  <si>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</si>
  <si>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</si>
  <si>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</si>
  <si>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</si>
  <si>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</si>
  <si>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</si>
  <si>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</si>
  <si>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</si>
  <si>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</si>
  <si>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</si>
  <si>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</si>
  <si>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</si>
  <si>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</si>
  <si>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</si>
  <si>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</si>
  <si>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</si>
  <si>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</si>
  <si>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</si>
  <si>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</si>
  <si>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</si>
  <si>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</si>
  <si>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</si>
  <si>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</si>
  <si>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</si>
  <si>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</si>
  <si>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</si>
  <si>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</si>
  <si>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</si>
  <si>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</si>
  <si>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</si>
  <si>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</si>
  <si>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</si>
  <si>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</si>
  <si>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</si>
  <si>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</si>
  <si>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</si>
  <si>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 xml:space="preserve"> </t>
  </si>
  <si>
    <t>CAMARAS SIN FUNCIONAMIENTO DEL DIA 13 DE FEBRERO DE 2023</t>
  </si>
  <si>
    <t>apag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</si>
</sst>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31</c:v>
                </c:pt>
                <c:pt idx="12">
                  <c:v>31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17</c:v>
                </c:pt>
                <c:pt idx="12">
                  <c:v>42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0.13596491228070176</c:v>
                      </c:pt>
                      <c:pt idx="12">
                        <c:v>0.13596491228070176</c:v>
                      </c:pt>
                      <c:pt idx="13">
                        <c:v>0.11403508771929824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8.2125603864734303E-2</c:v>
                      </c:pt>
                      <c:pt idx="12">
                        <c:v>0.20289855072463769</c:v>
                      </c:pt>
                      <c:pt idx="13">
                        <c:v>7.7294685990338161E-2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0.13596491228070176</c:v>
                </c:pt>
                <c:pt idx="12">
                  <c:v>0.13596491228070176</c:v>
                </c:pt>
                <c:pt idx="13">
                  <c:v>0.11403508771929824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8.2125603864734303E-2</c:v>
                </c:pt>
                <c:pt idx="12">
                  <c:v>0.20289855072463769</c:v>
                </c:pt>
                <c:pt idx="13">
                  <c:v>7.7294685990338161E-2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31</c:v>
                      </c:pt>
                      <c:pt idx="12">
                        <c:v>31</c:v>
                      </c:pt>
                      <c:pt idx="13">
                        <c:v>26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17</c:v>
                      </c:pt>
                      <c:pt idx="12">
                        <c:v>42</c:v>
                      </c:pt>
                      <c:pt idx="13">
                        <c:v>16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tabSelected="1" zoomScale="66" zoomScaleNormal="66" workbookViewId="0">
      <pane xSplit="10" ySplit="4" topLeftCell="W5" activePane="bottomRight" state="frozen"/>
      <selection pane="topRight" activeCell="M1" sqref="M1"/>
      <selection pane="bottomLeft" activeCell="A5" sqref="A5"/>
      <selection pane="bottomRight" activeCell="X99" sqref="X9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0.1103448275862069</v>
      </c>
      <c r="W1" s="4">
        <f t="shared" si="0"/>
        <v>0.167816091954023</v>
      </c>
      <c r="X1" s="4">
        <f t="shared" si="0"/>
        <v>9.6551724137931033E-2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387</v>
      </c>
      <c r="W2" s="115">
        <f t="shared" si="1"/>
        <v>362</v>
      </c>
      <c r="X2" s="115">
        <f t="shared" si="1"/>
        <v>393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48</v>
      </c>
      <c r="W3" s="12">
        <f t="shared" si="2"/>
        <v>73</v>
      </c>
      <c r="X3" s="12">
        <f t="shared" si="2"/>
        <v>42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hidden="1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hidden="1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hidden="1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hidden="1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hidden="1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hidden="1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hidden="1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hidden="1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hidden="1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hidden="1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hidden="1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hidden="1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hidden="1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hidden="1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hidden="1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hidden="1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hidden="1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27</v>
      </c>
      <c r="I21" s="40">
        <f t="shared" si="6"/>
        <v>1</v>
      </c>
      <c r="J21" s="41">
        <f t="shared" si="7"/>
        <v>0.9642857142857143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hidden="1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27</v>
      </c>
      <c r="I22" s="40">
        <f t="shared" si="6"/>
        <v>1</v>
      </c>
      <c r="J22" s="41">
        <f t="shared" si="7"/>
        <v>0.9642857142857143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hidden="1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hidden="1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25</v>
      </c>
      <c r="I24" s="40">
        <f t="shared" si="4"/>
        <v>3</v>
      </c>
      <c r="J24" s="41">
        <f t="shared" si="5"/>
        <v>0.8928571428571429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 t="s">
        <v>1308</v>
      </c>
      <c r="W24" s="20" t="s">
        <v>1308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hidden="1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hidden="1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hidden="1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hidden="1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hidden="1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27</v>
      </c>
      <c r="I29" s="40">
        <f t="shared" si="4"/>
        <v>1</v>
      </c>
      <c r="J29" s="41">
        <f t="shared" si="5"/>
        <v>0.9642857142857143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 t="s">
        <v>1308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hidden="1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hidden="1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hidden="1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hidden="1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hidden="1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hidden="1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hidden="1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hidden="1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hidden="1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hidden="1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hidden="1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hidden="1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hidden="1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hidden="1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hidden="1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hidden="1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hidden="1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hidden="1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hidden="1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22</v>
      </c>
      <c r="I48" s="40">
        <f t="shared" si="4"/>
        <v>6</v>
      </c>
      <c r="J48" s="41">
        <f t="shared" si="5"/>
        <v>0.7857142857142857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 t="s">
        <v>1308</v>
      </c>
      <c r="W48" s="20" t="s">
        <v>1308</v>
      </c>
      <c r="X48" s="20" t="s">
        <v>1308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hidden="1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22</v>
      </c>
      <c r="I49" s="40">
        <f t="shared" si="4"/>
        <v>6</v>
      </c>
      <c r="J49" s="41">
        <f t="shared" si="5"/>
        <v>0.7857142857142857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 t="s">
        <v>1308</v>
      </c>
      <c r="W49" s="20" t="s">
        <v>1308</v>
      </c>
      <c r="X49" s="20" t="s">
        <v>1308</v>
      </c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hidden="1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hidden="1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22</v>
      </c>
      <c r="I51" s="40">
        <f t="shared" si="4"/>
        <v>6</v>
      </c>
      <c r="J51" s="41">
        <f t="shared" si="5"/>
        <v>0.7857142857142857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 t="s">
        <v>1308</v>
      </c>
      <c r="W51" s="20" t="s">
        <v>1308</v>
      </c>
      <c r="X51" s="20" t="s">
        <v>1308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hidden="1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hidden="1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hidden="1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22</v>
      </c>
      <c r="I54" s="40">
        <f t="shared" si="4"/>
        <v>6</v>
      </c>
      <c r="J54" s="41">
        <f t="shared" si="5"/>
        <v>0.7857142857142857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 t="s">
        <v>1308</v>
      </c>
      <c r="W54" s="20" t="s">
        <v>1308</v>
      </c>
      <c r="X54" s="20" t="s">
        <v>1308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hidden="1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hidden="1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hidden="1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18</v>
      </c>
      <c r="I57" s="40">
        <f t="shared" si="4"/>
        <v>10</v>
      </c>
      <c r="J57" s="41">
        <f t="shared" si="5"/>
        <v>0.6428571428571429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 t="s">
        <v>1308</v>
      </c>
      <c r="W57" s="20" t="s">
        <v>1308</v>
      </c>
      <c r="X57" s="20" t="s">
        <v>1308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hidden="1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hidden="1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18</v>
      </c>
      <c r="I59" s="40">
        <f>COUNTIF(K59:AL59,"APAGADO")</f>
        <v>10</v>
      </c>
      <c r="J59" s="41">
        <f>(H59)/(I59+H59)</f>
        <v>0.6428571428571429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 t="s">
        <v>1308</v>
      </c>
      <c r="W59" s="20" t="s">
        <v>1308</v>
      </c>
      <c r="X59" s="20" t="s">
        <v>1308</v>
      </c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hidden="1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18</v>
      </c>
      <c r="I60" s="40">
        <f t="shared" si="4"/>
        <v>10</v>
      </c>
      <c r="J60" s="41">
        <f t="shared" si="5"/>
        <v>0.6428571428571429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 t="s">
        <v>1308</v>
      </c>
      <c r="W60" s="20" t="s">
        <v>1308</v>
      </c>
      <c r="X60" s="20" t="s">
        <v>1308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hidden="1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hidden="1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hidden="1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hidden="1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hidden="1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hidden="1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hidden="1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hidden="1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hidden="1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hidden="1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hidden="1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hidden="1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hidden="1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hidden="1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hidden="1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hidden="1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hidden="1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hidden="1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hidden="1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hidden="1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hidden="1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hidden="1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hidden="1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hidden="1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hidden="1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hidden="1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hidden="1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24</v>
      </c>
      <c r="I87" s="40">
        <f>COUNTIF(K87:AL87,"APAGADO")</f>
        <v>4</v>
      </c>
      <c r="J87" s="41">
        <f>(H87)/(I87+H87)</f>
        <v>0.8571428571428571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 t="s">
        <v>1308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hidden="1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24</v>
      </c>
      <c r="I88" s="40">
        <f t="shared" si="9"/>
        <v>4</v>
      </c>
      <c r="J88" s="41">
        <f t="shared" si="10"/>
        <v>0.8571428571428571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 t="s">
        <v>1308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hidden="1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hidden="1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hidden="1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hidden="1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hidden="1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hidden="1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hidden="1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hidden="1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hidden="1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hidden="1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22</v>
      </c>
      <c r="I98" s="40">
        <f>COUNTIF(K98:AL98,"APAGADO")</f>
        <v>6</v>
      </c>
      <c r="J98" s="41">
        <f>(H98)/(I98+H98)</f>
        <v>0.7857142857142857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 t="s">
        <v>1308</v>
      </c>
      <c r="W98" s="20" t="s">
        <v>1308</v>
      </c>
      <c r="X98" s="20" t="s">
        <v>1308</v>
      </c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16</v>
      </c>
      <c r="I99" s="40">
        <f t="shared" si="9"/>
        <v>12</v>
      </c>
      <c r="J99" s="41">
        <f t="shared" si="10"/>
        <v>0.5714285714285714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 t="s">
        <v>1308</v>
      </c>
      <c r="W99" s="20" t="s">
        <v>1308</v>
      </c>
      <c r="X99" s="20" t="s">
        <v>1308</v>
      </c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hidden="1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hidden="1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18</v>
      </c>
      <c r="I101" s="40">
        <f t="shared" si="9"/>
        <v>10</v>
      </c>
      <c r="J101" s="41">
        <f t="shared" si="10"/>
        <v>0.6428571428571429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 t="s">
        <v>1308</v>
      </c>
      <c r="W101" s="20" t="s">
        <v>1308</v>
      </c>
      <c r="X101" s="20" t="s">
        <v>1308</v>
      </c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hidden="1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18</v>
      </c>
      <c r="I102" s="40">
        <f t="shared" si="9"/>
        <v>10</v>
      </c>
      <c r="J102" s="41">
        <f t="shared" si="10"/>
        <v>0.6428571428571429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 t="s">
        <v>1308</v>
      </c>
      <c r="W102" s="20" t="s">
        <v>1308</v>
      </c>
      <c r="X102" s="20" t="s">
        <v>1308</v>
      </c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hidden="1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hidden="1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hidden="1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hidden="1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20</v>
      </c>
      <c r="I106" s="40">
        <f t="shared" si="9"/>
        <v>8</v>
      </c>
      <c r="J106" s="41">
        <f t="shared" si="10"/>
        <v>0.7142857142857143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 t="s">
        <v>1308</v>
      </c>
      <c r="W106" s="20" t="s">
        <v>1308</v>
      </c>
      <c r="X106" s="20" t="s">
        <v>1308</v>
      </c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hidden="1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1314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hidden="1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hidden="1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hidden="1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hidden="1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hidden="1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hidden="1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hidden="1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hidden="1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hidden="1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hidden="1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hidden="1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hidden="1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hidden="1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26</v>
      </c>
      <c r="I120" s="40">
        <f t="shared" si="9"/>
        <v>2</v>
      </c>
      <c r="J120" s="41">
        <f t="shared" si="10"/>
        <v>0.9285714285714286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hidden="1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26</v>
      </c>
      <c r="I121" s="40">
        <f t="shared" si="9"/>
        <v>2</v>
      </c>
      <c r="J121" s="41">
        <f t="shared" si="10"/>
        <v>0.9285714285714286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hidden="1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26</v>
      </c>
      <c r="I122" s="40">
        <f t="shared" si="9"/>
        <v>2</v>
      </c>
      <c r="J122" s="41">
        <f t="shared" si="10"/>
        <v>0.9285714285714286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hidden="1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27</v>
      </c>
      <c r="I123" s="40">
        <f t="shared" si="9"/>
        <v>1</v>
      </c>
      <c r="J123" s="41">
        <f t="shared" si="10"/>
        <v>0.9642857142857143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hidden="1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hidden="1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hidden="1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hidden="1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hidden="1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hidden="1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hidden="1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hidden="1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hidden="1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hidden="1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hidden="1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hidden="1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hidden="1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hidden="1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hidden="1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hidden="1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hidden="1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hidden="1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hidden="1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hidden="1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hidden="1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hidden="1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20</v>
      </c>
      <c r="I145" s="40">
        <f t="shared" si="16"/>
        <v>8</v>
      </c>
      <c r="J145" s="41">
        <f t="shared" si="17"/>
        <v>0.7142857142857143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 t="s">
        <v>1308</v>
      </c>
      <c r="W145" s="20" t="s">
        <v>1308</v>
      </c>
      <c r="X145" s="20" t="s">
        <v>1308</v>
      </c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hidden="1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hidden="1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hidden="1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hidden="1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hidden="1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20</v>
      </c>
      <c r="I150" s="40">
        <f t="shared" si="16"/>
        <v>8</v>
      </c>
      <c r="J150" s="41">
        <f t="shared" si="17"/>
        <v>0.7142857142857143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 t="s">
        <v>1308</v>
      </c>
      <c r="W150" s="20" t="s">
        <v>1308</v>
      </c>
      <c r="X150" s="20" t="s">
        <v>1308</v>
      </c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hidden="1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20</v>
      </c>
      <c r="I151" s="40">
        <f t="shared" si="16"/>
        <v>8</v>
      </c>
      <c r="J151" s="41">
        <f t="shared" si="17"/>
        <v>0.7142857142857143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 t="s">
        <v>1308</v>
      </c>
      <c r="W151" s="20" t="s">
        <v>1308</v>
      </c>
      <c r="X151" s="20" t="s">
        <v>1308</v>
      </c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hidden="1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19</v>
      </c>
      <c r="I152" s="40">
        <f t="shared" ref="I152:I159" si="18">COUNTIF(K152:AL152,"APAGADO")</f>
        <v>9</v>
      </c>
      <c r="J152" s="41">
        <f t="shared" ref="J152:J159" si="19">(H152)/(I152+H152)</f>
        <v>0.6785714285714286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 t="s">
        <v>1308</v>
      </c>
      <c r="W152" s="20" t="s">
        <v>1308</v>
      </c>
      <c r="X152" s="20" t="s">
        <v>1308</v>
      </c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hidden="1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20</v>
      </c>
      <c r="I153" s="40">
        <f t="shared" si="18"/>
        <v>8</v>
      </c>
      <c r="J153" s="41">
        <f t="shared" si="19"/>
        <v>0.7142857142857143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 t="s">
        <v>1308</v>
      </c>
      <c r="W153" s="20" t="s">
        <v>1308</v>
      </c>
      <c r="X153" s="20" t="s">
        <v>1308</v>
      </c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hidden="1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hidden="1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hidden="1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hidden="1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hidden="1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hidden="1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hidden="1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hidden="1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hidden="1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hidden="1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hidden="1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hidden="1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hidden="1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hidden="1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hidden="1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hidden="1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hidden="1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hidden="1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hidden="1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hidden="1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26</v>
      </c>
      <c r="I173" s="40">
        <f t="shared" si="16"/>
        <v>2</v>
      </c>
      <c r="J173" s="41">
        <f t="shared" si="17"/>
        <v>0.9285714285714286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 t="s">
        <v>1308</v>
      </c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hidden="1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hidden="1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26</v>
      </c>
      <c r="I175" s="40">
        <f t="shared" si="16"/>
        <v>2</v>
      </c>
      <c r="J175" s="41">
        <f t="shared" si="17"/>
        <v>0.9285714285714286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 t="s">
        <v>1308</v>
      </c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hidden="1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26</v>
      </c>
      <c r="I176" s="40">
        <f t="shared" si="16"/>
        <v>2</v>
      </c>
      <c r="J176" s="41">
        <f t="shared" si="17"/>
        <v>0.9285714285714286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 t="s">
        <v>1308</v>
      </c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hidden="1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hidden="1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15</v>
      </c>
      <c r="I178" s="40">
        <f t="shared" si="16"/>
        <v>13</v>
      </c>
      <c r="J178" s="41">
        <f t="shared" si="17"/>
        <v>0.5357142857142857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 t="s">
        <v>1308</v>
      </c>
      <c r="W178" s="20" t="s">
        <v>1308</v>
      </c>
      <c r="X178" s="20" t="s">
        <v>1308</v>
      </c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hidden="1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hidden="1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hidden="1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24</v>
      </c>
      <c r="I181" s="40">
        <f t="shared" si="16"/>
        <v>4</v>
      </c>
      <c r="J181" s="41">
        <f t="shared" si="17"/>
        <v>0.8571428571428571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 t="s">
        <v>1308</v>
      </c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hidden="1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hidden="1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26</v>
      </c>
      <c r="I183" s="40">
        <f t="shared" si="16"/>
        <v>2</v>
      </c>
      <c r="J183" s="41">
        <f t="shared" si="17"/>
        <v>0.9285714285714286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 t="s">
        <v>1308</v>
      </c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hidden="1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hidden="1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hidden="1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26</v>
      </c>
      <c r="I186" s="40">
        <f t="shared" ref="I186" si="20">COUNTIF(K186:AL186,"APAGADO")</f>
        <v>2</v>
      </c>
      <c r="J186" s="41">
        <f t="shared" ref="J186" si="21">(H186)/(I186+H186)</f>
        <v>0.9285714285714286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 t="s">
        <v>1308</v>
      </c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hidden="1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hidden="1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hidden="1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hidden="1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27</v>
      </c>
      <c r="I190" s="40">
        <f t="shared" si="16"/>
        <v>1</v>
      </c>
      <c r="J190" s="41">
        <f t="shared" si="17"/>
        <v>0.9642857142857143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 t="s">
        <v>1308</v>
      </c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hidden="1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27</v>
      </c>
      <c r="I191" s="40">
        <f t="shared" si="16"/>
        <v>1</v>
      </c>
      <c r="J191" s="41">
        <f t="shared" si="17"/>
        <v>0.9642857142857143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 t="s">
        <v>1308</v>
      </c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hidden="1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27</v>
      </c>
      <c r="I192" s="40">
        <f t="shared" si="16"/>
        <v>1</v>
      </c>
      <c r="J192" s="41">
        <f t="shared" si="17"/>
        <v>0.9642857142857143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 t="s">
        <v>1308</v>
      </c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hidden="1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hidden="1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hidden="1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hidden="1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hidden="1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hidden="1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hidden="1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hidden="1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hidden="1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hidden="1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hidden="1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hidden="1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hidden="1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hidden="1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hidden="1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hidden="1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hidden="1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hidden="1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hidden="1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18</v>
      </c>
      <c r="I211" s="40">
        <f t="shared" si="16"/>
        <v>10</v>
      </c>
      <c r="J211" s="41">
        <f t="shared" si="17"/>
        <v>0.6428571428571429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 t="s">
        <v>1308</v>
      </c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hidden="1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hidden="1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hidden="1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hidden="1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15</v>
      </c>
      <c r="I215" s="40">
        <f t="shared" si="16"/>
        <v>13</v>
      </c>
      <c r="J215" s="41">
        <f t="shared" si="17"/>
        <v>0.5357142857142857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 t="s">
        <v>1308</v>
      </c>
      <c r="W215" s="20" t="s">
        <v>1308</v>
      </c>
      <c r="X215" s="20" t="s">
        <v>1308</v>
      </c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hidden="1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hidden="1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hidden="1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hidden="1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hidden="1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hidden="1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hidden="1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hidden="1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hidden="1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24</v>
      </c>
      <c r="I224" s="40">
        <f t="shared" si="16"/>
        <v>4</v>
      </c>
      <c r="J224" s="41">
        <f t="shared" si="17"/>
        <v>0.8571428571428571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hidden="1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hidden="1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hidden="1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hidden="1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hidden="1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hidden="1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25</v>
      </c>
      <c r="I230" s="40">
        <f t="shared" si="16"/>
        <v>3</v>
      </c>
      <c r="J230" s="41">
        <f t="shared" si="17"/>
        <v>0.8928571428571429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 t="s">
        <v>1308</v>
      </c>
      <c r="X230" s="20" t="s">
        <v>1308</v>
      </c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hidden="1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26</v>
      </c>
      <c r="I231" s="40">
        <f t="shared" si="16"/>
        <v>2</v>
      </c>
      <c r="J231" s="41">
        <f t="shared" si="17"/>
        <v>0.9285714285714286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1308</v>
      </c>
      <c r="X231" s="20" t="s">
        <v>1308</v>
      </c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hidden="1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15</v>
      </c>
      <c r="I232" s="40">
        <f t="shared" si="16"/>
        <v>13</v>
      </c>
      <c r="J232" s="41">
        <f t="shared" si="17"/>
        <v>0.5357142857142857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 t="s">
        <v>1308</v>
      </c>
      <c r="W232" s="20" t="s">
        <v>1308</v>
      </c>
      <c r="X232" s="20" t="s">
        <v>1308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hidden="1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hidden="1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hidden="1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15</v>
      </c>
      <c r="I235" s="40">
        <f t="shared" si="16"/>
        <v>13</v>
      </c>
      <c r="J235" s="41">
        <f t="shared" si="17"/>
        <v>0.5357142857142857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 t="s">
        <v>1308</v>
      </c>
      <c r="W235" s="20" t="s">
        <v>1308</v>
      </c>
      <c r="X235" s="20" t="s">
        <v>1308</v>
      </c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hidden="1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hidden="1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16</v>
      </c>
      <c r="I237" s="40">
        <f t="shared" si="16"/>
        <v>12</v>
      </c>
      <c r="J237" s="41">
        <f t="shared" si="17"/>
        <v>0.5714285714285714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 t="s">
        <v>1308</v>
      </c>
      <c r="W237" s="20" t="s">
        <v>1308</v>
      </c>
      <c r="X237" s="20" t="s">
        <v>1308</v>
      </c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hidden="1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hidden="1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15</v>
      </c>
      <c r="I239" s="40">
        <f t="shared" si="23"/>
        <v>13</v>
      </c>
      <c r="J239" s="41">
        <f t="shared" si="24"/>
        <v>0.5357142857142857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 t="s">
        <v>1308</v>
      </c>
      <c r="W239" s="20" t="s">
        <v>1308</v>
      </c>
      <c r="X239" s="20" t="s">
        <v>1308</v>
      </c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hidden="1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hidden="1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hidden="1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hidden="1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hidden="1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16</v>
      </c>
      <c r="I244" s="40">
        <f t="shared" si="23"/>
        <v>12</v>
      </c>
      <c r="J244" s="41">
        <f t="shared" si="24"/>
        <v>0.5714285714285714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 t="s">
        <v>1308</v>
      </c>
      <c r="W244" s="20" t="s">
        <v>1308</v>
      </c>
      <c r="X244" s="20" t="s">
        <v>1308</v>
      </c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hidden="1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hidden="1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hidden="1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hidden="1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hidden="1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27</v>
      </c>
      <c r="I249" s="40">
        <f t="shared" si="23"/>
        <v>1</v>
      </c>
      <c r="J249" s="41">
        <f t="shared" si="24"/>
        <v>0.9642857142857143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 t="s">
        <v>1308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hidden="1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27</v>
      </c>
      <c r="I250" s="40">
        <f t="shared" si="23"/>
        <v>1</v>
      </c>
      <c r="J250" s="41">
        <f t="shared" si="24"/>
        <v>0.9642857142857143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1308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hidden="1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27</v>
      </c>
      <c r="I251" s="40">
        <f t="shared" si="23"/>
        <v>1</v>
      </c>
      <c r="J251" s="41">
        <f t="shared" si="24"/>
        <v>0.9642857142857143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 t="s">
        <v>1308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hidden="1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27</v>
      </c>
      <c r="I252" s="40">
        <f t="shared" si="23"/>
        <v>1</v>
      </c>
      <c r="J252" s="41">
        <f t="shared" si="24"/>
        <v>0.9642857142857143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1308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hidden="1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27</v>
      </c>
      <c r="I253" s="40">
        <f t="shared" si="23"/>
        <v>1</v>
      </c>
      <c r="J253" s="41">
        <f t="shared" si="24"/>
        <v>0.9642857142857143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1308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hidden="1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27</v>
      </c>
      <c r="I254" s="40">
        <f t="shared" si="23"/>
        <v>1</v>
      </c>
      <c r="J254" s="41">
        <f t="shared" si="24"/>
        <v>0.9642857142857143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1308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hidden="1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27</v>
      </c>
      <c r="I255" s="40">
        <f>COUNTIF(K255:AL255,"APAGADO")</f>
        <v>1</v>
      </c>
      <c r="J255" s="41">
        <f>(H255)/(I255+H255)</f>
        <v>0.9642857142857143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 t="s">
        <v>1308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hidden="1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27</v>
      </c>
      <c r="I256" s="40">
        <f>COUNTIF(K256:AL256,"APAGADO")</f>
        <v>1</v>
      </c>
      <c r="J256" s="41">
        <f>(H256)/(I256+H256)</f>
        <v>0.9642857142857143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1308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hidden="1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27</v>
      </c>
      <c r="I257" s="40">
        <f>COUNTIF(K257:AL257,"APAGADO")</f>
        <v>1</v>
      </c>
      <c r="J257" s="41">
        <f>(H257)/(I257+H257)</f>
        <v>0.9642857142857143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1308</v>
      </c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hidden="1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27</v>
      </c>
      <c r="I258" s="40">
        <f>COUNTIF(K258:AL258,"APAGADO")</f>
        <v>1</v>
      </c>
      <c r="J258" s="41">
        <f>(H258)/(I258+H258)</f>
        <v>0.9642857142857143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1308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hidden="1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27</v>
      </c>
      <c r="I259" s="40">
        <f t="shared" si="23"/>
        <v>1</v>
      </c>
      <c r="J259" s="41">
        <f t="shared" si="24"/>
        <v>0.9642857142857143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1308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hidden="1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27</v>
      </c>
      <c r="I260" s="40">
        <f t="shared" si="23"/>
        <v>1</v>
      </c>
      <c r="J260" s="41">
        <f t="shared" si="24"/>
        <v>0.9642857142857143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 t="s">
        <v>1308</v>
      </c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hidden="1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27</v>
      </c>
      <c r="I261" s="40">
        <f t="shared" si="23"/>
        <v>1</v>
      </c>
      <c r="J261" s="41">
        <f t="shared" si="24"/>
        <v>0.9642857142857143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1308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hidden="1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27</v>
      </c>
      <c r="I262" s="40">
        <f t="shared" si="23"/>
        <v>1</v>
      </c>
      <c r="J262" s="41">
        <f t="shared" si="24"/>
        <v>0.9642857142857143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1308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hidden="1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27</v>
      </c>
      <c r="I263" s="40">
        <f t="shared" si="23"/>
        <v>1</v>
      </c>
      <c r="J263" s="41">
        <f t="shared" si="24"/>
        <v>0.9642857142857143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1308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hidden="1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27</v>
      </c>
      <c r="I264" s="40">
        <f>COUNTIF(K264:AL264,"APAGADO")</f>
        <v>1</v>
      </c>
      <c r="J264" s="41">
        <f>(H264)/(I264+H264)</f>
        <v>0.9642857142857143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1308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hidden="1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27</v>
      </c>
      <c r="I265" s="40">
        <f>COUNTIF(K265:AL265,"APAGADO")</f>
        <v>1</v>
      </c>
      <c r="J265" s="41">
        <f>(H265)/(I265+H265)</f>
        <v>0.9642857142857143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1308</v>
      </c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hidden="1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27</v>
      </c>
      <c r="I266" s="40">
        <f>COUNTIF(K266:AL266,"APAGADO")</f>
        <v>1</v>
      </c>
      <c r="J266" s="41">
        <f>(H266)/(I266+H266)</f>
        <v>0.9642857142857143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 t="s">
        <v>1308</v>
      </c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hidden="1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hidden="1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hidden="1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hidden="1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15</v>
      </c>
      <c r="I270" s="40">
        <f t="shared" si="23"/>
        <v>13</v>
      </c>
      <c r="J270" s="41">
        <f t="shared" si="24"/>
        <v>0.5357142857142857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 t="s">
        <v>1308</v>
      </c>
      <c r="W270" s="20" t="s">
        <v>1308</v>
      </c>
      <c r="X270" s="20" t="s">
        <v>1308</v>
      </c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hidden="1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15</v>
      </c>
      <c r="I271" s="40">
        <f t="shared" si="23"/>
        <v>13</v>
      </c>
      <c r="J271" s="41">
        <f t="shared" si="24"/>
        <v>0.5357142857142857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 t="s">
        <v>1308</v>
      </c>
      <c r="W271" s="20" t="s">
        <v>1308</v>
      </c>
      <c r="X271" s="20" t="s">
        <v>1308</v>
      </c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hidden="1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hidden="1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hidden="1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hidden="1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hidden="1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hidden="1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hidden="1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21</v>
      </c>
      <c r="I278" s="40">
        <f t="shared" si="23"/>
        <v>7</v>
      </c>
      <c r="J278" s="41">
        <f t="shared" si="24"/>
        <v>0.75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hidden="1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hidden="1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hidden="1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hidden="1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hidden="1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hidden="1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hidden="1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hidden="1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hidden="1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hidden="1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hidden="1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hidden="1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hidden="1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hidden="1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hidden="1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hidden="1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hidden="1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hidden="1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hidden="1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hidden="1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hidden="1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hidden="1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hidden="1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hidden="1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hidden="1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hidden="1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hidden="1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hidden="1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21</v>
      </c>
      <c r="I306" s="40">
        <f t="shared" si="26"/>
        <v>7</v>
      </c>
      <c r="J306" s="41">
        <f t="shared" si="27"/>
        <v>0.75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 t="s">
        <v>1308</v>
      </c>
      <c r="W306" s="20" t="s">
        <v>1308</v>
      </c>
      <c r="X306" s="20" t="s">
        <v>1308</v>
      </c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hidden="1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21</v>
      </c>
      <c r="I307" s="40">
        <f t="shared" si="26"/>
        <v>7</v>
      </c>
      <c r="J307" s="41">
        <f t="shared" si="27"/>
        <v>0.75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 t="s">
        <v>1308</v>
      </c>
      <c r="W307" s="20" t="s">
        <v>1308</v>
      </c>
      <c r="X307" s="20" t="s">
        <v>1308</v>
      </c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hidden="1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21</v>
      </c>
      <c r="I308" s="40">
        <f t="shared" si="26"/>
        <v>7</v>
      </c>
      <c r="J308" s="41">
        <f t="shared" si="27"/>
        <v>0.75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 t="s">
        <v>1308</v>
      </c>
      <c r="W308" s="20" t="s">
        <v>1308</v>
      </c>
      <c r="X308" s="20" t="s">
        <v>1308</v>
      </c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hidden="1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21</v>
      </c>
      <c r="I309" s="40">
        <f t="shared" si="26"/>
        <v>7</v>
      </c>
      <c r="J309" s="41">
        <f t="shared" si="27"/>
        <v>0.75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 t="s">
        <v>1308</v>
      </c>
      <c r="W309" s="20" t="s">
        <v>1308</v>
      </c>
      <c r="X309" s="20" t="s">
        <v>1308</v>
      </c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hidden="1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hidden="1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hidden="1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24</v>
      </c>
      <c r="I312" s="40">
        <f t="shared" si="26"/>
        <v>4</v>
      </c>
      <c r="J312" s="41">
        <f t="shared" si="27"/>
        <v>0.8571428571428571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 t="s">
        <v>1308</v>
      </c>
      <c r="W312" s="20" t="s">
        <v>1308</v>
      </c>
      <c r="X312" s="20" t="s">
        <v>1308</v>
      </c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hidden="1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hidden="1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hidden="1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hidden="1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hidden="1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hidden="1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hidden="1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hidden="1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hidden="1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hidden="1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hidden="1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hidden="1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hidden="1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hidden="1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hidden="1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hidden="1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17</v>
      </c>
      <c r="I328" s="40">
        <f t="shared" si="26"/>
        <v>11</v>
      </c>
      <c r="J328" s="41">
        <f t="shared" si="27"/>
        <v>0.6071428571428571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 t="s">
        <v>1308</v>
      </c>
      <c r="W328" s="20" t="s">
        <v>1308</v>
      </c>
      <c r="X328" s="20" t="s">
        <v>1308</v>
      </c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hidden="1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hidden="1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hidden="1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hidden="1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26</v>
      </c>
      <c r="I332" s="40">
        <f t="shared" si="26"/>
        <v>2</v>
      </c>
      <c r="J332" s="41">
        <f t="shared" si="27"/>
        <v>0.9285714285714286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hidden="1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hidden="1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hidden="1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hidden="1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hidden="1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hidden="1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hidden="1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24</v>
      </c>
      <c r="I339" s="40">
        <f t="shared" si="26"/>
        <v>4</v>
      </c>
      <c r="J339" s="41">
        <f t="shared" si="27"/>
        <v>0.8571428571428571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 t="s">
        <v>1308</v>
      </c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hidden="1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hidden="1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hidden="1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hidden="1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15</v>
      </c>
      <c r="I343" s="40">
        <f t="shared" si="26"/>
        <v>13</v>
      </c>
      <c r="J343" s="41">
        <f t="shared" si="27"/>
        <v>0.5357142857142857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 t="s">
        <v>1308</v>
      </c>
      <c r="W343" s="20" t="s">
        <v>1308</v>
      </c>
      <c r="X343" s="20" t="s">
        <v>1308</v>
      </c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hidden="1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15</v>
      </c>
      <c r="I344" s="40">
        <f t="shared" si="26"/>
        <v>13</v>
      </c>
      <c r="J344" s="41">
        <f t="shared" si="27"/>
        <v>0.5357142857142857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 t="s">
        <v>1308</v>
      </c>
      <c r="W344" s="20" t="s">
        <v>1308</v>
      </c>
      <c r="X344" s="20" t="s">
        <v>1308</v>
      </c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hidden="1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27</v>
      </c>
      <c r="I345" s="40">
        <f t="shared" si="26"/>
        <v>1</v>
      </c>
      <c r="J345" s="41">
        <f t="shared" si="27"/>
        <v>0.9642857142857143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 t="s">
        <v>1308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hidden="1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hidden="1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hidden="1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hidden="1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hidden="1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hidden="1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hidden="1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hidden="1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hidden="1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hidden="1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18</v>
      </c>
      <c r="I355" s="40">
        <f t="shared" si="26"/>
        <v>10</v>
      </c>
      <c r="J355" s="41">
        <f t="shared" si="27"/>
        <v>0.6428571428571429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 t="s">
        <v>1308</v>
      </c>
      <c r="W355" s="20" t="s">
        <v>1308</v>
      </c>
      <c r="X355" s="20" t="s">
        <v>1308</v>
      </c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hidden="1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18</v>
      </c>
      <c r="I356" s="40">
        <f t="shared" si="26"/>
        <v>10</v>
      </c>
      <c r="J356" s="41">
        <f t="shared" si="27"/>
        <v>0.6428571428571429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 t="s">
        <v>1308</v>
      </c>
      <c r="W356" s="20" t="s">
        <v>1308</v>
      </c>
      <c r="X356" s="20" t="s">
        <v>1308</v>
      </c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hidden="1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hidden="1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hidden="1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15</v>
      </c>
      <c r="I359" s="40">
        <f t="shared" si="26"/>
        <v>13</v>
      </c>
      <c r="J359" s="41">
        <f t="shared" si="27"/>
        <v>0.5357142857142857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 t="s">
        <v>1308</v>
      </c>
      <c r="W359" s="20" t="s">
        <v>1308</v>
      </c>
      <c r="X359" s="20" t="s">
        <v>1308</v>
      </c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hidden="1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15</v>
      </c>
      <c r="I360" s="40">
        <f t="shared" si="26"/>
        <v>13</v>
      </c>
      <c r="J360" s="41">
        <f t="shared" si="27"/>
        <v>0.5357142857142857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 t="s">
        <v>1308</v>
      </c>
      <c r="W360" s="20" t="s">
        <v>1308</v>
      </c>
      <c r="X360" s="20" t="s">
        <v>1308</v>
      </c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hidden="1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27</v>
      </c>
      <c r="I361" s="40">
        <f t="shared" si="26"/>
        <v>1</v>
      </c>
      <c r="J361" s="41">
        <f t="shared" si="27"/>
        <v>0.9642857142857143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 t="s">
        <v>1308</v>
      </c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hidden="1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26</v>
      </c>
      <c r="I362" s="40">
        <f t="shared" si="26"/>
        <v>2</v>
      </c>
      <c r="J362" s="41">
        <f t="shared" si="27"/>
        <v>0.9285714285714286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 t="s">
        <v>1308</v>
      </c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hidden="1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hidden="1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hidden="1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27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 t="s">
        <v>1316</v>
      </c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hidden="1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hidden="1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hidden="1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hidden="1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hidden="1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hidden="1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hidden="1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hidden="1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hidden="1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hidden="1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hidden="1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hidden="1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 t="s">
        <v>1308</v>
      </c>
      <c r="W377" s="20" t="s">
        <v>1308</v>
      </c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hidden="1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hidden="1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hidden="1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hidden="1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hidden="1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hidden="1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hidden="1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hidden="1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hidden="1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hidden="1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hidden="1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hidden="1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hidden="1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hidden="1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hidden="1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hidden="1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23</v>
      </c>
      <c r="I393" s="40">
        <f t="shared" si="31"/>
        <v>5</v>
      </c>
      <c r="J393" s="41">
        <f t="shared" si="32"/>
        <v>0.8214285714285714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 t="s">
        <v>1308</v>
      </c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hidden="1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23</v>
      </c>
      <c r="I394" s="40">
        <f t="shared" si="31"/>
        <v>5</v>
      </c>
      <c r="J394" s="41">
        <f t="shared" si="32"/>
        <v>0.8214285714285714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 t="s">
        <v>1308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hidden="1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hidden="1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hidden="1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hidden="1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hidden="1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hidden="1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hidden="1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hidden="1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hidden="1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hidden="1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hidden="1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hidden="1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hidden="1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hidden="1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hidden="1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hidden="1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hidden="1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27</v>
      </c>
      <c r="I411" s="40">
        <f t="shared" si="31"/>
        <v>1</v>
      </c>
      <c r="J411" s="41">
        <f t="shared" si="32"/>
        <v>0.9642857142857143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 t="s">
        <v>1308</v>
      </c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hidden="1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27</v>
      </c>
      <c r="I412" s="40">
        <f t="shared" si="31"/>
        <v>1</v>
      </c>
      <c r="J412" s="41">
        <f t="shared" si="32"/>
        <v>0.9642857142857143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 t="s">
        <v>1308</v>
      </c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hidden="1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27</v>
      </c>
      <c r="I413" s="40">
        <f t="shared" si="31"/>
        <v>1</v>
      </c>
      <c r="J413" s="41">
        <f t="shared" si="32"/>
        <v>0.9642857142857143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 t="s">
        <v>1308</v>
      </c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hidden="1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27</v>
      </c>
      <c r="I414" s="40">
        <f t="shared" si="31"/>
        <v>1</v>
      </c>
      <c r="J414" s="41">
        <f t="shared" si="32"/>
        <v>0.9642857142857143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 t="s">
        <v>1308</v>
      </c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hidden="1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hidden="1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hidden="1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hidden="1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hidden="1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hidden="1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hidden="1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hidden="1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hidden="1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hidden="1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hidden="1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hidden="1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hidden="1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hidden="1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hidden="1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hidden="1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hidden="1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hidden="1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hidden="1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hidden="1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hidden="1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hidden="1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hidden="1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hidden="1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hidden="1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>
    <filterColumn colId="1">
      <filters>
        <filter val="CEN 77"/>
      </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topLeftCell="A9" workbookViewId="0">
      <selection activeCell="B45" sqref="B4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52</v>
      </c>
      <c r="B11" s="82" t="s">
        <v>74</v>
      </c>
      <c r="C11" s="82" t="s">
        <v>1151</v>
      </c>
      <c r="D11" s="82" t="s">
        <v>75</v>
      </c>
      <c r="E11" s="129" t="s">
        <v>73</v>
      </c>
      <c r="F11" s="129" t="s">
        <v>28</v>
      </c>
      <c r="G11" s="82" t="s">
        <v>629</v>
      </c>
    </row>
    <row r="12" spans="1:7" x14ac:dyDescent="0.25">
      <c r="A12" s="82" t="s">
        <v>52</v>
      </c>
      <c r="B12" s="82" t="s">
        <v>82</v>
      </c>
      <c r="C12" s="82" t="s">
        <v>1151</v>
      </c>
      <c r="D12" s="82" t="s">
        <v>1167</v>
      </c>
      <c r="E12" s="129" t="s">
        <v>15</v>
      </c>
      <c r="F12" s="129" t="s">
        <v>28</v>
      </c>
      <c r="G12" s="82" t="s">
        <v>640</v>
      </c>
    </row>
    <row r="13" spans="1:7" x14ac:dyDescent="0.25">
      <c r="A13" s="82" t="s">
        <v>52</v>
      </c>
      <c r="B13" s="82" t="s">
        <v>113</v>
      </c>
      <c r="C13" s="82" t="s">
        <v>1151</v>
      </c>
      <c r="D13" s="82" t="s">
        <v>1172</v>
      </c>
      <c r="E13" s="129" t="s">
        <v>19</v>
      </c>
      <c r="F13" s="129" t="s">
        <v>28</v>
      </c>
      <c r="G13" s="82" t="s">
        <v>659</v>
      </c>
    </row>
    <row r="14" spans="1:7" x14ac:dyDescent="0.25">
      <c r="A14" s="82" t="s">
        <v>52</v>
      </c>
      <c r="B14" s="82" t="s">
        <v>114</v>
      </c>
      <c r="C14" s="82" t="s">
        <v>1151</v>
      </c>
      <c r="D14" s="82" t="s">
        <v>1173</v>
      </c>
      <c r="E14" s="129" t="s">
        <v>19</v>
      </c>
      <c r="F14" s="129" t="s">
        <v>28</v>
      </c>
      <c r="G14" s="82" t="s">
        <v>660</v>
      </c>
    </row>
    <row r="15" spans="1:7" x14ac:dyDescent="0.25">
      <c r="A15" s="82" t="s">
        <v>52</v>
      </c>
      <c r="B15" s="82" t="s">
        <v>117</v>
      </c>
      <c r="C15" s="82" t="s">
        <v>1151</v>
      </c>
      <c r="D15" s="82" t="s">
        <v>118</v>
      </c>
      <c r="E15" s="129" t="s">
        <v>19</v>
      </c>
      <c r="F15" s="129" t="s">
        <v>28</v>
      </c>
      <c r="G15" s="82" t="s">
        <v>662</v>
      </c>
    </row>
    <row r="16" spans="1:7" x14ac:dyDescent="0.25">
      <c r="A16" s="82" t="s">
        <v>52</v>
      </c>
      <c r="B16" s="82" t="s">
        <v>123</v>
      </c>
      <c r="C16" s="82" t="s">
        <v>1151</v>
      </c>
      <c r="D16" s="82" t="s">
        <v>1174</v>
      </c>
      <c r="E16" s="129" t="s">
        <v>19</v>
      </c>
      <c r="F16" s="129" t="s">
        <v>28</v>
      </c>
      <c r="G16" s="82" t="s">
        <v>665</v>
      </c>
    </row>
    <row r="17" spans="1:7" x14ac:dyDescent="0.25">
      <c r="A17" s="82" t="s">
        <v>52</v>
      </c>
      <c r="B17" s="82" t="s">
        <v>127</v>
      </c>
      <c r="C17" s="82" t="s">
        <v>1151</v>
      </c>
      <c r="D17" s="82" t="s">
        <v>1156</v>
      </c>
      <c r="E17" s="129" t="s">
        <v>19</v>
      </c>
      <c r="F17" s="129" t="s">
        <v>28</v>
      </c>
      <c r="G17" s="82" t="s">
        <v>668</v>
      </c>
    </row>
    <row r="18" spans="1:7" x14ac:dyDescent="0.25">
      <c r="A18" s="82" t="s">
        <v>52</v>
      </c>
      <c r="B18" s="82" t="s">
        <v>1010</v>
      </c>
      <c r="C18" s="82" t="s">
        <v>1151</v>
      </c>
      <c r="D18" s="82" t="s">
        <v>129</v>
      </c>
      <c r="E18" s="129" t="s">
        <v>19</v>
      </c>
      <c r="F18" s="129" t="s">
        <v>28</v>
      </c>
      <c r="G18" s="82" t="s">
        <v>670</v>
      </c>
    </row>
    <row r="19" spans="1:7" x14ac:dyDescent="0.25">
      <c r="A19" s="82" t="s">
        <v>52</v>
      </c>
      <c r="B19" s="82" t="s">
        <v>130</v>
      </c>
      <c r="C19" s="82" t="s">
        <v>1151</v>
      </c>
      <c r="D19" s="82" t="s">
        <v>131</v>
      </c>
      <c r="E19" s="129" t="s">
        <v>19</v>
      </c>
      <c r="F19" s="129" t="s">
        <v>28</v>
      </c>
      <c r="G19" s="82" t="s">
        <v>671</v>
      </c>
    </row>
    <row r="20" spans="1:7" x14ac:dyDescent="0.25">
      <c r="A20" s="82" t="s">
        <v>52</v>
      </c>
      <c r="B20" s="82" t="s">
        <v>1014</v>
      </c>
      <c r="C20" s="82" t="s">
        <v>1151</v>
      </c>
      <c r="D20" s="82" t="s">
        <v>157</v>
      </c>
      <c r="E20" s="129" t="s">
        <v>46</v>
      </c>
      <c r="F20" s="129" t="s">
        <v>28</v>
      </c>
      <c r="G20" s="82" t="s">
        <v>1148</v>
      </c>
    </row>
    <row r="21" spans="1:7" x14ac:dyDescent="0.25">
      <c r="A21" s="82" t="s">
        <v>52</v>
      </c>
      <c r="B21" s="82" t="s">
        <v>158</v>
      </c>
      <c r="C21" s="82" t="s">
        <v>1151</v>
      </c>
      <c r="D21" s="82" t="s">
        <v>157</v>
      </c>
      <c r="E21" s="129" t="s">
        <v>46</v>
      </c>
      <c r="F21" s="129" t="s">
        <v>28</v>
      </c>
      <c r="G21" s="82" t="s">
        <v>698</v>
      </c>
    </row>
    <row r="22" spans="1:7" x14ac:dyDescent="0.25">
      <c r="A22" s="82" t="s">
        <v>52</v>
      </c>
      <c r="B22" s="82" t="s">
        <v>1017</v>
      </c>
      <c r="C22" s="82" t="s">
        <v>1151</v>
      </c>
      <c r="D22" s="82" t="s">
        <v>1168</v>
      </c>
      <c r="E22" s="129" t="s">
        <v>73</v>
      </c>
      <c r="F22" s="129" t="s">
        <v>28</v>
      </c>
      <c r="G22" s="82"/>
    </row>
    <row r="23" spans="1:7" x14ac:dyDescent="0.25">
      <c r="A23" s="82" t="s">
        <v>52</v>
      </c>
      <c r="B23" s="82" t="s">
        <v>1199</v>
      </c>
      <c r="C23" s="82" t="s">
        <v>1151</v>
      </c>
      <c r="D23" s="82" t="s">
        <v>1198</v>
      </c>
      <c r="E23" s="129" t="s">
        <v>73</v>
      </c>
      <c r="F23" s="129" t="s">
        <v>28</v>
      </c>
      <c r="G23" s="82" t="s">
        <v>1200</v>
      </c>
    </row>
    <row r="24" spans="1:7" x14ac:dyDescent="0.25">
      <c r="A24" s="82" t="s">
        <v>52</v>
      </c>
      <c r="B24" s="129" t="s">
        <v>1201</v>
      </c>
      <c r="C24" s="129" t="s">
        <v>1151</v>
      </c>
      <c r="D24" s="82" t="s">
        <v>1203</v>
      </c>
      <c r="E24" s="129" t="s">
        <v>73</v>
      </c>
      <c r="F24" s="129" t="s">
        <v>28</v>
      </c>
      <c r="G24" s="82" t="s">
        <v>1210</v>
      </c>
    </row>
    <row r="25" spans="1:7" x14ac:dyDescent="0.25">
      <c r="A25" s="82" t="s">
        <v>52</v>
      </c>
      <c r="B25" s="129" t="s">
        <v>1202</v>
      </c>
      <c r="C25" s="129" t="s">
        <v>1151</v>
      </c>
      <c r="D25" s="82" t="s">
        <v>1203</v>
      </c>
      <c r="E25" s="129" t="s">
        <v>73</v>
      </c>
      <c r="F25" s="129" t="s">
        <v>28</v>
      </c>
      <c r="G25" s="82" t="s">
        <v>1211</v>
      </c>
    </row>
    <row r="26" spans="1:7" x14ac:dyDescent="0.25">
      <c r="A26" s="82" t="s">
        <v>168</v>
      </c>
      <c r="B26" s="82" t="s">
        <v>169</v>
      </c>
      <c r="C26" s="82" t="s">
        <v>1151</v>
      </c>
      <c r="D26" s="82" t="s">
        <v>170</v>
      </c>
      <c r="E26" s="129" t="s">
        <v>19</v>
      </c>
      <c r="F26" s="129" t="s">
        <v>20</v>
      </c>
      <c r="G26" s="82" t="s">
        <v>710</v>
      </c>
    </row>
    <row r="27" spans="1:7" x14ac:dyDescent="0.25">
      <c r="A27" s="82" t="s">
        <v>222</v>
      </c>
      <c r="B27" s="82" t="s">
        <v>237</v>
      </c>
      <c r="C27" s="82" t="s">
        <v>1151</v>
      </c>
      <c r="D27" s="82" t="s">
        <v>238</v>
      </c>
      <c r="E27" s="129" t="s">
        <v>19</v>
      </c>
      <c r="F27" s="129" t="s">
        <v>20</v>
      </c>
      <c r="G27" s="82" t="s">
        <v>739</v>
      </c>
    </row>
    <row r="28" spans="1:7" x14ac:dyDescent="0.25">
      <c r="A28" s="82" t="s">
        <v>222</v>
      </c>
      <c r="B28" s="82" t="s">
        <v>1040</v>
      </c>
      <c r="C28" s="82" t="s">
        <v>1151</v>
      </c>
      <c r="D28" s="82" t="s">
        <v>225</v>
      </c>
      <c r="E28" s="129" t="s">
        <v>15</v>
      </c>
      <c r="F28" s="129" t="s">
        <v>20</v>
      </c>
      <c r="G28" s="82" t="s">
        <v>744</v>
      </c>
    </row>
    <row r="29" spans="1:7" x14ac:dyDescent="0.25">
      <c r="A29" s="82" t="s">
        <v>222</v>
      </c>
      <c r="B29" s="82" t="s">
        <v>1041</v>
      </c>
      <c r="C29" s="82" t="s">
        <v>1151</v>
      </c>
      <c r="D29" s="82" t="s">
        <v>226</v>
      </c>
      <c r="E29" s="129" t="s">
        <v>15</v>
      </c>
      <c r="F29" s="129" t="s">
        <v>20</v>
      </c>
      <c r="G29" s="82" t="s">
        <v>731</v>
      </c>
    </row>
    <row r="30" spans="1:7" x14ac:dyDescent="0.25">
      <c r="A30" s="82" t="s">
        <v>222</v>
      </c>
      <c r="B30" s="82" t="s">
        <v>227</v>
      </c>
      <c r="C30" s="82" t="s">
        <v>1151</v>
      </c>
      <c r="D30" s="82" t="s">
        <v>228</v>
      </c>
      <c r="E30" s="129" t="s">
        <v>15</v>
      </c>
      <c r="F30" s="129" t="s">
        <v>20</v>
      </c>
      <c r="G30" s="82" t="s">
        <v>745</v>
      </c>
    </row>
    <row r="31" spans="1:7" x14ac:dyDescent="0.25">
      <c r="A31" s="82" t="s">
        <v>222</v>
      </c>
      <c r="B31" s="82" t="s">
        <v>245</v>
      </c>
      <c r="C31" s="82" t="s">
        <v>1151</v>
      </c>
      <c r="D31" s="82" t="s">
        <v>246</v>
      </c>
      <c r="E31" s="129" t="s">
        <v>15</v>
      </c>
      <c r="F31" s="129" t="s">
        <v>28</v>
      </c>
      <c r="G31" s="82" t="s">
        <v>746</v>
      </c>
    </row>
    <row r="32" spans="1:7" x14ac:dyDescent="0.25">
      <c r="A32" s="82" t="s">
        <v>267</v>
      </c>
      <c r="B32" s="82" t="s">
        <v>268</v>
      </c>
      <c r="C32" s="82" t="s">
        <v>1151</v>
      </c>
      <c r="D32" s="82" t="s">
        <v>269</v>
      </c>
      <c r="E32" s="129" t="s">
        <v>19</v>
      </c>
      <c r="F32" s="129" t="s">
        <v>1144</v>
      </c>
      <c r="G32" s="82" t="s">
        <v>763</v>
      </c>
    </row>
    <row r="33" spans="1:7" x14ac:dyDescent="0.25">
      <c r="A33" s="82" t="s">
        <v>313</v>
      </c>
      <c r="B33" s="82" t="s">
        <v>330</v>
      </c>
      <c r="C33" s="82" t="s">
        <v>1151</v>
      </c>
      <c r="D33" s="82" t="s">
        <v>331</v>
      </c>
      <c r="E33" s="129" t="s">
        <v>15</v>
      </c>
      <c r="F33" s="129" t="s">
        <v>28</v>
      </c>
      <c r="G33" s="82" t="s">
        <v>798</v>
      </c>
    </row>
    <row r="34" spans="1:7" x14ac:dyDescent="0.25">
      <c r="A34" s="82" t="s">
        <v>187</v>
      </c>
      <c r="B34" s="82" t="s">
        <v>1061</v>
      </c>
      <c r="C34" s="82" t="s">
        <v>1151</v>
      </c>
      <c r="D34" s="82" t="s">
        <v>1062</v>
      </c>
      <c r="E34" s="129" t="s">
        <v>73</v>
      </c>
      <c r="F34" s="129" t="s">
        <v>28</v>
      </c>
      <c r="G34" s="82"/>
    </row>
    <row r="35" spans="1:7" x14ac:dyDescent="0.25">
      <c r="A35" s="82" t="s">
        <v>267</v>
      </c>
      <c r="B35" s="82" t="s">
        <v>1092</v>
      </c>
      <c r="C35" s="82" t="s">
        <v>1151</v>
      </c>
      <c r="D35" s="82" t="s">
        <v>341</v>
      </c>
      <c r="E35" s="129" t="s">
        <v>73</v>
      </c>
      <c r="F35" s="129" t="s">
        <v>28</v>
      </c>
      <c r="G35" s="82" t="s">
        <v>804</v>
      </c>
    </row>
    <row r="36" spans="1:7" x14ac:dyDescent="0.25">
      <c r="A36" s="82" t="s">
        <v>267</v>
      </c>
      <c r="B36" s="82" t="s">
        <v>1093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805</v>
      </c>
    </row>
    <row r="37" spans="1:7" x14ac:dyDescent="0.25">
      <c r="A37" s="82" t="s">
        <v>485</v>
      </c>
      <c r="B37" s="82" t="s">
        <v>1278</v>
      </c>
      <c r="C37" s="82" t="s">
        <v>1151</v>
      </c>
      <c r="D37" s="82" t="s">
        <v>1279</v>
      </c>
      <c r="E37" s="129" t="s">
        <v>1204</v>
      </c>
      <c r="F37" s="129" t="s">
        <v>28</v>
      </c>
      <c r="G37" s="82" t="s">
        <v>1280</v>
      </c>
    </row>
    <row r="38" spans="1:7" x14ac:dyDescent="0.25">
      <c r="A38" s="82" t="s">
        <v>485</v>
      </c>
      <c r="B38" s="82" t="s">
        <v>1281</v>
      </c>
      <c r="C38" s="82" t="s">
        <v>1151</v>
      </c>
      <c r="D38" s="82" t="s">
        <v>1279</v>
      </c>
      <c r="E38" s="129" t="s">
        <v>1204</v>
      </c>
      <c r="F38" s="129" t="s">
        <v>28</v>
      </c>
      <c r="G38" s="82" t="s">
        <v>1282</v>
      </c>
    </row>
    <row r="39" spans="1:7" x14ac:dyDescent="0.25">
      <c r="A39" s="82" t="s">
        <v>521</v>
      </c>
      <c r="B39" s="82" t="s">
        <v>542</v>
      </c>
      <c r="C39" s="82" t="s">
        <v>1151</v>
      </c>
      <c r="D39" s="82" t="s">
        <v>1158</v>
      </c>
      <c r="E39" s="129"/>
      <c r="F39" s="129" t="s">
        <v>1145</v>
      </c>
      <c r="G39" s="82" t="s">
        <v>923</v>
      </c>
    </row>
    <row r="40" spans="1:7" x14ac:dyDescent="0.25">
      <c r="A40" s="82" t="s">
        <v>521</v>
      </c>
      <c r="B40" s="82" t="s">
        <v>552</v>
      </c>
      <c r="C40" s="82" t="s">
        <v>1151</v>
      </c>
      <c r="D40" s="82" t="s">
        <v>553</v>
      </c>
      <c r="E40" s="129" t="s">
        <v>73</v>
      </c>
      <c r="F40" s="129" t="s">
        <v>28</v>
      </c>
      <c r="G40" s="82" t="s">
        <v>699</v>
      </c>
    </row>
    <row r="41" spans="1:7" x14ac:dyDescent="0.25">
      <c r="A41" s="82" t="s">
        <v>521</v>
      </c>
      <c r="B41" s="82" t="s">
        <v>554</v>
      </c>
      <c r="C41" s="82" t="s">
        <v>1151</v>
      </c>
      <c r="D41" s="82" t="s">
        <v>553</v>
      </c>
      <c r="E41" s="129" t="s">
        <v>73</v>
      </c>
      <c r="F41" s="129" t="s">
        <v>28</v>
      </c>
      <c r="G41" s="82" t="s">
        <v>939</v>
      </c>
    </row>
    <row r="45" spans="1:7" x14ac:dyDescent="0.25">
      <c r="A45" t="s">
        <v>1315</v>
      </c>
    </row>
    <row r="48" spans="1:7" x14ac:dyDescent="0.25">
      <c r="A48" t="s">
        <v>1301</v>
      </c>
      <c r="D48" t="s">
        <v>1303</v>
      </c>
    </row>
    <row r="51" spans="1:4" x14ac:dyDescent="0.25">
      <c r="A51" t="s">
        <v>1302</v>
      </c>
    </row>
    <row r="53" spans="1:4" x14ac:dyDescent="0.25">
      <c r="D53" t="s">
        <v>1304</v>
      </c>
    </row>
  </sheetData>
  <conditionalFormatting sqref="E10:G10">
    <cfRule type="containsText" dxfId="171" priority="667" operator="containsText" text="Radio">
      <formula>NOT(ISERROR(SEARCH("Radio",E10)))</formula>
    </cfRule>
  </conditionalFormatting>
  <conditionalFormatting sqref="E10">
    <cfRule type="containsText" dxfId="170" priority="665" operator="containsText" text="fija">
      <formula>NOT(ISERROR(SEARCH("fija",E10)))</formula>
    </cfRule>
    <cfRule type="containsText" dxfId="169" priority="666" operator="containsText" text="domo">
      <formula>NOT(ISERROR(SEARCH("domo",E10)))</formula>
    </cfRule>
  </conditionalFormatting>
  <conditionalFormatting sqref="F10">
    <cfRule type="cellIs" dxfId="168" priority="664" operator="equal">
      <formula>"PTP A FO"</formula>
    </cfRule>
  </conditionalFormatting>
  <conditionalFormatting sqref="C10">
    <cfRule type="cellIs" dxfId="167" priority="659" operator="equal">
      <formula>$C$224</formula>
    </cfRule>
    <cfRule type="cellIs" dxfId="166" priority="660" operator="equal">
      <formula>$C$212</formula>
    </cfRule>
  </conditionalFormatting>
  <conditionalFormatting sqref="F10">
    <cfRule type="cellIs" dxfId="165" priority="785" operator="equal">
      <formula>#REF!</formula>
    </cfRule>
    <cfRule type="cellIs" dxfId="164" priority="786" operator="equal">
      <formula>"PTP A FO"</formula>
    </cfRule>
  </conditionalFormatting>
  <conditionalFormatting sqref="E10">
    <cfRule type="cellIs" dxfId="163" priority="787" operator="equal">
      <formula>#REF!</formula>
    </cfRule>
  </conditionalFormatting>
  <conditionalFormatting sqref="E11:G41">
    <cfRule type="containsText" dxfId="162" priority="9" operator="containsText" text="Radio">
      <formula>NOT(ISERROR(SEARCH("Radio",E11)))</formula>
    </cfRule>
  </conditionalFormatting>
  <conditionalFormatting sqref="E11:E41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1">
    <cfRule type="cellIs" dxfId="159" priority="6" operator="equal">
      <formula>"PTP A FO"</formula>
    </cfRule>
  </conditionalFormatting>
  <conditionalFormatting sqref="F11:F41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1">
    <cfRule type="cellIs" dxfId="156" priority="3" operator="equal">
      <formula>$E$7</formula>
    </cfRule>
  </conditionalFormatting>
  <conditionalFormatting sqref="D37:D38 C11:C41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 t="str">
        <f>'RESUMEN TOTAL'!V24</f>
        <v>APAGADO</v>
      </c>
      <c r="R21" t="str">
        <f>'RESUMEN TOTAL'!W24</f>
        <v>APAGADO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 t="str">
        <f>'RESUMEN TOTAL'!W29</f>
        <v>APAGADO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 t="str">
        <f>'RESUMEN TOTAL'!V48</f>
        <v>APAGADO</v>
      </c>
      <c r="R45" t="str">
        <f>'RESUMEN TOTAL'!W48</f>
        <v>APAGADO</v>
      </c>
      <c r="S45" t="str">
        <f>'RESUMEN TOTAL'!X48</f>
        <v>APAGADO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 t="str">
        <f>'RESUMEN TOTAL'!V49</f>
        <v>APAGADO</v>
      </c>
      <c r="R46" t="str">
        <f>'RESUMEN TOTAL'!W49</f>
        <v>APAGADO</v>
      </c>
      <c r="S46" t="str">
        <f>'RESUMEN TOTAL'!X49</f>
        <v>APAGADO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 t="str">
        <f>'RESUMEN TOTAL'!V51</f>
        <v>APAGADO</v>
      </c>
      <c r="R48" t="str">
        <f>'RESUMEN TOTAL'!W51</f>
        <v>APAGADO</v>
      </c>
      <c r="S48" t="str">
        <f>'RESUMEN TOTAL'!X51</f>
        <v>APAGADO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 t="str">
        <f>'RESUMEN TOTAL'!V54</f>
        <v>APAGADO</v>
      </c>
      <c r="R51" t="str">
        <f>'RESUMEN TOTAL'!W54</f>
        <v>APAGADO</v>
      </c>
      <c r="S51" t="str">
        <f>'RESUMEN TOTAL'!X54</f>
        <v>APAGADO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 t="str">
        <f>'RESUMEN TOTAL'!V57</f>
        <v>APAGADO</v>
      </c>
      <c r="R54" t="str">
        <f>'RESUMEN TOTAL'!W57</f>
        <v>APAGADO</v>
      </c>
      <c r="S54" t="str">
        <f>'RESUMEN TOTAL'!X57</f>
        <v>APAGADO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 t="str">
        <f>'RESUMEN TOTAL'!V59</f>
        <v>APAGADO</v>
      </c>
      <c r="R56" t="str">
        <f>'RESUMEN TOTAL'!W59</f>
        <v>APAGADO</v>
      </c>
      <c r="S56" t="str">
        <f>'RESUMEN TOTAL'!X59</f>
        <v>APAGADO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 t="str">
        <f>'RESUMEN TOTAL'!V60</f>
        <v>APAGADO</v>
      </c>
      <c r="R57" t="str">
        <f>'RESUMEN TOTAL'!W60</f>
        <v>APAGADO</v>
      </c>
      <c r="S57" t="str">
        <f>'RESUMEN TOTAL'!X60</f>
        <v>APAGADO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 t="str">
        <f>'RESUMEN TOTAL'!W87</f>
        <v>APAGADO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 t="str">
        <f>'RESUMEN TOTAL'!W88</f>
        <v>APAGADO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 t="str">
        <f>'RESUMEN TOTAL'!V98</f>
        <v>APAGADO</v>
      </c>
      <c r="R95" t="str">
        <f>'RESUMEN TOTAL'!W98</f>
        <v>APAGADO</v>
      </c>
      <c r="S95" t="str">
        <f>'RESUMEN TOTAL'!X98</f>
        <v>APAGADO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 t="str">
        <f>'RESUMEN TOTAL'!V99</f>
        <v>APAGADO</v>
      </c>
      <c r="R96" t="str">
        <f>'RESUMEN TOTAL'!W99</f>
        <v>APAGADO</v>
      </c>
      <c r="S96" t="str">
        <f>'RESUMEN TOTAL'!X99</f>
        <v>APAGADO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 t="str">
        <f>'RESUMEN TOTAL'!V101</f>
        <v>APAGADO</v>
      </c>
      <c r="R98" t="str">
        <f>'RESUMEN TOTAL'!W101</f>
        <v>APAGADO</v>
      </c>
      <c r="S98" t="str">
        <f>'RESUMEN TOTAL'!X101</f>
        <v>APAGADO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 t="str">
        <f>'RESUMEN TOTAL'!V102</f>
        <v>APAGADO</v>
      </c>
      <c r="R99" t="str">
        <f>'RESUMEN TOTAL'!W102</f>
        <v>APAGADO</v>
      </c>
      <c r="S99" t="str">
        <f>'RESUMEN TOTAL'!X102</f>
        <v>APAGADO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 t="str">
        <f>'RESUMEN TOTAL'!V106</f>
        <v>APAGADO</v>
      </c>
      <c r="R103" t="str">
        <f>'RESUMEN TOTAL'!W106</f>
        <v>APAGADO</v>
      </c>
      <c r="S103" t="str">
        <f>'RESUMEN TOTAL'!X106</f>
        <v>APAGADO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 t="str">
        <f>'RESUMEN TOTAL'!V145</f>
        <v>APAGADO</v>
      </c>
      <c r="R142" t="str">
        <f>'RESUMEN TOTAL'!W145</f>
        <v>APAGADO</v>
      </c>
      <c r="S142" t="str">
        <f>'RESUMEN TOTAL'!X145</f>
        <v>APAGADO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 t="str">
        <f>'RESUMEN TOTAL'!V150</f>
        <v>APAGADO</v>
      </c>
      <c r="R147" t="str">
        <f>'RESUMEN TOTAL'!W150</f>
        <v>APAGADO</v>
      </c>
      <c r="S147" t="str">
        <f>'RESUMEN TOTAL'!X150</f>
        <v>APAGADO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 t="str">
        <f>'RESUMEN TOTAL'!V151</f>
        <v>APAGADO</v>
      </c>
      <c r="R148" t="str">
        <f>'RESUMEN TOTAL'!W151</f>
        <v>APAGADO</v>
      </c>
      <c r="S148" t="str">
        <f>'RESUMEN TOTAL'!X151</f>
        <v>APAGADO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 t="str">
        <f>'RESUMEN TOTAL'!V152</f>
        <v>APAGADO</v>
      </c>
      <c r="R149" t="str">
        <f>'RESUMEN TOTAL'!W152</f>
        <v>APAGADO</v>
      </c>
      <c r="S149" t="str">
        <f>'RESUMEN TOTAL'!X152</f>
        <v>APAGADO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 t="str">
        <f>'RESUMEN TOTAL'!V153</f>
        <v>APAGADO</v>
      </c>
      <c r="R150" t="str">
        <f>'RESUMEN TOTAL'!W153</f>
        <v>APAGADO</v>
      </c>
      <c r="S150" t="str">
        <f>'RESUMEN TOTAL'!X153</f>
        <v>APAGADO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 t="str">
        <f>'RESUMEN TOTAL'!V173</f>
        <v>APAGADO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 t="str">
        <f>'RESUMEN TOTAL'!X181</f>
        <v>APAGADO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 t="str">
        <f>'RESUMEN TOTAL'!V183</f>
        <v>APAGADO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 t="str">
        <f>'RESUMEN TOTAL'!W190</f>
        <v>APAGADO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 t="str">
        <f>'RESUMEN TOTAL'!W191</f>
        <v>APAGADO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 t="str">
        <f>'RESUMEN TOTAL'!W192</f>
        <v>APAGADO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 t="str">
        <f>'RESUMEN TOTAL'!X211</f>
        <v>APAGADO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 t="str">
        <f>'RESUMEN TOTAL'!V215</f>
        <v>APAGADO</v>
      </c>
      <c r="R211" t="str">
        <f>'RESUMEN TOTAL'!W215</f>
        <v>APAGADO</v>
      </c>
      <c r="S211" t="str">
        <f>'RESUMEN TOTAL'!X215</f>
        <v>APAGADO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 t="str">
        <f>'RESUMEN TOTAL'!W230</f>
        <v>APAGADO</v>
      </c>
      <c r="S226" t="str">
        <f>'RESUMEN TOTAL'!X230</f>
        <v>APAGADO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 t="str">
        <f>'RESUMEN TOTAL'!W231</f>
        <v>APAGADO</v>
      </c>
      <c r="S227" t="str">
        <f>'RESUMEN TOTAL'!X231</f>
        <v>APAGADO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 t="str">
        <f>'RESUMEN TOTAL'!V232</f>
        <v>APAGADO</v>
      </c>
      <c r="R228" t="str">
        <f>'RESUMEN TOTAL'!W232</f>
        <v>APAGADO</v>
      </c>
      <c r="S228" t="str">
        <f>'RESUMEN TOTAL'!X232</f>
        <v>APAGADO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 t="str">
        <f>'RESUMEN TOTAL'!V237</f>
        <v>APAGADO</v>
      </c>
      <c r="R233" t="str">
        <f>'RESUMEN TOTAL'!W237</f>
        <v>APAGADO</v>
      </c>
      <c r="S233" t="str">
        <f>'RESUMEN TOTAL'!X237</f>
        <v>APAGADO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 t="str">
        <f>'RESUMEN TOTAL'!V239</f>
        <v>APAGADO</v>
      </c>
      <c r="R235" t="str">
        <f>'RESUMEN TOTAL'!W239</f>
        <v>APAGADO</v>
      </c>
      <c r="S235" t="str">
        <f>'RESUMEN TOTAL'!X239</f>
        <v>APAGADO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 t="str">
        <f>'RESUMEN TOTAL'!V244</f>
        <v>APAGADO</v>
      </c>
      <c r="R240" t="str">
        <f>'RESUMEN TOTAL'!W244</f>
        <v>APAGADO</v>
      </c>
      <c r="S240" t="str">
        <f>'RESUMEN TOTAL'!X244</f>
        <v>APAGADO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 t="str">
        <f>'RESUMEN TOTAL'!W249</f>
        <v>APAGADO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 t="str">
        <f>'RESUMEN TOTAL'!W250</f>
        <v>APAGADO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 t="str">
        <f>'RESUMEN TOTAL'!W251</f>
        <v>APAGADO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 t="str">
        <f>'RESUMEN TOTAL'!W252</f>
        <v>APAGADO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 t="str">
        <f>'RESUMEN TOTAL'!W253</f>
        <v>APAGADO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 t="str">
        <f>'RESUMEN TOTAL'!W254</f>
        <v>APAGADO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 t="str">
        <f>'RESUMEN TOTAL'!W255</f>
        <v>APAGADO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 t="str">
        <f>'RESUMEN TOTAL'!W256</f>
        <v>APAGADO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 t="str">
        <f>'RESUMEN TOTAL'!W257</f>
        <v>APAGADO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 t="str">
        <f>'RESUMEN TOTAL'!W258</f>
        <v>APAGADO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 t="str">
        <f>'RESUMEN TOTAL'!W259</f>
        <v>APAGADO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 t="str">
        <f>'RESUMEN TOTAL'!W260</f>
        <v>APAGADO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 t="str">
        <f>'RESUMEN TOTAL'!W261</f>
        <v>APAGADO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 t="str">
        <f>'RESUMEN TOTAL'!W262</f>
        <v>APAGADO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 t="str">
        <f>'RESUMEN TOTAL'!W263</f>
        <v>APAGADO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 t="str">
        <f>'RESUMEN TOTAL'!W264</f>
        <v>APAGADO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 t="str">
        <f>'RESUMEN TOTAL'!W265</f>
        <v>APAGADO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 t="str">
        <f>'RESUMEN TOTAL'!W266</f>
        <v>APAGADO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 t="str">
        <f>'RESUMEN TOTAL'!V270</f>
        <v>APAGADO</v>
      </c>
      <c r="R266" t="str">
        <f>'RESUMEN TOTAL'!W270</f>
        <v>APAGADO</v>
      </c>
      <c r="S266" t="str">
        <f>'RESUMEN TOTAL'!X270</f>
        <v>APAGADO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 t="str">
        <f>'RESUMEN TOTAL'!V271</f>
        <v>APAGADO</v>
      </c>
      <c r="R267" t="str">
        <f>'RESUMEN TOTAL'!W271</f>
        <v>APAGADO</v>
      </c>
      <c r="S267" t="str">
        <f>'RESUMEN TOTAL'!X271</f>
        <v>APAGADO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 t="str">
        <f>'RESUMEN TOTAL'!V306</f>
        <v>APAGADO</v>
      </c>
      <c r="R302" t="str">
        <f>'RESUMEN TOTAL'!W306</f>
        <v>APAGADO</v>
      </c>
      <c r="S302" t="str">
        <f>'RESUMEN TOTAL'!X306</f>
        <v>APAGADO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 t="str">
        <f>'RESUMEN TOTAL'!V307</f>
        <v>APAGADO</v>
      </c>
      <c r="R303" t="str">
        <f>'RESUMEN TOTAL'!W307</f>
        <v>APAGADO</v>
      </c>
      <c r="S303" t="str">
        <f>'RESUMEN TOTAL'!X307</f>
        <v>APAGADO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 t="str">
        <f>'RESUMEN TOTAL'!V308</f>
        <v>APAGADO</v>
      </c>
      <c r="R304" t="str">
        <f>'RESUMEN TOTAL'!W308</f>
        <v>APAGADO</v>
      </c>
      <c r="S304" t="str">
        <f>'RESUMEN TOTAL'!X308</f>
        <v>APAGADO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 t="str">
        <f>'RESUMEN TOTAL'!V309</f>
        <v>APAGADO</v>
      </c>
      <c r="R305" t="str">
        <f>'RESUMEN TOTAL'!W309</f>
        <v>APAGADO</v>
      </c>
      <c r="S305" t="str">
        <f>'RESUMEN TOTAL'!X309</f>
        <v>APAGADO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 t="str">
        <f>'RESUMEN TOTAL'!V312</f>
        <v>APAGADO</v>
      </c>
      <c r="R308" t="str">
        <f>'RESUMEN TOTAL'!W312</f>
        <v>APAGADO</v>
      </c>
      <c r="S308" t="str">
        <f>'RESUMEN TOTAL'!X312</f>
        <v>APAGADO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 t="str">
        <f>'RESUMEN TOTAL'!V328</f>
        <v>APAGADO</v>
      </c>
      <c r="R324" t="str">
        <f>'RESUMEN TOTAL'!W328</f>
        <v>APAGADO</v>
      </c>
      <c r="S324" t="str">
        <f>'RESUMEN TOTAL'!X328</f>
        <v>APAGADO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 t="str">
        <f>'RESUMEN TOTAL'!V339</f>
        <v>APAGADO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 t="str">
        <f>'RESUMEN TOTAL'!V343</f>
        <v>APAGADO</v>
      </c>
      <c r="R339" t="str">
        <f>'RESUMEN TOTAL'!W343</f>
        <v>APAGADO</v>
      </c>
      <c r="S339" t="str">
        <f>'RESUMEN TOTAL'!X343</f>
        <v>APAGADO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 t="str">
        <f>'RESUMEN TOTAL'!V344</f>
        <v>APAGADO</v>
      </c>
      <c r="R340" t="str">
        <f>'RESUMEN TOTAL'!W344</f>
        <v>APAGADO</v>
      </c>
      <c r="S340" t="str">
        <f>'RESUMEN TOTAL'!X344</f>
        <v>APAGADO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 t="str">
        <f>'RESUMEN TOTAL'!W345</f>
        <v>APAGADO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 t="str">
        <f>'RESUMEN TOTAL'!V355</f>
        <v>APAGADO</v>
      </c>
      <c r="R351" t="str">
        <f>'RESUMEN TOTAL'!W355</f>
        <v>APAGADO</v>
      </c>
      <c r="S351" t="str">
        <f>'RESUMEN TOTAL'!X355</f>
        <v>APAGADO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 t="str">
        <f>'RESUMEN TOTAL'!V356</f>
        <v>APAGADO</v>
      </c>
      <c r="R352" t="str">
        <f>'RESUMEN TOTAL'!W356</f>
        <v>APAGADO</v>
      </c>
      <c r="S352" t="str">
        <f>'RESUMEN TOTAL'!X356</f>
        <v>APAGADO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 t="str">
        <f>'RESUMEN TOTAL'!V359</f>
        <v>APAGADO</v>
      </c>
      <c r="R355" t="str">
        <f>'RESUMEN TOTAL'!W359</f>
        <v>APAGADO</v>
      </c>
      <c r="S355" t="str">
        <f>'RESUMEN TOTAL'!X359</f>
        <v>APAGADO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 t="str">
        <f>'RESUMEN TOTAL'!V360</f>
        <v>APAGADO</v>
      </c>
      <c r="R356" t="str">
        <f>'RESUMEN TOTAL'!W360</f>
        <v>APAGADO</v>
      </c>
      <c r="S356" t="str">
        <f>'RESUMEN TOTAL'!X360</f>
        <v>APAGADO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 t="str">
        <f>'RESUMEN TOTAL'!V361</f>
        <v>APAGADO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 t="str">
        <f>'RESUMEN TOTAL'!V362</f>
        <v>APAGADO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 t="str">
        <f>'RESUMEN TOTAL'!X365</f>
        <v>apag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 t="str">
        <f>'RESUMEN TOTAL'!V377</f>
        <v>APAGADO</v>
      </c>
      <c r="R373" t="str">
        <f>'RESUMEN TOTAL'!W377</f>
        <v>APAGADO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 t="str">
        <f>'RESUMEN TOTAL'!W393</f>
        <v>APAGADO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 t="str">
        <f>'RESUMEN TOTAL'!W394</f>
        <v>APAGADO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 t="str">
        <f>'RESUMEN TOTAL'!W411</f>
        <v>APAGADO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 t="str">
        <f>'RESUMEN TOTAL'!W412</f>
        <v>APAGADO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 t="str">
        <f>'RESUMEN TOTAL'!W413</f>
        <v>APAGADO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 t="str">
        <f>'RESUMEN TOTAL'!W414</f>
        <v>APAGADO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 t="str">
        <f>'RESUMEN TOTAL'!V186</f>
        <v>APAGADO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47</v>
      </c>
      <c r="R1" s="19">
        <f t="shared" si="0"/>
        <v>69</v>
      </c>
      <c r="S1" s="19">
        <f t="shared" si="0"/>
        <v>42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 t="str">
        <f>ESTADISTICA!Q180</f>
        <v>APAGADO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 t="str">
        <f>ESTADISTICA!R186</f>
        <v>APAGADO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 t="str">
        <f>ESTADISTICA!S226</f>
        <v>APAGADO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 t="str">
        <f>ESTADISTICA!R246</f>
        <v>APAGADO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 t="str">
        <f>ESTADISTICA!R250</f>
        <v>APAGADO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 t="str">
        <f>ESTADISTICA!R251</f>
        <v>APAGADO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 t="str">
        <f>ESTADISTICA!R252</f>
        <v>APAGADO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 t="str">
        <f>ESTADISTICA!R254</f>
        <v>APAGADO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 t="str">
        <f>ESTADISTICA!R256</f>
        <v>APAGADO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 t="str">
        <f>ESTADISTICA!R257</f>
        <v>APAGADO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 t="str">
        <f>ESTADISTICA!R258</f>
        <v>APAGADO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 t="str">
        <f>ESTADISTICA!R259</f>
        <v>APAGADO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 t="str">
        <f>ESTADISTICA!Q308</f>
        <v>APAGADO</v>
      </c>
      <c r="R309" t="str">
        <f>ESTADISTICA!R308</f>
        <v>APAGADO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 t="str">
        <f>ESTADISTICA!R341</f>
        <v>APAGADO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 t="str">
        <f>ESTADISTICA!S361</f>
        <v>apag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 t="str">
        <f>ESTADISTICA!R407</f>
        <v>APAGADO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 t="str">
        <f>ESTADISTICA!R410</f>
        <v>APAGADO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35</v>
      </c>
      <c r="R2" s="19">
        <f>COUNTIFS(R4:R500, "=APAGADO",E4:E500,"=Fibra Optica")</f>
        <v>63</v>
      </c>
      <c r="S2" s="19">
        <f>COUNTIFS(S4:S500, "=APAGADO",E4:E500,"=Fibra Optica")</f>
        <v>32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1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R2" sqref="R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12</v>
      </c>
      <c r="R2" s="19">
        <f>COUNTIFS(R4:R500, "=APAGADO",E4:E500,"=radio")</f>
        <v>9</v>
      </c>
      <c r="S2" s="19">
        <f>COUNTIFS(S4:S500, "=APAGADO",E4:E500,"=radio")</f>
        <v>10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31" workbookViewId="0">
      <selection activeCell="E42" sqref="E42:E4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2">
        <v>44958</v>
      </c>
      <c r="F2" s="141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42"/>
      <c r="G3" s="77"/>
      <c r="H3" s="78"/>
      <c r="I3" s="78"/>
      <c r="J3" s="78"/>
      <c r="K3" s="79"/>
      <c r="L3" s="80"/>
      <c r="M3" s="137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42"/>
      <c r="G4" s="81"/>
      <c r="H4" s="82"/>
      <c r="I4" s="82"/>
      <c r="J4" s="82"/>
      <c r="K4" s="83"/>
      <c r="L4" s="84"/>
      <c r="M4" s="138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42"/>
      <c r="G5" s="81"/>
      <c r="H5" s="82"/>
      <c r="I5" s="82"/>
      <c r="J5" s="82"/>
      <c r="K5" s="83"/>
      <c r="L5" s="84"/>
      <c r="M5" s="138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43"/>
      <c r="G6" s="81"/>
      <c r="H6" s="82"/>
      <c r="I6" s="82"/>
      <c r="J6" s="82"/>
      <c r="K6" s="83"/>
      <c r="L6" s="84"/>
      <c r="M6" s="138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38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0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37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38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38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38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38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39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37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38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38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38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38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39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2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37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38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38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38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38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39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5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6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6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37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38"/>
    </row>
    <row r="42" spans="1:14" ht="15" customHeight="1" thickTop="1" x14ac:dyDescent="0.25">
      <c r="A42" s="70" t="s">
        <v>1309</v>
      </c>
      <c r="B42" s="71">
        <v>436</v>
      </c>
      <c r="C42" s="72"/>
      <c r="D42" s="73"/>
      <c r="E42" s="132">
        <v>44970</v>
      </c>
      <c r="G42" s="98"/>
      <c r="K42" s="92"/>
      <c r="L42" s="99"/>
      <c r="M42" s="138"/>
    </row>
    <row r="43" spans="1:14" x14ac:dyDescent="0.25">
      <c r="A43" s="74" t="s">
        <v>6</v>
      </c>
      <c r="B43" s="130">
        <v>73</v>
      </c>
      <c r="C43" s="75">
        <f>B43</f>
        <v>73</v>
      </c>
      <c r="D43" s="76">
        <f>C43/B42</f>
        <v>0.16743119266055045</v>
      </c>
      <c r="E43" s="133"/>
      <c r="G43" s="98"/>
      <c r="K43" s="92"/>
      <c r="L43" s="99"/>
      <c r="M43" s="138"/>
    </row>
    <row r="44" spans="1:14" x14ac:dyDescent="0.25">
      <c r="A44" s="74" t="s">
        <v>1310</v>
      </c>
      <c r="B44" s="131">
        <v>4</v>
      </c>
      <c r="C44" s="75">
        <f>C43-B44</f>
        <v>69</v>
      </c>
      <c r="D44" s="76">
        <f>C44/B42</f>
        <v>0.15825688073394495</v>
      </c>
      <c r="E44" s="133"/>
      <c r="G44" s="98"/>
      <c r="K44" s="92"/>
      <c r="L44" s="99"/>
      <c r="M44" s="138"/>
    </row>
    <row r="45" spans="1:14" ht="15.75" thickBot="1" x14ac:dyDescent="0.3">
      <c r="A45" s="74" t="s">
        <v>1311</v>
      </c>
      <c r="B45" s="131">
        <v>1</v>
      </c>
      <c r="C45" s="75">
        <f>C44-B45</f>
        <v>68</v>
      </c>
      <c r="D45" s="76">
        <f>C45/B42</f>
        <v>0.15596330275229359</v>
      </c>
      <c r="E45" s="133"/>
      <c r="G45" s="100"/>
      <c r="H45" s="101"/>
      <c r="I45" s="101"/>
      <c r="J45" s="101"/>
      <c r="K45" s="101"/>
      <c r="L45" s="102"/>
      <c r="M45" s="139"/>
    </row>
    <row r="46" spans="1:14" ht="16.5" thickTop="1" thickBot="1" x14ac:dyDescent="0.3">
      <c r="A46" s="85" t="s">
        <v>16</v>
      </c>
      <c r="B46" s="86">
        <v>9</v>
      </c>
      <c r="C46" s="87">
        <f>C45-B46</f>
        <v>59</v>
      </c>
      <c r="D46" s="76">
        <f>C46/B42</f>
        <v>0.13532110091743119</v>
      </c>
      <c r="E46" s="134"/>
    </row>
    <row r="47" spans="1:14" ht="15.75" thickTop="1" x14ac:dyDescent="0.25">
      <c r="A47" s="70"/>
      <c r="B47" s="71"/>
      <c r="C47" s="72"/>
      <c r="D47" s="73"/>
      <c r="E47" s="132"/>
      <c r="G47" s="39"/>
      <c r="K47" s="92"/>
    </row>
    <row r="48" spans="1:14" x14ac:dyDescent="0.25">
      <c r="A48" s="74"/>
      <c r="B48" s="130"/>
      <c r="C48" s="75"/>
      <c r="D48" s="76"/>
      <c r="E48" s="133"/>
      <c r="G48" s="39"/>
      <c r="K48" s="92"/>
    </row>
    <row r="49" spans="1:11" x14ac:dyDescent="0.25">
      <c r="A49" s="74"/>
      <c r="B49" s="131"/>
      <c r="C49" s="75"/>
      <c r="D49" s="76"/>
      <c r="E49" s="133"/>
      <c r="G49" s="39"/>
      <c r="K49" s="92"/>
    </row>
    <row r="50" spans="1:11" x14ac:dyDescent="0.25">
      <c r="A50" s="74"/>
      <c r="B50" s="131"/>
      <c r="C50" s="75"/>
      <c r="D50" s="76"/>
      <c r="E50" s="133"/>
      <c r="G50" s="39"/>
      <c r="K50" s="92"/>
    </row>
    <row r="51" spans="1:11" ht="15.75" thickBot="1" x14ac:dyDescent="0.3">
      <c r="A51" s="85"/>
      <c r="B51" s="86"/>
      <c r="C51" s="87"/>
      <c r="D51" s="76"/>
      <c r="E51" s="134"/>
      <c r="G51" s="39"/>
      <c r="K51" s="92"/>
    </row>
    <row r="52" spans="1:11" ht="15.75" thickTop="1" x14ac:dyDescent="0.25">
      <c r="A52" s="70"/>
      <c r="B52" s="71"/>
      <c r="C52" s="72"/>
      <c r="D52" s="73"/>
      <c r="E52" s="132"/>
      <c r="G52" s="39"/>
      <c r="K52" s="92"/>
    </row>
    <row r="53" spans="1:11" x14ac:dyDescent="0.25">
      <c r="A53" s="74"/>
      <c r="B53" s="130"/>
      <c r="C53" s="75"/>
      <c r="D53" s="76"/>
      <c r="E53" s="133"/>
      <c r="G53" s="39"/>
      <c r="K53" s="92"/>
    </row>
    <row r="54" spans="1:11" x14ac:dyDescent="0.25">
      <c r="A54" s="74"/>
      <c r="B54" s="131"/>
      <c r="C54" s="75"/>
      <c r="D54" s="76"/>
      <c r="E54" s="133"/>
    </row>
    <row r="55" spans="1:11" x14ac:dyDescent="0.25">
      <c r="A55" s="74"/>
      <c r="B55" s="131"/>
      <c r="C55" s="75"/>
      <c r="D55" s="76"/>
      <c r="E55" s="133"/>
    </row>
    <row r="56" spans="1:11" ht="15.75" thickBot="1" x14ac:dyDescent="0.3">
      <c r="A56" s="85"/>
      <c r="B56" s="86"/>
      <c r="C56" s="87"/>
      <c r="D56" s="76"/>
      <c r="E56" s="134"/>
    </row>
    <row r="57" spans="1:11" ht="15.75" thickTop="1" x14ac:dyDescent="0.25">
      <c r="A57" s="70"/>
      <c r="B57" s="71"/>
      <c r="C57" s="72"/>
      <c r="D57" s="73"/>
      <c r="E57" s="132"/>
    </row>
    <row r="58" spans="1:11" x14ac:dyDescent="0.25">
      <c r="A58" s="74"/>
      <c r="B58" s="130"/>
      <c r="C58" s="75"/>
      <c r="D58" s="76"/>
      <c r="E58" s="133"/>
    </row>
    <row r="59" spans="1:11" x14ac:dyDescent="0.25">
      <c r="A59" s="74"/>
      <c r="B59" s="131"/>
      <c r="C59" s="75"/>
      <c r="D59" s="76"/>
      <c r="E59" s="133"/>
    </row>
    <row r="60" spans="1:11" x14ac:dyDescent="0.25">
      <c r="A60" s="74"/>
      <c r="B60" s="131"/>
      <c r="C60" s="75"/>
      <c r="D60" s="76"/>
      <c r="E60" s="133"/>
    </row>
    <row r="61" spans="1:11" ht="15.75" thickBot="1" x14ac:dyDescent="0.3">
      <c r="A61" s="85"/>
      <c r="B61" s="86"/>
      <c r="C61" s="87"/>
      <c r="D61" s="76"/>
      <c r="E61" s="134"/>
    </row>
    <row r="62" spans="1:11" ht="15.75" thickTop="1" x14ac:dyDescent="0.25">
      <c r="A62" s="70"/>
      <c r="B62" s="71"/>
      <c r="C62" s="72"/>
      <c r="D62" s="73"/>
      <c r="E62" s="132"/>
    </row>
    <row r="63" spans="1:11" x14ac:dyDescent="0.25">
      <c r="A63" s="74"/>
      <c r="B63" s="130"/>
      <c r="C63" s="75"/>
      <c r="D63" s="76"/>
      <c r="E63" s="133"/>
    </row>
    <row r="64" spans="1:11" x14ac:dyDescent="0.25">
      <c r="A64" s="74"/>
      <c r="B64" s="131"/>
      <c r="C64" s="75"/>
      <c r="D64" s="76"/>
      <c r="E64" s="133"/>
    </row>
    <row r="65" spans="1:5" x14ac:dyDescent="0.25">
      <c r="A65" s="74"/>
      <c r="B65" s="131"/>
      <c r="C65" s="75"/>
      <c r="D65" s="76"/>
      <c r="E65" s="133"/>
    </row>
    <row r="66" spans="1:5" ht="15.75" thickBot="1" x14ac:dyDescent="0.3">
      <c r="A66" s="85"/>
      <c r="B66" s="86"/>
      <c r="C66" s="87"/>
      <c r="D66" s="76"/>
      <c r="E66" s="134"/>
    </row>
    <row r="67" spans="1:5" ht="15.75" thickTop="1" x14ac:dyDescent="0.25">
      <c r="A67" s="70"/>
      <c r="B67" s="71"/>
      <c r="C67" s="72"/>
      <c r="D67" s="73"/>
      <c r="E67" s="132"/>
    </row>
    <row r="68" spans="1:5" x14ac:dyDescent="0.25">
      <c r="A68" s="74"/>
      <c r="B68" s="130"/>
      <c r="C68" s="75"/>
      <c r="D68" s="76"/>
      <c r="E68" s="133"/>
    </row>
    <row r="69" spans="1:5" x14ac:dyDescent="0.25">
      <c r="A69" s="74"/>
      <c r="B69" s="131"/>
      <c r="C69" s="75"/>
      <c r="D69" s="76"/>
      <c r="E69" s="133"/>
    </row>
    <row r="70" spans="1:5" x14ac:dyDescent="0.25">
      <c r="A70" s="74"/>
      <c r="B70" s="131"/>
      <c r="C70" s="75"/>
      <c r="D70" s="76"/>
      <c r="E70" s="133"/>
    </row>
    <row r="71" spans="1:5" ht="15.75" thickBot="1" x14ac:dyDescent="0.3">
      <c r="A71" s="85"/>
      <c r="B71" s="86"/>
      <c r="C71" s="87"/>
      <c r="D71" s="76"/>
      <c r="E71" s="134"/>
    </row>
    <row r="72" spans="1:5" ht="15.75" thickTop="1" x14ac:dyDescent="0.25">
      <c r="A72" s="70"/>
      <c r="B72" s="71"/>
      <c r="C72" s="72"/>
      <c r="D72" s="73"/>
      <c r="E72" s="132"/>
    </row>
    <row r="73" spans="1:5" x14ac:dyDescent="0.25">
      <c r="A73" s="74"/>
      <c r="B73" s="130"/>
      <c r="C73" s="75"/>
      <c r="D73" s="76"/>
      <c r="E73" s="133"/>
    </row>
    <row r="74" spans="1:5" x14ac:dyDescent="0.25">
      <c r="A74" s="74"/>
      <c r="B74" s="131"/>
      <c r="C74" s="75"/>
      <c r="D74" s="76"/>
      <c r="E74" s="133"/>
    </row>
    <row r="75" spans="1:5" x14ac:dyDescent="0.25">
      <c r="A75" s="74"/>
      <c r="B75" s="131"/>
      <c r="C75" s="75"/>
      <c r="D75" s="76"/>
      <c r="E75" s="133"/>
    </row>
    <row r="76" spans="1:5" ht="15.75" thickBot="1" x14ac:dyDescent="0.3">
      <c r="A76" s="85"/>
      <c r="B76" s="86"/>
      <c r="C76" s="87"/>
      <c r="D76" s="76"/>
      <c r="E76" s="134"/>
    </row>
    <row r="77" spans="1:5" ht="15.75" thickTop="1" x14ac:dyDescent="0.25">
      <c r="A77" s="70"/>
      <c r="B77" s="71"/>
      <c r="C77" s="72"/>
      <c r="D77" s="73"/>
      <c r="E77" s="132"/>
    </row>
    <row r="78" spans="1:5" x14ac:dyDescent="0.25">
      <c r="A78" s="74"/>
      <c r="B78" s="130"/>
      <c r="C78" s="75"/>
      <c r="D78" s="76"/>
      <c r="E78" s="133"/>
    </row>
    <row r="79" spans="1:5" x14ac:dyDescent="0.25">
      <c r="A79" s="74"/>
      <c r="B79" s="131"/>
      <c r="C79" s="75"/>
      <c r="D79" s="76"/>
      <c r="E79" s="133"/>
    </row>
    <row r="80" spans="1:5" x14ac:dyDescent="0.25">
      <c r="A80" s="74"/>
      <c r="B80" s="131"/>
      <c r="C80" s="75"/>
      <c r="D80" s="76"/>
      <c r="E80" s="133"/>
    </row>
    <row r="81" spans="1:5" ht="15.75" thickBot="1" x14ac:dyDescent="0.3">
      <c r="A81" s="85"/>
      <c r="B81" s="86"/>
      <c r="C81" s="87"/>
      <c r="D81" s="76"/>
      <c r="E81" s="134"/>
    </row>
    <row r="82" spans="1:5" ht="15.75" thickTop="1" x14ac:dyDescent="0.25">
      <c r="A82" s="70"/>
      <c r="B82" s="71"/>
      <c r="C82" s="72"/>
      <c r="D82" s="73"/>
      <c r="E82" s="132"/>
    </row>
    <row r="83" spans="1:5" x14ac:dyDescent="0.25">
      <c r="A83" s="74"/>
      <c r="B83" s="130"/>
      <c r="C83" s="75"/>
      <c r="D83" s="76"/>
      <c r="E83" s="133"/>
    </row>
    <row r="84" spans="1:5" x14ac:dyDescent="0.25">
      <c r="A84" s="74"/>
      <c r="B84" s="131"/>
      <c r="C84" s="75"/>
      <c r="D84" s="76"/>
      <c r="E84" s="133"/>
    </row>
    <row r="85" spans="1:5" x14ac:dyDescent="0.25">
      <c r="A85" s="74"/>
      <c r="B85" s="131"/>
      <c r="C85" s="75"/>
      <c r="D85" s="76"/>
      <c r="E85" s="133"/>
    </row>
    <row r="86" spans="1:5" ht="15.75" thickBot="1" x14ac:dyDescent="0.3">
      <c r="A86" s="85"/>
      <c r="B86" s="86"/>
      <c r="C86" s="87"/>
      <c r="D86" s="76"/>
      <c r="E86" s="134"/>
    </row>
    <row r="87" spans="1:5" ht="15.75" thickTop="1" x14ac:dyDescent="0.25">
      <c r="A87" s="70"/>
      <c r="B87" s="71"/>
      <c r="C87" s="72"/>
      <c r="D87" s="73"/>
      <c r="E87" s="132"/>
    </row>
    <row r="88" spans="1:5" x14ac:dyDescent="0.25">
      <c r="A88" s="74"/>
      <c r="B88" s="130"/>
      <c r="C88" s="75"/>
      <c r="D88" s="76"/>
      <c r="E88" s="133"/>
    </row>
    <row r="89" spans="1:5" x14ac:dyDescent="0.25">
      <c r="A89" s="74"/>
      <c r="B89" s="131"/>
      <c r="C89" s="75"/>
      <c r="D89" s="76"/>
      <c r="E89" s="133"/>
    </row>
    <row r="90" spans="1:5" x14ac:dyDescent="0.25">
      <c r="A90" s="74"/>
      <c r="B90" s="131"/>
      <c r="C90" s="75"/>
      <c r="D90" s="76"/>
      <c r="E90" s="133"/>
    </row>
    <row r="91" spans="1:5" ht="15.75" thickBot="1" x14ac:dyDescent="0.3">
      <c r="A91" s="85"/>
      <c r="B91" s="86"/>
      <c r="C91" s="87"/>
      <c r="D91" s="76"/>
      <c r="E91" s="134"/>
    </row>
    <row r="92" spans="1:5" ht="15.75" thickTop="1" x14ac:dyDescent="0.25">
      <c r="A92" s="70"/>
      <c r="B92" s="71"/>
      <c r="C92" s="72"/>
      <c r="D92" s="73"/>
      <c r="E92" s="132"/>
    </row>
    <row r="93" spans="1:5" x14ac:dyDescent="0.25">
      <c r="A93" s="74"/>
      <c r="B93" s="130"/>
      <c r="C93" s="75"/>
      <c r="D93" s="76"/>
      <c r="E93" s="133"/>
    </row>
    <row r="94" spans="1:5" x14ac:dyDescent="0.25">
      <c r="A94" s="74"/>
      <c r="B94" s="131"/>
      <c r="C94" s="75"/>
      <c r="D94" s="76"/>
      <c r="E94" s="133"/>
    </row>
    <row r="95" spans="1:5" x14ac:dyDescent="0.25">
      <c r="A95" s="74"/>
      <c r="B95" s="131"/>
      <c r="C95" s="75"/>
      <c r="D95" s="76"/>
      <c r="E95" s="133"/>
    </row>
    <row r="96" spans="1:5" ht="15.75" thickBot="1" x14ac:dyDescent="0.3">
      <c r="A96" s="85"/>
      <c r="B96" s="86"/>
      <c r="C96" s="87"/>
      <c r="D96" s="76"/>
      <c r="E96" s="134"/>
    </row>
    <row r="97" spans="1:5" ht="15.75" thickTop="1" x14ac:dyDescent="0.25">
      <c r="A97" s="70"/>
      <c r="B97" s="71"/>
      <c r="C97" s="72"/>
      <c r="D97" s="73"/>
      <c r="E97" s="132"/>
    </row>
    <row r="98" spans="1:5" x14ac:dyDescent="0.25">
      <c r="A98" s="74"/>
      <c r="B98" s="130"/>
      <c r="C98" s="75"/>
      <c r="D98" s="76"/>
      <c r="E98" s="133"/>
    </row>
    <row r="99" spans="1:5" x14ac:dyDescent="0.25">
      <c r="A99" s="74"/>
      <c r="B99" s="131"/>
      <c r="C99" s="75"/>
      <c r="D99" s="76"/>
      <c r="E99" s="133"/>
    </row>
    <row r="100" spans="1:5" x14ac:dyDescent="0.25">
      <c r="A100" s="74"/>
      <c r="B100" s="131"/>
      <c r="C100" s="75"/>
      <c r="D100" s="76"/>
      <c r="E100" s="133"/>
    </row>
    <row r="101" spans="1:5" ht="15.75" thickBot="1" x14ac:dyDescent="0.3">
      <c r="A101" s="85"/>
      <c r="B101" s="86"/>
      <c r="C101" s="87"/>
      <c r="D101" s="76"/>
      <c r="E101" s="134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f>COUNTIFS('RESUMEN TOTAL'!C7:C504, "=BONOMO",'RESUMEN TOTAL'!V7:V504,"=APAGADO")</f>
        <v>31</v>
      </c>
      <c r="R3" s="61">
        <f>COUNTIFS('RESUMEN TOTAL'!C7:C504, "=BONOMO",'RESUMEN TOTAL'!W7:W504,"=APAGADO")</f>
        <v>31</v>
      </c>
      <c r="S3" s="61">
        <f>COUNTIFS('RESUMEN TOTAL'!C7:C504, "=BONOMO",'RESUMEN TOTAL'!X7:X504,"=APAGADO")</f>
        <v>26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0.13596491228070176</v>
      </c>
      <c r="R4" s="68">
        <f t="shared" si="0"/>
        <v>0.13596491228070176</v>
      </c>
      <c r="S4" s="68">
        <f t="shared" si="0"/>
        <v>0.11403508771929824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f>COUNTIFS('RESUMEN TOTAL'!C10:C425, "=COSEIDI",'RESUMEN TOTAL'!V10:V425,"=APAGADO")</f>
        <v>17</v>
      </c>
      <c r="R5" s="63">
        <f>COUNTIFS('RESUMEN TOTAL'!C10:C425, "=COSEIDI",'RESUMEN TOTAL'!W10:W425,"=APAGADO")</f>
        <v>42</v>
      </c>
      <c r="S5" s="63">
        <f>COUNTIFS('RESUMEN TOTAL'!C10:C425, "=COSEIDI",'RESUMEN TOTAL'!X10:X425,"=APAGADO")</f>
        <v>16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8.2125603864734303E-2</v>
      </c>
      <c r="R6" s="67">
        <f t="shared" si="5"/>
        <v>0.20289855072463769</v>
      </c>
      <c r="S6" s="67">
        <f t="shared" si="5"/>
        <v>7.7294685990338161E-2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2023-02-13T10:47:52Z</cp:lastPrinted>
  <dcterms:created xsi:type="dcterms:W3CDTF">2022-01-21T13:32:57Z</dcterms:created>
  <dcterms:modified xsi:type="dcterms:W3CDTF">2023-02-14T12:02:24Z</dcterms:modified>
</cp:coreProperties>
</file>