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97B885D0-8023-440F-95CA-D5359CACB79B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9" i="2" l="1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<sst xmlns="http://schemas.openxmlformats.org/spreadsheetml/2006/main" count="4667" uniqueCount="1570">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</sst>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0.1219047619047619</c:v>
                </c:pt>
                <c:pt idx="5">
                  <c:v>0.12952380952380951</c:v>
                </c:pt>
                <c:pt idx="6">
                  <c:v>4.1904761904761903E-2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0.1219047619047619</c:v>
                </c:pt>
                <c:pt idx="5">
                  <c:v>0.12952380952380951</c:v>
                </c:pt>
                <c:pt idx="6">
                  <c:v>4.1904761904761903E-2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zoomScale="55" zoomScaleNormal="55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F537" sqref="F53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0.13523809523809524</v>
      </c>
      <c r="M1" s="4">
        <f t="shared" si="0"/>
        <v>5.7142857142857141E-2</v>
      </c>
      <c r="N1" s="4">
        <f t="shared" si="0"/>
        <v>0.15238095238095239</v>
      </c>
      <c r="O1" s="4">
        <f t="shared" si="0"/>
        <v>0.15047619047619049</v>
      </c>
      <c r="P1" s="4">
        <f t="shared" si="0"/>
        <v>0.15238095238095239</v>
      </c>
      <c r="Q1" s="4">
        <f t="shared" si="0"/>
        <v>0.15809523809523809</v>
      </c>
      <c r="R1" s="4">
        <f t="shared" si="0"/>
        <v>7.047619047619047E-2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454</v>
      </c>
      <c r="M2" s="75">
        <f t="shared" ref="M2:AO2" si="3">CANTIDAD_DE_CAMARAS-M3</f>
        <v>495</v>
      </c>
      <c r="N2" s="75">
        <f t="shared" ref="N2" si="4">CANTIDAD_DE_CAMARAS-N3</f>
        <v>445</v>
      </c>
      <c r="O2" s="75">
        <f t="shared" si="3"/>
        <v>446</v>
      </c>
      <c r="P2" s="75">
        <f t="shared" si="3"/>
        <v>445</v>
      </c>
      <c r="Q2" s="75">
        <f t="shared" si="3"/>
        <v>442</v>
      </c>
      <c r="R2" s="75">
        <f t="shared" si="3"/>
        <v>488</v>
      </c>
      <c r="S2" s="75">
        <f t="shared" si="3"/>
        <v>525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21</v>
      </c>
      <c r="J14" s="34">
        <f t="shared" si="8"/>
        <v>7</v>
      </c>
      <c r="K14" s="35">
        <f t="shared" si="9"/>
        <v>0.75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21</v>
      </c>
      <c r="J15" s="34">
        <f t="shared" si="8"/>
        <v>7</v>
      </c>
      <c r="K15" s="35">
        <f t="shared" si="9"/>
        <v>0.75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23</v>
      </c>
      <c r="J18" s="34">
        <f>COUNTIF(L18:AM18,"APAGADO")</f>
        <v>5</v>
      </c>
      <c r="K18" s="35">
        <f>(I18)/(J18+I18)</f>
        <v>0.8214285714285714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23</v>
      </c>
      <c r="J19" s="34">
        <f>COUNTIF(L19:AM19,"APAGADO")</f>
        <v>5</v>
      </c>
      <c r="K19" s="35">
        <f>(I19)/(J19+I19)</f>
        <v>0.8214285714285714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23</v>
      </c>
      <c r="J22" s="34">
        <f t="shared" si="13"/>
        <v>5</v>
      </c>
      <c r="K22" s="35">
        <f t="shared" si="14"/>
        <v>0.8214285714285714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23</v>
      </c>
      <c r="J23" s="34">
        <f t="shared" si="13"/>
        <v>5</v>
      </c>
      <c r="K23" s="35">
        <f t="shared" si="14"/>
        <v>0.8214285714285714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24</v>
      </c>
      <c r="J59" s="34">
        <f t="shared" si="8"/>
        <v>4</v>
      </c>
      <c r="K59" s="35">
        <f t="shared" si="9"/>
        <v>0.8571428571428571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8"/>
      <c r="M81" s="88"/>
      <c r="N81" s="88"/>
      <c r="O81" s="88"/>
      <c r="P81" s="88"/>
      <c r="Q81" s="88"/>
      <c r="R81" s="88" t="s">
        <v>1569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21</v>
      </c>
      <c r="J107" s="34">
        <f t="shared" si="20"/>
        <v>7</v>
      </c>
      <c r="K107" s="35">
        <f t="shared" si="21"/>
        <v>0.75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21</v>
      </c>
      <c r="J132" s="34">
        <f t="shared" si="16"/>
        <v>7</v>
      </c>
      <c r="K132" s="35">
        <f t="shared" si="17"/>
        <v>0.75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21</v>
      </c>
      <c r="J133" s="34">
        <f t="shared" si="16"/>
        <v>7</v>
      </c>
      <c r="K133" s="35">
        <f t="shared" si="17"/>
        <v>0.75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21</v>
      </c>
      <c r="J148" s="34">
        <f t="shared" ref="J148:J253" si="23">COUNTIF(L148:AM148,"APAGADO")</f>
        <v>7</v>
      </c>
      <c r="K148" s="35">
        <f t="shared" ref="K148:K253" si="24">(I148)/(J148+I148)</f>
        <v>0.75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21</v>
      </c>
      <c r="J194" s="34">
        <f t="shared" si="23"/>
        <v>7</v>
      </c>
      <c r="K194" s="35">
        <f t="shared" si="24"/>
        <v>0.75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22</v>
      </c>
      <c r="J196" s="34">
        <f t="shared" si="23"/>
        <v>6</v>
      </c>
      <c r="K196" s="35">
        <f t="shared" si="24"/>
        <v>0.7857142857142857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23</v>
      </c>
      <c r="J197" s="34">
        <f t="shared" si="23"/>
        <v>5</v>
      </c>
      <c r="K197" s="35">
        <f t="shared" si="24"/>
        <v>0.8214285714285714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23</v>
      </c>
      <c r="J198" s="34">
        <f t="shared" si="23"/>
        <v>5</v>
      </c>
      <c r="K198" s="35">
        <f t="shared" si="24"/>
        <v>0.8214285714285714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21</v>
      </c>
      <c r="J231" s="34">
        <f t="shared" si="23"/>
        <v>7</v>
      </c>
      <c r="K231" s="35">
        <f t="shared" si="24"/>
        <v>0.75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21</v>
      </c>
      <c r="J232" s="34">
        <f t="shared" si="23"/>
        <v>7</v>
      </c>
      <c r="K232" s="35">
        <f t="shared" si="24"/>
        <v>0.75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21</v>
      </c>
      <c r="J233" s="34">
        <f>COUNTIF(L233:AM233,"APAGADO")</f>
        <v>7</v>
      </c>
      <c r="K233" s="35">
        <f>(I233)/(J233+I233)</f>
        <v>0.75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21</v>
      </c>
      <c r="J234" s="34">
        <f t="shared" si="23"/>
        <v>7</v>
      </c>
      <c r="K234" s="35">
        <f t="shared" si="24"/>
        <v>0.75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26</v>
      </c>
      <c r="J254" s="34">
        <f t="shared" ref="J254:J318" si="36">COUNTIF(L254:AM254,"APAGADO")</f>
        <v>2</v>
      </c>
      <c r="K254" s="35">
        <f t="shared" ref="K254:K318" si="37">(I254)/(J254+I254)</f>
        <v>0.9285714285714286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23</v>
      </c>
      <c r="J259" s="34">
        <f t="shared" si="36"/>
        <v>5</v>
      </c>
      <c r="K259" s="35">
        <f t="shared" si="37"/>
        <v>0.8214285714285714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23</v>
      </c>
      <c r="J260" s="34">
        <f t="shared" si="36"/>
        <v>5</v>
      </c>
      <c r="K260" s="35">
        <f t="shared" si="37"/>
        <v>0.8214285714285714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23</v>
      </c>
      <c r="J261" s="34">
        <f t="shared" si="36"/>
        <v>5</v>
      </c>
      <c r="K261" s="35">
        <f t="shared" si="37"/>
        <v>0.8214285714285714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23</v>
      </c>
      <c r="J262" s="34">
        <f t="shared" si="36"/>
        <v>5</v>
      </c>
      <c r="K262" s="35">
        <f t="shared" si="37"/>
        <v>0.8214285714285714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23</v>
      </c>
      <c r="J263" s="34">
        <f t="shared" si="36"/>
        <v>5</v>
      </c>
      <c r="K263" s="35">
        <f t="shared" si="37"/>
        <v>0.8214285714285714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23</v>
      </c>
      <c r="J264" s="34">
        <f t="shared" si="36"/>
        <v>5</v>
      </c>
      <c r="K264" s="35">
        <f t="shared" si="37"/>
        <v>0.8214285714285714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23</v>
      </c>
      <c r="J265" s="34">
        <f>COUNTIF(L265:AM265,"APAGADO")</f>
        <v>5</v>
      </c>
      <c r="K265" s="35">
        <f>(I265)/(J265+I265)</f>
        <v>0.8214285714285714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23</v>
      </c>
      <c r="J266" s="34">
        <f>COUNTIF(L266:AM266,"APAGADO")</f>
        <v>5</v>
      </c>
      <c r="K266" s="35">
        <f>(I266)/(J266+I266)</f>
        <v>0.8214285714285714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23</v>
      </c>
      <c r="J267" s="34">
        <f>COUNTIF(L267:AM267,"APAGADO")</f>
        <v>5</v>
      </c>
      <c r="K267" s="35">
        <f>(I267)/(J267+I267)</f>
        <v>0.8214285714285714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23</v>
      </c>
      <c r="J268" s="34">
        <f>COUNTIF(L268:AM268,"APAGADO")</f>
        <v>5</v>
      </c>
      <c r="K268" s="35">
        <f>(I268)/(J268+I268)</f>
        <v>0.8214285714285714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23</v>
      </c>
      <c r="J270" s="34">
        <f t="shared" si="36"/>
        <v>5</v>
      </c>
      <c r="K270" s="35">
        <f t="shared" si="37"/>
        <v>0.8214285714285714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23</v>
      </c>
      <c r="J271" s="34">
        <f t="shared" si="36"/>
        <v>5</v>
      </c>
      <c r="K271" s="35">
        <f t="shared" si="37"/>
        <v>0.8214285714285714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23</v>
      </c>
      <c r="J272" s="34">
        <f t="shared" si="36"/>
        <v>5</v>
      </c>
      <c r="K272" s="35">
        <f t="shared" si="37"/>
        <v>0.8214285714285714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22</v>
      </c>
      <c r="J273" s="34">
        <f t="shared" si="36"/>
        <v>6</v>
      </c>
      <c r="K273" s="35">
        <f t="shared" si="37"/>
        <v>0.7857142857142857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23</v>
      </c>
      <c r="J274" s="34">
        <f>COUNTIF(L274:AM274,"APAGADO")</f>
        <v>5</v>
      </c>
      <c r="K274" s="35">
        <f>(I274)/(J274+I274)</f>
        <v>0.8214285714285714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23</v>
      </c>
      <c r="J275" s="34">
        <f>COUNTIF(L275:AM275,"APAGADO")</f>
        <v>5</v>
      </c>
      <c r="K275" s="35">
        <f>(I275)/(J275+I275)</f>
        <v>0.8214285714285714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23</v>
      </c>
      <c r="J276" s="34">
        <f>COUNTIF(L276:AM276,"APAGADO")</f>
        <v>5</v>
      </c>
      <c r="K276" s="35">
        <f>(I276)/(J276+I276)</f>
        <v>0.8214285714285714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23</v>
      </c>
      <c r="J277" s="34">
        <f>COUNTIF(L277:AM277,"APAGADO")</f>
        <v>5</v>
      </c>
      <c r="K277" s="35">
        <f>(I277)/(J277+I277)</f>
        <v>0.8214285714285714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28</v>
      </c>
      <c r="J351" s="34">
        <f t="shared" si="48"/>
        <v>0</v>
      </c>
      <c r="K351" s="35">
        <f t="shared" si="49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23</v>
      </c>
      <c r="J360" s="34">
        <f t="shared" si="48"/>
        <v>5</v>
      </c>
      <c r="K360" s="35">
        <f t="shared" si="49"/>
        <v>0.8214285714285714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23</v>
      </c>
      <c r="J361" s="34">
        <f t="shared" si="48"/>
        <v>5</v>
      </c>
      <c r="K361" s="35">
        <f t="shared" si="49"/>
        <v>0.8214285714285714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23</v>
      </c>
      <c r="J362" s="34">
        <f t="shared" si="48"/>
        <v>5</v>
      </c>
      <c r="K362" s="35">
        <f t="shared" si="49"/>
        <v>0.8214285714285714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26</v>
      </c>
      <c r="J378" s="34">
        <f t="shared" si="48"/>
        <v>2</v>
      </c>
      <c r="K378" s="35">
        <f t="shared" si="49"/>
        <v>0.9285714285714286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21</v>
      </c>
      <c r="J382" s="34">
        <f t="shared" si="48"/>
        <v>7</v>
      </c>
      <c r="K382" s="35">
        <f t="shared" si="49"/>
        <v>0.75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21</v>
      </c>
      <c r="J396" s="34">
        <f t="shared" si="48"/>
        <v>7</v>
      </c>
      <c r="K396" s="35">
        <f t="shared" si="49"/>
        <v>0.75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23</v>
      </c>
      <c r="J401" s="34">
        <f t="shared" si="56"/>
        <v>5</v>
      </c>
      <c r="K401" s="35">
        <f t="shared" si="57"/>
        <v>0.8214285714285714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21</v>
      </c>
      <c r="J412" s="34">
        <f t="shared" si="56"/>
        <v>7</v>
      </c>
      <c r="K412" s="35">
        <f t="shared" si="57"/>
        <v>0.75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21</v>
      </c>
      <c r="J413" s="34">
        <f t="shared" si="56"/>
        <v>7</v>
      </c>
      <c r="K413" s="35">
        <f t="shared" si="57"/>
        <v>0.75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23</v>
      </c>
      <c r="J432" s="34">
        <f t="shared" si="56"/>
        <v>5</v>
      </c>
      <c r="K432" s="35">
        <f t="shared" si="57"/>
        <v>0.8214285714285714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21</v>
      </c>
      <c r="J462" s="34">
        <f t="shared" si="64"/>
        <v>7</v>
      </c>
      <c r="K462" s="35">
        <f t="shared" si="65"/>
        <v>0.75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21</v>
      </c>
      <c r="J463" s="34">
        <f t="shared" si="64"/>
        <v>7</v>
      </c>
      <c r="K463" s="35">
        <f t="shared" si="65"/>
        <v>0.75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23</v>
      </c>
      <c r="J464" s="34">
        <f t="shared" si="64"/>
        <v>5</v>
      </c>
      <c r="K464" s="35">
        <f t="shared" si="65"/>
        <v>0.8214285714285714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24</v>
      </c>
      <c r="J475" s="34">
        <f t="shared" si="66"/>
        <v>4</v>
      </c>
      <c r="K475" s="35">
        <f t="shared" si="67"/>
        <v>0.8571428571428571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21</v>
      </c>
      <c r="J476" s="34">
        <f t="shared" si="66"/>
        <v>7</v>
      </c>
      <c r="K476" s="35">
        <f t="shared" si="67"/>
        <v>0.75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21</v>
      </c>
      <c r="J477" s="34">
        <f t="shared" si="66"/>
        <v>7</v>
      </c>
      <c r="K477" s="35">
        <f t="shared" si="67"/>
        <v>0.75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23</v>
      </c>
      <c r="J478" s="34">
        <f t="shared" si="66"/>
        <v>5</v>
      </c>
      <c r="K478" s="35">
        <f t="shared" si="67"/>
        <v>0.8214285714285714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23</v>
      </c>
      <c r="J479" s="34">
        <f t="shared" si="66"/>
        <v>5</v>
      </c>
      <c r="K479" s="35">
        <f t="shared" si="67"/>
        <v>0.8214285714285714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21</v>
      </c>
      <c r="J498" s="34">
        <f t="shared" si="72"/>
        <v>7</v>
      </c>
      <c r="K498" s="35">
        <f t="shared" si="73"/>
        <v>0.75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21</v>
      </c>
      <c r="J499" s="34">
        <f t="shared" si="72"/>
        <v>7</v>
      </c>
      <c r="K499" s="35">
        <f t="shared" si="73"/>
        <v>0.75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23</v>
      </c>
      <c r="J504" s="34">
        <f t="shared" si="72"/>
        <v>5</v>
      </c>
      <c r="K504" s="35">
        <f t="shared" si="73"/>
        <v>0.8214285714285714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24</v>
      </c>
      <c r="J507" s="34">
        <f t="shared" si="72"/>
        <v>4</v>
      </c>
      <c r="K507" s="35">
        <f t="shared" si="73"/>
        <v>0.8571428571428571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24</v>
      </c>
      <c r="J508" s="34">
        <f t="shared" si="72"/>
        <v>4</v>
      </c>
      <c r="K508" s="35">
        <f t="shared" si="73"/>
        <v>0.8571428571428571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21</v>
      </c>
      <c r="J516" s="34">
        <f t="shared" si="75"/>
        <v>7</v>
      </c>
      <c r="K516" s="35">
        <f t="shared" si="76"/>
        <v>0.75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 t="s">
        <v>1569</v>
      </c>
      <c r="Q516" s="90" t="s">
        <v>1569</v>
      </c>
      <c r="R516" s="90" t="s">
        <v>1569</v>
      </c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21</v>
      </c>
      <c r="J517" s="34">
        <f t="shared" si="75"/>
        <v>7</v>
      </c>
      <c r="K517" s="35">
        <f t="shared" si="76"/>
        <v>0.75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 t="s">
        <v>1569</v>
      </c>
      <c r="Q517" s="90" t="s">
        <v>1569</v>
      </c>
      <c r="R517" s="90" t="s">
        <v>1569</v>
      </c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phoneticPr fontId="6" type="noConversion"/>
  <conditionalFormatting sqref="C1:C211 D107:D109 D117 D165 D169:D170 D203:D204 D211 C212:D212 C213:C298 D289:D290 D298 C299:D299 C300:C1048576 D372:D375 D430 D463">
    <cfRule type="cellIs" dxfId="263" priority="453" operator="equal">
      <formula>$C$214</formula>
    </cfRule>
    <cfRule type="cellIs" dxfId="262" priority="452" operator="equal">
      <formula>$C$226</formula>
    </cfRule>
  </conditionalFormatting>
  <conditionalFormatting sqref="E1:E439 E452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1">
    <cfRule type="containsText" dxfId="258" priority="401" operator="containsText" text="Radio">
      <formula>NOT(ISERROR(SEARCH("Radio",E441)))</formula>
    </cfRule>
    <cfRule type="containsText" dxfId="257" priority="400" operator="containsText" text="domo">
      <formula>NOT(ISERROR(SEARCH("domo",E441)))</formula>
    </cfRule>
    <cfRule type="containsText" dxfId="256" priority="399" operator="containsText" text="fija">
      <formula>NOT(ISERROR(SEARCH("fija",E441)))</formula>
    </cfRule>
  </conditionalFormatting>
  <conditionalFormatting sqref="E441:E442">
    <cfRule type="containsText" dxfId="255" priority="395" operator="containsText" text="domo">
      <formula>NOT(ISERROR(SEARCH("domo",E441)))</formula>
    </cfRule>
    <cfRule type="containsText" dxfId="254" priority="394" operator="containsText" text="fija">
      <formula>NOT(ISERROR(SEARCH("fija",E441)))</formula>
    </cfRule>
  </conditionalFormatting>
  <conditionalFormatting sqref="E442">
    <cfRule type="containsText" dxfId="253" priority="396" operator="containsText" text="Radio">
      <formula>NOT(ISERROR(SEARCH("Radio",E442)))</formula>
    </cfRule>
    <cfRule type="containsText" dxfId="252" priority="393" operator="containsText" text="domo">
      <formula>NOT(ISERROR(SEARCH("domo",E442)))</formula>
    </cfRule>
    <cfRule type="containsText" dxfId="251" priority="392" operator="containsText" text="fija">
      <formula>NOT(ISERROR(SEARCH("fija",E442)))</formula>
    </cfRule>
  </conditionalFormatting>
  <conditionalFormatting sqref="E445">
    <cfRule type="containsText" dxfId="250" priority="391" operator="containsText" text="Radio">
      <formula>NOT(ISERROR(SEARCH("Radio",E445)))</formula>
    </cfRule>
    <cfRule type="containsText" dxfId="249" priority="390" operator="containsText" text="domo">
      <formula>NOT(ISERROR(SEARCH("domo",E445)))</formula>
    </cfRule>
    <cfRule type="containsText" dxfId="248" priority="389" operator="containsText" text="fija">
      <formula>NOT(ISERROR(SEARCH("fija",E445)))</formula>
    </cfRule>
  </conditionalFormatting>
  <conditionalFormatting sqref="E445:E446">
    <cfRule type="containsText" dxfId="247" priority="385" operator="containsText" text="domo">
      <formula>NOT(ISERROR(SEARCH("domo",E445)))</formula>
    </cfRule>
    <cfRule type="containsText" dxfId="246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245" priority="386" operator="containsText" text="Radio">
      <formula>NOT(ISERROR(SEARCH("Radio",E27)))</formula>
    </cfRule>
  </conditionalFormatting>
  <conditionalFormatting sqref="E446:E447">
    <cfRule type="containsText" dxfId="244" priority="379" operator="containsText" text="fija">
      <formula>NOT(ISERROR(SEARCH("fija",E446)))</formula>
    </cfRule>
    <cfRule type="containsText" dxfId="243" priority="380" operator="containsText" text="domo">
      <formula>NOT(ISERROR(SEARCH("domo",E446)))</formula>
    </cfRule>
  </conditionalFormatting>
  <conditionalFormatting sqref="E447">
    <cfRule type="containsText" dxfId="242" priority="381" operator="containsText" text="Radio">
      <formula>NOT(ISERROR(SEARCH("Radio",E447)))</formula>
    </cfRule>
  </conditionalFormatting>
  <conditionalFormatting sqref="E447:E448">
    <cfRule type="containsText" dxfId="241" priority="374" operator="containsText" text="fija">
      <formula>NOT(ISERROR(SEARCH("fija",E447)))</formula>
    </cfRule>
    <cfRule type="containsText" dxfId="240" priority="375" operator="containsText" text="domo">
      <formula>NOT(ISERROR(SEARCH("domo",E447)))</formula>
    </cfRule>
  </conditionalFormatting>
  <conditionalFormatting sqref="E448">
    <cfRule type="containsText" dxfId="239" priority="372" operator="containsText" text="fija">
      <formula>NOT(ISERROR(SEARCH("fija",E448)))</formula>
    </cfRule>
    <cfRule type="containsText" dxfId="238" priority="373" operator="containsText" text="domo">
      <formula>NOT(ISERROR(SEARCH("domo",E448)))</formula>
    </cfRule>
    <cfRule type="containsText" dxfId="237" priority="376" operator="containsText" text="Radio">
      <formula>NOT(ISERROR(SEARCH("Radio",E448)))</formula>
    </cfRule>
  </conditionalFormatting>
  <conditionalFormatting sqref="E450">
    <cfRule type="containsText" dxfId="236" priority="670" operator="containsText" text="fija">
      <formula>NOT(ISERROR(SEARCH("fija",E450)))</formula>
    </cfRule>
    <cfRule type="containsText" dxfId="235" priority="671" operator="containsText" text="domo">
      <formula>NOT(ISERROR(SEARCH("domo",E450)))</formula>
    </cfRule>
  </conditionalFormatting>
  <conditionalFormatting sqref="E453:E455">
    <cfRule type="containsText" dxfId="234" priority="403" operator="containsText" text="domo">
      <formula>NOT(ISERROR(SEARCH("domo",E453)))</formula>
    </cfRule>
    <cfRule type="containsText" dxfId="233" priority="402" operator="containsText" text="fija">
      <formula>NOT(ISERROR(SEARCH("fija",E453)))</formula>
    </cfRule>
  </conditionalFormatting>
  <conditionalFormatting sqref="E460:F479">
    <cfRule type="containsText" dxfId="232" priority="1" operator="containsText" text="Radio">
      <formula>NOT(ISERROR(SEARCH("Radio",E460)))</formula>
    </cfRule>
  </conditionalFormatting>
  <conditionalFormatting sqref="E490:G509">
    <cfRule type="containsText" dxfId="231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230" priority="927" operator="containsText" text="Radio">
      <formula>NOT(ISERROR(SEARCH("Radio",E1)))</formula>
    </cfRule>
  </conditionalFormatting>
  <conditionalFormatting sqref="F440">
    <cfRule type="cellIs" dxfId="229" priority="50" operator="equal">
      <formula>"PTP A FO"</formula>
    </cfRule>
    <cfRule type="containsText" dxfId="228" priority="49" operator="containsText" text="Radio">
      <formula>NOT(ISERROR(SEARCH("Radio",F440)))</formula>
    </cfRule>
  </conditionalFormatting>
  <conditionalFormatting sqref="F1:G439 F450:G450 F452:G490 F491:F496 F497:G1048576">
    <cfRule type="cellIs" dxfId="227" priority="651" operator="equal">
      <formula>"PTP A FO"</formula>
    </cfRule>
  </conditionalFormatting>
  <conditionalFormatting sqref="F1:G490 F491:F496 F497:G1048576">
    <cfRule type="cellIs" dxfId="226" priority="456" operator="equal">
      <formula>"PTP A FO"</formula>
    </cfRule>
  </conditionalFormatting>
  <conditionalFormatting sqref="F1:G490 F497:G1048576 F491:F496">
    <cfRule type="cellIs" dxfId="225" priority="455" operator="equal">
      <formula>$F$10</formula>
    </cfRule>
  </conditionalFormatting>
  <conditionalFormatting sqref="G491:G496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1 H493 H495 H497 H499 H501">
    <cfRule type="containsText" dxfId="221" priority="27" operator="containsText" text="Radio">
      <formula>NOT(ISERROR(SEARCH("Radio",H491)))</formula>
    </cfRule>
  </conditionalFormatting>
  <conditionalFormatting sqref="H503">
    <cfRule type="containsText" dxfId="220" priority="26" operator="containsText" text="Radio">
      <formula>NOT(ISERROR(SEARCH("Radio",H503)))</formula>
    </cfRule>
  </conditionalFormatting>
  <conditionalFormatting sqref="H507 H509">
    <cfRule type="containsText" dxfId="219" priority="25" operator="containsText" text="Radio">
      <formula>NOT(ISERROR(SEARCH("Radio",H507)))</formula>
    </cfRule>
  </conditionalFormatting>
  <conditionalFormatting sqref="K4:K529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10:AN1048576">
    <cfRule type="containsText" dxfId="216" priority="583" operator="containsText" text="Caida">
      <formula>NOT(ISERROR(SEARCH("Caida",L510)))</formula>
    </cfRule>
    <cfRule type="notContainsText" dxfId="215" priority="916" operator="notContains" text="Caida">
      <formula>ISERROR(SEARCH("Caida",L510))</formula>
    </cfRule>
  </conditionalFormatting>
  <conditionalFormatting sqref="L5:AO509 AH510:AO1048576">
    <cfRule type="cellIs" dxfId="214" priority="32" operator="equal">
      <formula>"APAGADO"</formula>
    </cfRule>
  </conditionalFormatting>
  <conditionalFormatting sqref="L510:AO624 V510:AG1048576">
    <cfRule type="cellIs" dxfId="213" priority="33" operator="equal">
      <formula>"apagado"</formula>
    </cfRule>
  </conditionalFormatting>
  <conditionalFormatting sqref="N510:N1067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NOT(ISERROR(SEARCH("Caida",N510)))</formula>
    </cfRule>
    <cfRule type="notContainsText" dxfId="209" priority="212" operator="notContains" text="Caida">
      <formula>ISERROR(SEARCH("Caida",N510))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10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10:AO1048576">
    <cfRule type="containsText" dxfId="204" priority="165" operator="containsText" text="Caida">
      <formula>NOT(ISERROR(SEARCH("Caida",AO510)))</formula>
    </cfRule>
    <cfRule type="notContainsText" dxfId="203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>
        <f>'RESUMEN TOTAL'!S498</f>
        <v>0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>
        <f>'RESUMEN TOTAL'!S507</f>
        <v>0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 t="str">
        <f>'RESUMEN TOTAL'!P516</f>
        <v>APAGADO</v>
      </c>
      <c r="K493" t="str">
        <f>'RESUMEN TOTAL'!Q516</f>
        <v>APAGADO</v>
      </c>
      <c r="L493" t="str">
        <f>'RESUMEN TOTAL'!R516</f>
        <v>APAGADO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40" workbookViewId="0">
      <selection activeCell="M46" sqref="M4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1426</v>
      </c>
      <c r="H7" s="121">
        <v>66</v>
      </c>
      <c r="I7" s="127">
        <v>3</v>
      </c>
      <c r="J7" s="113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1">
        <v>33</v>
      </c>
      <c r="I12" s="125">
        <v>6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5</v>
      </c>
      <c r="J13" s="110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1426</v>
      </c>
      <c r="H14" s="121">
        <v>66</v>
      </c>
      <c r="I14" s="127">
        <v>4</v>
      </c>
      <c r="J14" s="113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4"/>
      <c r="G19" s="67" t="s">
        <v>1153</v>
      </c>
      <c r="H19" s="121">
        <v>33</v>
      </c>
      <c r="I19" s="125">
        <v>7</v>
      </c>
      <c r="J19" s="115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5</v>
      </c>
      <c r="J20" s="110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4"/>
      <c r="G21" s="67" t="s">
        <v>1426</v>
      </c>
      <c r="H21" s="121">
        <v>66</v>
      </c>
      <c r="I21" s="127">
        <v>4</v>
      </c>
      <c r="J21" s="113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5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4"/>
      <c r="G40" s="67" t="s">
        <v>1153</v>
      </c>
      <c r="H40" s="121">
        <v>33</v>
      </c>
      <c r="I40" s="125">
        <v>7</v>
      </c>
      <c r="J40" s="115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4"/>
      <c r="G41" s="67" t="s">
        <v>1420</v>
      </c>
      <c r="H41" s="121">
        <v>33</v>
      </c>
      <c r="I41" s="126">
        <v>7</v>
      </c>
      <c r="J41" s="110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4"/>
      <c r="G42" s="67" t="s">
        <v>1426</v>
      </c>
      <c r="H42" s="121">
        <v>66</v>
      </c>
      <c r="I42" s="127">
        <v>14</v>
      </c>
      <c r="J42" s="113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5"/>
      <c r="G43" s="70" t="s">
        <v>1425</v>
      </c>
      <c r="H43" s="122">
        <v>14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4"/>
      <c r="G47" s="67" t="s">
        <v>1153</v>
      </c>
      <c r="H47" s="121">
        <v>33</v>
      </c>
      <c r="I47" s="125">
        <v>8</v>
      </c>
      <c r="J47" s="115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4"/>
      <c r="G48" s="67" t="s">
        <v>1420</v>
      </c>
      <c r="H48" s="121">
        <v>33</v>
      </c>
      <c r="I48" s="126">
        <v>7</v>
      </c>
      <c r="J48" s="110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4"/>
      <c r="G49" s="67" t="s">
        <v>1426</v>
      </c>
      <c r="H49" s="121">
        <v>66</v>
      </c>
      <c r="I49" s="127">
        <v>15</v>
      </c>
      <c r="J49" s="113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5"/>
      <c r="G50" s="70" t="s">
        <v>1425</v>
      </c>
      <c r="H50" s="122">
        <v>15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4"/>
      <c r="G54" s="67" t="s">
        <v>1153</v>
      </c>
      <c r="H54" s="121">
        <v>33</v>
      </c>
      <c r="I54" s="125">
        <v>0</v>
      </c>
      <c r="J54" s="115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33</v>
      </c>
      <c r="I55" s="126">
        <v>0</v>
      </c>
      <c r="J55" s="110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4"/>
      <c r="G56" s="67" t="s">
        <v>1426</v>
      </c>
      <c r="H56" s="121">
        <v>66</v>
      </c>
      <c r="I56" s="127">
        <f t="shared" ref="I56" si="6">SUM(I54:I55)</f>
        <v>0</v>
      </c>
      <c r="J56" s="113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1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8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2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525</v>
      </c>
      <c r="G2" s="36">
        <f t="shared" ref="G2" si="1">E2/F2</f>
        <v>0.11238095238095239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525</v>
      </c>
      <c r="G3" s="36">
        <f t="shared" ref="G3" si="3">E3/F3</f>
        <v>3.4285714285714287E-2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525</v>
      </c>
      <c r="G4" s="36">
        <f t="shared" ref="G4:G7" si="5">E4/F4</f>
        <v>0.1219047619047619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525</v>
      </c>
      <c r="G5" s="36">
        <f t="shared" si="5"/>
        <v>0.12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525</v>
      </c>
      <c r="G6" s="36">
        <f t="shared" si="5"/>
        <v>0.1219047619047619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525</v>
      </c>
      <c r="G7" s="36">
        <f t="shared" si="5"/>
        <v>0.12952380952380951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525</v>
      </c>
      <c r="G8" s="36">
        <f t="shared" ref="G8:G18" si="7">E8/F8</f>
        <v>4.1904761904761903E-2</v>
      </c>
    </row>
    <row r="9" spans="1:7" x14ac:dyDescent="0.25">
      <c r="A9" s="17">
        <f>'APAGADOS RADIO'!M3</f>
        <v>45238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525</v>
      </c>
      <c r="G9" s="36">
        <f t="shared" si="7"/>
        <v>0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3</v>
      </c>
      <c r="F37">
        <f>paradas!H3</f>
        <v>4</v>
      </c>
      <c r="G37" s="107">
        <f t="shared" si="11"/>
        <v>7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4</v>
      </c>
      <c r="F38">
        <f>paradas!I3</f>
        <v>3</v>
      </c>
      <c r="G38" s="107">
        <f t="shared" si="11"/>
        <v>7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4</v>
      </c>
      <c r="F39">
        <f>paradas!J3</f>
        <v>3</v>
      </c>
      <c r="G39" s="107">
        <f t="shared" si="11"/>
        <v>7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3</v>
      </c>
      <c r="F40">
        <f>paradas!K3</f>
        <v>3</v>
      </c>
      <c r="G40" s="107">
        <f t="shared" si="11"/>
        <v>6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4</v>
      </c>
      <c r="F41">
        <f>paradas!L3</f>
        <v>3</v>
      </c>
      <c r="G41" s="107">
        <f t="shared" si="11"/>
        <v>7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L5" sqref="L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13</v>
      </c>
      <c r="K3" s="53">
        <f>COUNTIFS('RESUMEN TOTAL'!C5:C537, "=BONOMO",'RESUMEN TOTAL'!Q5:Q537,"=APAGADO")</f>
        <v>16</v>
      </c>
      <c r="L3" s="53">
        <f>COUNTIFS('RESUMEN TOTAL'!C5:C537, "=BONOMO",'RESUMEN TOTAL'!R5:R537,"=APAGADO")</f>
        <v>10</v>
      </c>
      <c r="M3" s="53">
        <f>COUNTIFS('RESUMEN TOTAL'!C5:C537, "=BONOMO",'RESUMEN TOTAL'!S5:S537,"=APAGADO")</f>
        <v>0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52</v>
      </c>
      <c r="K5" s="56">
        <f>COUNTIFS('RESUMEN TOTAL'!C5:C523, "=COSEIDI",'RESUMEN TOTAL'!Q5:Q523,"=APAGADO")</f>
        <v>53</v>
      </c>
      <c r="L5" s="56">
        <f>COUNTIFS('RESUMEN TOTAL'!C5:C523, "=COSEIDI",'RESUMEN TOTAL'!R5:R523,"=APAGADO")</f>
        <v>12</v>
      </c>
      <c r="M5" s="56">
        <f>COUNTIFS('RESUMEN TOTAL'!C5:C523, "=COSEIDI",'RESUMEN TOTAL'!S5:S523,"=APAGADO")</f>
        <v>0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3</v>
      </c>
      <c r="I2" s="18">
        <f>COUNTIFS(I4:I600, "=APAGADO",D4:D600,"=GFIJA")</f>
        <v>4</v>
      </c>
      <c r="J2" s="18">
        <f>COUNTIFS(J4:J600, "=APAGADO",D4:D600,"=GFIJA")</f>
        <v>4</v>
      </c>
      <c r="K2" s="18">
        <f>COUNTIFS(K4:K600, "=APAGADO",D4:D600,"=GFIJA")</f>
        <v>3</v>
      </c>
      <c r="L2" s="18">
        <f>COUNTIFS(L4:L600, "=APAGADO",D4:D600,"=GFIJA")</f>
        <v>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4</v>
      </c>
      <c r="I3" s="18">
        <f>COUNTIFS(I6:I602, "=APAGADO",D4:D600,"=INTERCOMUNICADOR")</f>
        <v>3</v>
      </c>
      <c r="J3" s="18">
        <f>COUNTIFS(J6:J602, "=APAGADO",D4:D600,"=INTERCOMUNICADOR")</f>
        <v>3</v>
      </c>
      <c r="K3" s="18">
        <f>COUNTIFS(K6:K602, "=APAGADO",D4:D600,"=INTERCOMUNICADOR")</f>
        <v>3</v>
      </c>
      <c r="L3" s="18">
        <f>COUNTIFS(L6:L602, "=APAGADO",D4:D600,"=INTERCOMUNICADOR")</f>
        <v>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 t="str">
        <f>'RESUMEN TOTAL'!P231</f>
        <v>APAGADO</v>
      </c>
      <c r="K230" s="88" t="str">
        <f>'RESUMEN TOTAL'!Q231</f>
        <v>APAGADO</v>
      </c>
      <c r="L230" s="88" t="str">
        <f>'RESUMEN TOTAL'!R231</f>
        <v>APAGADO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 t="str">
        <f>'RESUMEN TOTAL'!P246</f>
        <v>APAGADO</v>
      </c>
      <c r="K245" s="88" t="str">
        <f>'RESUMEN TOTAL'!Q246</f>
        <v>APAGADO</v>
      </c>
      <c r="L245" s="88" t="str">
        <f>'RESUMEN TOTAL'!R246</f>
        <v>APAGADO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 t="str">
        <f>'RESUMEN TOTAL'!Q254</f>
        <v>APAGADO</v>
      </c>
      <c r="L253" s="88" t="str">
        <f>'RESUMEN TOTAL'!R254</f>
        <v>APAGADO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 t="str">
        <f>'RESUMEN TOTAL'!L259</f>
        <v>APAGADO</v>
      </c>
      <c r="G258" s="88">
        <f>'RESUMEN TOTAL'!M259</f>
        <v>0</v>
      </c>
      <c r="H258" s="88" t="str">
        <f>'RESUMEN TOTAL'!N259</f>
        <v>APAGADO</v>
      </c>
      <c r="I258" s="88" t="str">
        <f>'RESUMEN TOTAL'!O259</f>
        <v>APAGADO</v>
      </c>
      <c r="J258" s="88" t="str">
        <f>'RESUMEN TOTAL'!P259</f>
        <v>APAGADO</v>
      </c>
      <c r="K258" s="88" t="str">
        <f>'RESUMEN TOTAL'!Q259</f>
        <v>APAGADO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 t="str">
        <f>'RESUMEN TOTAL'!R273</f>
        <v>APAGADO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 t="str">
        <f>'RESUMEN TOTAL'!N332</f>
        <v>APAGADO</v>
      </c>
      <c r="I330" s="88" t="str">
        <f>'RESUMEN TOTAL'!O332</f>
        <v>APAGADO</v>
      </c>
      <c r="J330" s="88" t="str">
        <f>'RESUMEN TOTAL'!P332</f>
        <v>APAGADO</v>
      </c>
      <c r="K330" s="88" t="str">
        <f>'RESUMEN TOTAL'!Q332</f>
        <v>APAGADO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 t="str">
        <f>'RESUMEN TOTAL'!L360</f>
        <v>APAGADO</v>
      </c>
      <c r="G358" s="88">
        <f>'RESUMEN TOTAL'!M360</f>
        <v>0</v>
      </c>
      <c r="H358" s="88" t="str">
        <f>'RESUMEN TOTAL'!N360</f>
        <v>APAGADO</v>
      </c>
      <c r="I358" s="88" t="str">
        <f>'RESUMEN TOTAL'!O360</f>
        <v>APAGADO</v>
      </c>
      <c r="J358" s="88" t="str">
        <f>'RESUMEN TOTAL'!P360</f>
        <v>APAGADO</v>
      </c>
      <c r="K358" s="88" t="str">
        <f>'RESUMEN TOTAL'!Q360</f>
        <v>APAGADO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 t="str">
        <f>'RESUMEN TOTAL'!L361</f>
        <v>APAGADO</v>
      </c>
      <c r="G359" s="88">
        <f>'RESUMEN TOTAL'!M361</f>
        <v>0</v>
      </c>
      <c r="H359" s="88" t="str">
        <f>'RESUMEN TOTAL'!N361</f>
        <v>APAGADO</v>
      </c>
      <c r="I359" s="88" t="str">
        <f>'RESUMEN TOTAL'!O361</f>
        <v>APAGADO</v>
      </c>
      <c r="J359" s="88" t="str">
        <f>'RESUMEN TOTAL'!P361</f>
        <v>APAGADO</v>
      </c>
      <c r="K359" s="88" t="str">
        <f>'RESUMEN TOTAL'!Q361</f>
        <v>APAGADO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 t="str">
        <f>'RESUMEN TOTAL'!L362</f>
        <v>APAGADO</v>
      </c>
      <c r="G360" s="88">
        <f>'RESUMEN TOTAL'!M362</f>
        <v>0</v>
      </c>
      <c r="H360" s="88" t="str">
        <f>'RESUMEN TOTAL'!N362</f>
        <v>APAGADO</v>
      </c>
      <c r="I360" s="88" t="str">
        <f>'RESUMEN TOTAL'!O362</f>
        <v>APAGADO</v>
      </c>
      <c r="J360" s="88" t="str">
        <f>'RESUMEN TOTAL'!P362</f>
        <v>APAGADO</v>
      </c>
      <c r="K360" s="88" t="str">
        <f>'RESUMEN TOTAL'!Q362</f>
        <v>APAGADO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 t="str">
        <f>'RESUMEN TOTAL'!Q364</f>
        <v>APAGADO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 t="str">
        <f>'RESUMEN TOTAL'!N378</f>
        <v>APAGADO</v>
      </c>
      <c r="I376" s="88" t="str">
        <f>'RESUMEN TOTAL'!O378</f>
        <v>APAGADO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 t="str">
        <f>'RESUMEN TOTAL'!N379</f>
        <v>APAGADO</v>
      </c>
      <c r="I377" s="88" t="str">
        <f>'RESUMEN TOTAL'!O379</f>
        <v>APAGADO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 t="str">
        <f>'RESUMEN TOTAL'!L380</f>
        <v>APAGADO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 t="str">
        <f>'RESUMEN TOTAL'!L381</f>
        <v>APAGADO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 t="str">
        <f>'RESUMEN TOTAL'!N382</f>
        <v>APAGADO</v>
      </c>
      <c r="I380" s="88" t="str">
        <f>'RESUMEN TOTAL'!O382</f>
        <v>APAGADO</v>
      </c>
      <c r="J380" s="88" t="str">
        <f>'RESUMEN TOTAL'!P382</f>
        <v>APAGADO</v>
      </c>
      <c r="K380" s="88" t="str">
        <f>'RESUMEN TOTAL'!Q382</f>
        <v>APAGADO</v>
      </c>
      <c r="L380" s="88" t="str">
        <f>'RESUMEN TOTAL'!R382</f>
        <v>APAGADO</v>
      </c>
      <c r="M380" s="88">
        <f>'RESUMEN TOTAL'!S382</f>
        <v>0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 t="str">
        <f>'RESUMEN TOTAL'!L396</f>
        <v>APAGADO</v>
      </c>
      <c r="G394" s="88" t="str">
        <f>'RESUMEN TOTAL'!M396</f>
        <v>APAGADO</v>
      </c>
      <c r="H394" s="88" t="str">
        <f>'RESUMEN TOTAL'!N396</f>
        <v>APAGADO</v>
      </c>
      <c r="I394" s="88" t="str">
        <f>'RESUMEN TOTAL'!O396</f>
        <v>APAGADO</v>
      </c>
      <c r="J394" s="88" t="str">
        <f>'RESUMEN TOTAL'!P396</f>
        <v>APAGADO</v>
      </c>
      <c r="K394" s="88" t="str">
        <f>'RESUMEN TOTAL'!Q396</f>
        <v>APAGADO</v>
      </c>
      <c r="L394" s="88" t="str">
        <f>'RESUMEN TOTAL'!R396</f>
        <v>APAGADO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 t="str">
        <f>'RESUMEN TOTAL'!N401</f>
        <v>APAGADO</v>
      </c>
      <c r="I399" s="88" t="str">
        <f>'RESUMEN TOTAL'!O401</f>
        <v>APAGADO</v>
      </c>
      <c r="J399" s="88" t="str">
        <f>'RESUMEN TOTAL'!P401</f>
        <v>APAGADO</v>
      </c>
      <c r="K399" s="88" t="str">
        <f>'RESUMEN TOTAL'!Q401</f>
        <v>APAGADO</v>
      </c>
      <c r="L399" s="88" t="str">
        <f>'RESUMEN TOTAL'!R401</f>
        <v>APAGADO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 t="str">
        <f>'RESUMEN TOTAL'!L402</f>
        <v>APAGADO</v>
      </c>
      <c r="G400" s="88">
        <f>'RESUMEN TOTAL'!M402</f>
        <v>0</v>
      </c>
      <c r="H400" s="88" t="str">
        <f>'RESUMEN TOTAL'!N402</f>
        <v>APAGADO</v>
      </c>
      <c r="I400" s="88" t="str">
        <f>'RESUMEN TOTAL'!O402</f>
        <v>APAGADO</v>
      </c>
      <c r="J400" s="88" t="str">
        <f>'RESUMEN TOTAL'!P402</f>
        <v>APAGADO</v>
      </c>
      <c r="K400" s="88" t="str">
        <f>'RESUMEN TOTAL'!Q402</f>
        <v>APAGADO</v>
      </c>
      <c r="L400" s="88" t="str">
        <f>'RESUMEN TOTAL'!R402</f>
        <v>APAGADO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 t="str">
        <f>'RESUMEN TOTAL'!L412</f>
        <v>APAGADO</v>
      </c>
      <c r="G410" s="88" t="str">
        <f>'RESUMEN TOTAL'!M412</f>
        <v>APAGADO</v>
      </c>
      <c r="H410" s="88" t="str">
        <f>'RESUMEN TOTAL'!N412</f>
        <v>APAGADO</v>
      </c>
      <c r="I410" s="88" t="str">
        <f>'RESUMEN TOTAL'!O412</f>
        <v>APAGADO</v>
      </c>
      <c r="J410" s="88" t="str">
        <f>'RESUMEN TOTAL'!P412</f>
        <v>APAGADO</v>
      </c>
      <c r="K410" s="88" t="str">
        <f>'RESUMEN TOTAL'!Q412</f>
        <v>APAGADO</v>
      </c>
      <c r="L410" s="88" t="str">
        <f>'RESUMEN TOTAL'!R412</f>
        <v>APAGADO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 t="str">
        <f>'RESUMEN TOTAL'!L413</f>
        <v>APAGADO</v>
      </c>
      <c r="G411" s="88" t="str">
        <f>'RESUMEN TOTAL'!M413</f>
        <v>APAGADO</v>
      </c>
      <c r="H411" s="88" t="str">
        <f>'RESUMEN TOTAL'!N413</f>
        <v>APAGADO</v>
      </c>
      <c r="I411" s="88" t="str">
        <f>'RESUMEN TOTAL'!O413</f>
        <v>APAGADO</v>
      </c>
      <c r="J411" s="88" t="str">
        <f>'RESUMEN TOTAL'!P413</f>
        <v>APAGADO</v>
      </c>
      <c r="K411" s="88" t="str">
        <f>'RESUMEN TOTAL'!Q413</f>
        <v>APAGADO</v>
      </c>
      <c r="L411" s="88" t="str">
        <f>'RESUMEN TOTAL'!R413</f>
        <v>APAGADO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 t="str">
        <f>'RESUMEN TOTAL'!L431</f>
        <v>APAGADO</v>
      </c>
      <c r="G428" s="88">
        <f>'RESUMEN TOTAL'!M431</f>
        <v>0</v>
      </c>
      <c r="H428" s="88" t="str">
        <f>'RESUMEN TOTAL'!N431</f>
        <v>APAGADO</v>
      </c>
      <c r="I428" s="88" t="str">
        <f>'RESUMEN TOTAL'!O431</f>
        <v>APAGADO</v>
      </c>
      <c r="J428" s="88" t="str">
        <f>'RESUMEN TOTAL'!P431</f>
        <v>APAGADO</v>
      </c>
      <c r="K428" s="88" t="str">
        <f>'RESUMEN TOTAL'!Q431</f>
        <v>APAGADO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 t="str">
        <f>'RESUMEN TOTAL'!L432</f>
        <v>APAGADO</v>
      </c>
      <c r="G429" s="88">
        <f>'RESUMEN TOTAL'!M432</f>
        <v>0</v>
      </c>
      <c r="H429" s="88" t="str">
        <f>'RESUMEN TOTAL'!N432</f>
        <v>APAGADO</v>
      </c>
      <c r="I429" s="88" t="str">
        <f>'RESUMEN TOTAL'!O432</f>
        <v>APAGADO</v>
      </c>
      <c r="J429" s="88" t="str">
        <f>'RESUMEN TOTAL'!P432</f>
        <v>APAGADO</v>
      </c>
      <c r="K429" s="88" t="str">
        <f>'RESUMEN TOTAL'!Q432</f>
        <v>APAGADO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 t="str">
        <f>'RESUMEN TOTAL'!L433</f>
        <v>APAGADO</v>
      </c>
      <c r="G430" s="88">
        <f>'RESUMEN TOTAL'!M433</f>
        <v>0</v>
      </c>
      <c r="H430" s="88" t="str">
        <f>'RESUMEN TOTAL'!N433</f>
        <v>APAGADO</v>
      </c>
      <c r="I430" s="88" t="str">
        <f>'RESUMEN TOTAL'!O433</f>
        <v>APAGADO</v>
      </c>
      <c r="J430" s="88" t="str">
        <f>'RESUMEN TOTAL'!P433</f>
        <v>APAGADO</v>
      </c>
      <c r="K430" s="88" t="str">
        <f>'RESUMEN TOTAL'!Q433</f>
        <v>APAGADO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 t="str">
        <f>'RESUMEN TOTAL'!L434</f>
        <v>APAGADO</v>
      </c>
      <c r="G431" s="88">
        <f>'RESUMEN TOTAL'!M434</f>
        <v>0</v>
      </c>
      <c r="H431" s="88" t="str">
        <f>'RESUMEN TOTAL'!N434</f>
        <v>APAGADO</v>
      </c>
      <c r="I431" s="88" t="str">
        <f>'RESUMEN TOTAL'!O434</f>
        <v>APAGADO</v>
      </c>
      <c r="J431" s="88" t="str">
        <f>'RESUMEN TOTAL'!P434</f>
        <v>APAGADO</v>
      </c>
      <c r="K431" s="88" t="str">
        <f>'RESUMEN TOTAL'!Q434</f>
        <v>APAGADO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 t="str">
        <f>'RESUMEN TOTAL'!O435</f>
        <v>APAGADO</v>
      </c>
      <c r="J432" s="88" t="str">
        <f>'RESUMEN TOTAL'!P435</f>
        <v>APAGADO</v>
      </c>
      <c r="K432" s="88" t="str">
        <f>'RESUMEN TOTAL'!Q435</f>
        <v>APAGADO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 t="str">
        <f>'RESUMEN TOTAL'!N437</f>
        <v>APAGADO</v>
      </c>
      <c r="I434" s="88" t="str">
        <f>'RESUMEN TOTAL'!O437</f>
        <v>APAGADO</v>
      </c>
      <c r="J434" s="88" t="str">
        <f>'RESUMEN TOTAL'!P437</f>
        <v>APAGADO</v>
      </c>
      <c r="K434" s="88" t="str">
        <f>'RESUMEN TOTAL'!Q437</f>
        <v>APAGADO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 t="str">
        <f>'RESUMEN TOTAL'!L449</f>
        <v>APAGADO</v>
      </c>
      <c r="G446" s="88">
        <f>'RESUMEN TOTAL'!M449</f>
        <v>0</v>
      </c>
      <c r="H446" s="88" t="str">
        <f>'RESUMEN TOTAL'!N449</f>
        <v>APAGADO</v>
      </c>
      <c r="I446" s="88" t="str">
        <f>'RESUMEN TOTAL'!O449</f>
        <v>APAGADO</v>
      </c>
      <c r="J446" s="88" t="str">
        <f>'RESUMEN TOTAL'!P449</f>
        <v>APAGADO</v>
      </c>
      <c r="K446" s="88" t="str">
        <f>'RESUMEN TOTAL'!Q449</f>
        <v>APAGADO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 t="str">
        <f>'RESUMEN TOTAL'!P498</f>
        <v>APAGADO</v>
      </c>
      <c r="K475" s="19" t="str">
        <f>'RESUMEN TOTAL'!Q498</f>
        <v>APAGADO</v>
      </c>
      <c r="L475" s="19" t="str">
        <f>'RESUMEN TOTAL'!R498</f>
        <v>APAGADO</v>
      </c>
      <c r="M475" s="19">
        <f>'RESUMEN TOTAL'!S498</f>
        <v>0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 t="str">
        <f>'RESUMEN TOTAL'!P499</f>
        <v>APAGADO</v>
      </c>
      <c r="K476" s="19" t="str">
        <f>'RESUMEN TOTAL'!Q499</f>
        <v>APAGADO</v>
      </c>
      <c r="L476" s="19" t="str">
        <f>'RESUMEN TOTAL'!R499</f>
        <v>APAGADO</v>
      </c>
      <c r="M476" s="19">
        <f>'RESUMEN TOTAL'!S499</f>
        <v>0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 t="str">
        <f>'RESUMEN TOTAL'!L504</f>
        <v>APAGADO</v>
      </c>
      <c r="G481" s="19" t="str">
        <f>'RESUMEN TOTAL'!M504</f>
        <v>APAGADO</v>
      </c>
      <c r="H481" s="88">
        <f>'RESUMEN TOTAL'!N504</f>
        <v>0</v>
      </c>
      <c r="I481" s="19" t="str">
        <f>'RESUMEN TOTAL'!O504</f>
        <v>APAGADO</v>
      </c>
      <c r="J481" s="19" t="str">
        <f>'RESUMEN TOTAL'!P504</f>
        <v>APAGADO</v>
      </c>
      <c r="K481" s="19">
        <f>'RESUMEN TOTAL'!Q504</f>
        <v>0</v>
      </c>
      <c r="L481" s="19" t="str">
        <f>'RESUMEN TOTAL'!R504</f>
        <v>APAGADO</v>
      </c>
      <c r="M481" s="19">
        <f>'RESUMEN TOTAL'!S504</f>
        <v>0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 t="str">
        <f>'RESUMEN TOTAL'!N505</f>
        <v>APAGADO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 t="str">
        <f>'RESUMEN TOTAL'!L506</f>
        <v>APAGADO</v>
      </c>
      <c r="G483" s="19" t="str">
        <f>'RESUMEN TOTAL'!M506</f>
        <v>APAGADO</v>
      </c>
      <c r="H483" s="88" t="str">
        <f>'RESUMEN TOTAL'!N506</f>
        <v>APAGADO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 t="str">
        <f>'RESUMEN TOTAL'!P507</f>
        <v>APAGADO</v>
      </c>
      <c r="K484" s="19" t="str">
        <f>'RESUMEN TOTAL'!Q507</f>
        <v>APAGADO</v>
      </c>
      <c r="L484" s="19" t="str">
        <f>'RESUMEN TOTAL'!R507</f>
        <v>APAGADO</v>
      </c>
      <c r="M484" s="19">
        <f>'RESUMEN TOTAL'!S507</f>
        <v>0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 t="str">
        <f>'RESUMEN TOTAL'!O508</f>
        <v>APAGADO</v>
      </c>
      <c r="J485" s="19" t="str">
        <f>'RESUMEN TOTAL'!P508</f>
        <v>APAGADO</v>
      </c>
      <c r="K485" s="19" t="str">
        <f>'RESUMEN TOTAL'!Q508</f>
        <v>APAGADO</v>
      </c>
      <c r="L485" s="19" t="str">
        <f>'RESUMEN TOTAL'!R508</f>
        <v>APAGADO</v>
      </c>
      <c r="M485" s="19">
        <f>'RESUMEN TOTAL'!S508</f>
        <v>0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 t="str">
        <f>'RESUMEN TOTAL'!L509</f>
        <v>APAGADO</v>
      </c>
      <c r="G486" s="19" t="str">
        <f>'RESUMEN TOTAL'!M509</f>
        <v>APAGADO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 t="str">
        <f>'RESUMEN TOTAL'!O516</f>
        <v>APAGADO</v>
      </c>
      <c r="J495" s="19" t="str">
        <f>'RESUMEN TOTAL'!P516</f>
        <v>APAGADO</v>
      </c>
      <c r="K495" s="19" t="str">
        <f>'RESUMEN TOTAL'!Q516</f>
        <v>APAGADO</v>
      </c>
      <c r="L495" s="19" t="str">
        <f>'RESUMEN TOTAL'!R516</f>
        <v>APAGADO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 t="str">
        <f>'RESUMEN TOTAL'!O517</f>
        <v>APAGADO</v>
      </c>
      <c r="J496" s="19" t="str">
        <f>'RESUMEN TOTAL'!P517</f>
        <v>APAGADO</v>
      </c>
      <c r="K496" s="19" t="str">
        <f>'RESUMEN TOTAL'!Q517</f>
        <v>APAGADO</v>
      </c>
      <c r="L496" s="19" t="str">
        <f>'RESUMEN TOTAL'!R517</f>
        <v>APAGADO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2023-11-07T10:38:27Z</dcterms:modified>
</cp:coreProperties>
</file>