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8_{8B8C8201-9317-461C-937A-534FEFEF77DA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24" l="1"/>
  <c r="J7" i="24" s="1"/>
  <c r="J6" i="24"/>
  <c r="J5" i="24"/>
  <c r="E3" i="24" l="1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J26" i="24"/>
  <c r="J27" i="24"/>
  <c r="J28" i="24"/>
  <c r="D31" i="24"/>
  <c r="D32" i="24" s="1"/>
  <c r="J33" i="24"/>
  <c r="J34" i="24"/>
  <c r="J35" i="24"/>
  <c r="E40" i="24"/>
  <c r="J40" i="24"/>
  <c r="E41" i="24"/>
  <c r="J41" i="24"/>
  <c r="J42" i="24"/>
  <c r="J47" i="24"/>
  <c r="J48" i="24"/>
  <c r="J49" i="24"/>
  <c r="J54" i="24"/>
  <c r="J55" i="24"/>
  <c r="J56" i="24"/>
  <c r="J61" i="24"/>
  <c r="J62" i="24"/>
  <c r="J63" i="24"/>
  <c r="J68" i="24"/>
  <c r="J69" i="24"/>
  <c r="J70" i="24"/>
  <c r="D73" i="24"/>
  <c r="J75" i="24"/>
  <c r="J76" i="24"/>
  <c r="J77" i="24"/>
  <c r="D80" i="24"/>
  <c r="J83" i="24"/>
  <c r="J84" i="24"/>
  <c r="D87" i="24"/>
  <c r="D88" i="24"/>
  <c r="J91" i="24"/>
  <c r="D94" i="24"/>
  <c r="J96" i="24"/>
  <c r="J97" i="24"/>
  <c r="J98" i="24"/>
  <c r="J103" i="24"/>
  <c r="J104" i="24"/>
  <c r="J105" i="24"/>
  <c r="J110" i="24"/>
  <c r="J111" i="24"/>
  <c r="J112" i="24"/>
  <c r="D115" i="24"/>
  <c r="J117" i="24"/>
  <c r="J118" i="24"/>
  <c r="I119" i="24"/>
  <c r="J119" i="24" s="1"/>
  <c r="D122" i="24"/>
  <c r="J124" i="24"/>
  <c r="J125" i="24"/>
  <c r="J126" i="24"/>
  <c r="J152" i="24"/>
  <c r="J153" i="24"/>
  <c r="J154" i="24"/>
  <c r="D164" i="24"/>
  <c r="D165" i="24" s="1"/>
  <c r="J166" i="24"/>
  <c r="J167" i="24"/>
  <c r="J173" i="24"/>
  <c r="J174" i="24"/>
  <c r="J175" i="24"/>
  <c r="J180" i="24"/>
  <c r="J181" i="24"/>
  <c r="I182" i="24"/>
  <c r="J182" i="24" s="1"/>
  <c r="J194" i="24"/>
  <c r="J195" i="24"/>
  <c r="D199" i="24"/>
  <c r="J208" i="24"/>
  <c r="J209" i="24"/>
  <c r="Z3" i="25"/>
  <c r="C147" i="24" s="1"/>
  <c r="R3" i="25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J82" i="24"/>
  <c r="J210" i="24"/>
  <c r="J168" i="24"/>
  <c r="D89" i="24"/>
  <c r="E39" i="24"/>
  <c r="E38" i="24"/>
  <c r="D26" i="24"/>
  <c r="D200" i="24"/>
  <c r="J196" i="24"/>
  <c r="D166" i="24"/>
  <c r="D116" i="24"/>
  <c r="D95" i="24"/>
  <c r="D74" i="24"/>
  <c r="D81" i="24"/>
  <c r="D18" i="24"/>
  <c r="D11" i="24"/>
  <c r="K479" i="2"/>
  <c r="K483" i="2"/>
  <c r="K486" i="2"/>
  <c r="K485" i="2"/>
  <c r="K484" i="2"/>
  <c r="K482" i="2"/>
  <c r="K481" i="2"/>
  <c r="K480" i="2"/>
  <c r="D90" i="24" l="1"/>
  <c r="D82" i="24"/>
  <c r="D12" i="24"/>
  <c r="E11" i="24"/>
  <c r="D117" i="24"/>
  <c r="D167" i="24"/>
  <c r="D96" i="24"/>
  <c r="D19" i="24"/>
  <c r="D75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D76" i="24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J90" i="24" s="1"/>
  <c r="H3" i="26"/>
  <c r="F37" i="14" s="1"/>
  <c r="P2" i="26"/>
  <c r="E45" i="14" s="1"/>
  <c r="L2" i="26"/>
  <c r="E41" i="14" s="1"/>
  <c r="I89" i="24" s="1"/>
  <c r="J89" i="2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J139" i="24" s="1"/>
  <c r="AC2" i="26"/>
  <c r="E58" i="14" s="1"/>
  <c r="AH3" i="26"/>
  <c r="F63" i="14" s="1"/>
  <c r="I202" i="24" s="1"/>
  <c r="J202" i="24" s="1"/>
  <c r="AF3" i="26"/>
  <c r="I188" i="24" s="1"/>
  <c r="J188" i="24" s="1"/>
  <c r="AJ2" i="26"/>
  <c r="E65" i="14" s="1"/>
  <c r="G65" i="14" s="1"/>
  <c r="AB2" i="26"/>
  <c r="Z3" i="26"/>
  <c r="F55" i="14" s="1"/>
  <c r="I146" i="24" s="1"/>
  <c r="J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J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J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J187" i="24" l="1"/>
  <c r="I189" i="24"/>
  <c r="J189" i="24" s="1"/>
  <c r="J138" i="24"/>
  <c r="I140" i="24"/>
  <c r="J140" i="24" s="1"/>
  <c r="J201" i="24"/>
  <c r="I203" i="24"/>
  <c r="J203" i="24" s="1"/>
  <c r="I133" i="24"/>
  <c r="J133" i="24" s="1"/>
  <c r="J131" i="24"/>
  <c r="J145" i="24"/>
  <c r="I147" i="24"/>
  <c r="J147" i="24" s="1"/>
  <c r="G44" i="14"/>
  <c r="G36" i="14"/>
  <c r="G38" i="14"/>
  <c r="G46" i="14"/>
  <c r="G35" i="14"/>
  <c r="G4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H204" i="24" s="1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H141" i="24" s="1"/>
  <c r="G59" i="14"/>
  <c r="G58" i="14"/>
  <c r="H169" i="24" s="1"/>
  <c r="G56" i="14"/>
  <c r="E57" i="14"/>
  <c r="I159" i="24" s="1"/>
  <c r="G55" i="14"/>
  <c r="H148" i="24" s="1"/>
  <c r="D48" i="14"/>
  <c r="D51" i="14"/>
  <c r="D50" i="14"/>
  <c r="D52" i="14"/>
  <c r="D49" i="14"/>
  <c r="D53" i="14"/>
  <c r="G53" i="14"/>
  <c r="H134" i="24" s="1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I161" i="24" l="1"/>
  <c r="J161" i="24" s="1"/>
  <c r="J159" i="24"/>
  <c r="G61" i="14"/>
  <c r="G57" i="14"/>
  <c r="H162" i="24" s="1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C50" i="24" s="1"/>
  <c r="K5" i="25"/>
  <c r="C43" i="24" s="1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C49" i="24" s="1"/>
  <c r="K3" i="25"/>
  <c r="C42" i="24" s="1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C51" i="24" s="1"/>
  <c r="E55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4" i="24"/>
  <c r="E95" i="24"/>
  <c r="E97" i="24"/>
  <c r="E96" i="24"/>
  <c r="E62" i="24"/>
  <c r="E61" i="24"/>
  <c r="E137" i="24"/>
  <c r="E138" i="24"/>
  <c r="E17" i="24"/>
  <c r="E18" i="24"/>
  <c r="E19" i="24"/>
  <c r="E20" i="24"/>
  <c r="E47" i="24"/>
  <c r="E48" i="24"/>
  <c r="E80" i="24"/>
  <c r="E81" i="24"/>
  <c r="E82" i="24"/>
  <c r="E83" i="24"/>
  <c r="E88" i="24"/>
  <c r="E87" i="24"/>
  <c r="E89" i="24"/>
  <c r="E90" i="24"/>
  <c r="E164" i="24"/>
  <c r="E165" i="24"/>
  <c r="E166" i="24"/>
  <c r="E167" i="24"/>
  <c r="E24" i="24"/>
  <c r="E25" i="24"/>
  <c r="E26" i="24"/>
  <c r="E27" i="24"/>
  <c r="E73" i="24"/>
  <c r="E74" i="24"/>
  <c r="E75" i="24"/>
  <c r="E7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R4" i="25"/>
  <c r="U4" i="25" l="1"/>
  <c r="E112" i="24" s="1"/>
  <c r="Q4" i="25"/>
  <c r="E84" i="24" s="1"/>
  <c r="X4" i="25"/>
  <c r="E133" i="24" s="1"/>
  <c r="R6" i="25"/>
  <c r="E92" i="24" s="1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E14" i="14"/>
  <c r="E9" i="14"/>
  <c r="C52" i="24" s="1"/>
  <c r="D52" i="24" s="1"/>
  <c r="E8" i="14"/>
  <c r="C45" i="24" s="1"/>
  <c r="D45" i="24" s="1"/>
  <c r="E10" i="14"/>
  <c r="C59" i="24" s="1"/>
  <c r="D59" i="24" s="1"/>
  <c r="E13" i="14"/>
  <c r="E11" i="14"/>
  <c r="C66" i="24" s="1"/>
  <c r="D66" i="24" s="1"/>
  <c r="E5" i="14"/>
  <c r="E3" i="14"/>
  <c r="E6" i="14"/>
  <c r="E4" i="14"/>
  <c r="E7" i="14"/>
  <c r="C38" i="24" s="1"/>
  <c r="B2" i="14"/>
  <c r="E2" i="14" s="1"/>
  <c r="G2" i="14" s="1"/>
  <c r="AB6" i="25"/>
  <c r="AH2" i="2"/>
  <c r="J23" i="2"/>
  <c r="D60" i="24" l="1"/>
  <c r="E60" i="24" s="1"/>
  <c r="E59" i="24"/>
  <c r="E30" i="14"/>
  <c r="C202" i="24"/>
  <c r="D202" i="24" s="1"/>
  <c r="E202" i="24" s="1"/>
  <c r="D109" i="24"/>
  <c r="E108" i="24"/>
  <c r="D46" i="24"/>
  <c r="E46" i="24" s="1"/>
  <c r="E45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30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179" i="24" l="1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194" i="24" l="1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E129" i="24" l="1"/>
  <c r="D130" i="24"/>
  <c r="E130" i="24" s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<sst xmlns="http://schemas.openxmlformats.org/spreadsheetml/2006/main" count="4063" uniqueCount="1472">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</sst>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5"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5.6016597510373446E-2</c:v>
                </c:pt>
                <c:pt idx="1">
                  <c:v>0.2095435684647303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5.6016597510373446E-2</c:v>
                </c:pt>
                <c:pt idx="1">
                  <c:v>0.2095435684647303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8"/>
  <sheetViews>
    <sheetView tabSelected="1" zoomScale="55" zoomScaleNormal="55" workbookViewId="0">
      <pane xSplit="11" ySplit="4" topLeftCell="M431" activePane="bottomRight" state="frozen"/>
      <selection pane="topRight" activeCell="M1" sqref="M1"/>
      <selection pane="bottomLeft" activeCell="A5" sqref="A5"/>
      <selection pane="bottomRight" activeCell="M446" sqref="M446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0.21991701244813278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O2" si="3">CANTIDAD_DE_CAMARAS-M3</f>
        <v>376</v>
      </c>
      <c r="N2" s="75">
        <f t="shared" ref="N2" si="4">CANTIDAD_DE_CAMARAS-N3</f>
        <v>482</v>
      </c>
      <c r="O2" s="75">
        <f t="shared" si="3"/>
        <v>482</v>
      </c>
      <c r="P2" s="75">
        <f t="shared" si="3"/>
        <v>482</v>
      </c>
      <c r="Q2" s="75">
        <f t="shared" si="3"/>
        <v>482</v>
      </c>
      <c r="R2" s="75">
        <f t="shared" si="3"/>
        <v>482</v>
      </c>
      <c r="S2" s="75">
        <f t="shared" si="3"/>
        <v>482</v>
      </c>
      <c r="T2" s="75">
        <f t="shared" si="3"/>
        <v>482</v>
      </c>
      <c r="U2" s="75">
        <f t="shared" si="3"/>
        <v>482</v>
      </c>
      <c r="V2" s="75">
        <f t="shared" si="3"/>
        <v>482</v>
      </c>
      <c r="W2" s="75">
        <f t="shared" si="3"/>
        <v>482</v>
      </c>
      <c r="X2" s="75">
        <f t="shared" si="3"/>
        <v>482</v>
      </c>
      <c r="Y2" s="75">
        <f t="shared" si="3"/>
        <v>482</v>
      </c>
      <c r="Z2" s="75">
        <f t="shared" si="3"/>
        <v>482</v>
      </c>
      <c r="AA2" s="75">
        <f t="shared" si="3"/>
        <v>482</v>
      </c>
      <c r="AB2" s="75">
        <f t="shared" si="3"/>
        <v>482</v>
      </c>
      <c r="AC2" s="75">
        <f t="shared" si="3"/>
        <v>482</v>
      </c>
      <c r="AD2" s="75">
        <f t="shared" si="3"/>
        <v>482</v>
      </c>
      <c r="AE2" s="75">
        <f t="shared" si="3"/>
        <v>482</v>
      </c>
      <c r="AF2" s="75">
        <f t="shared" si="3"/>
        <v>482</v>
      </c>
      <c r="AG2" s="75">
        <f t="shared" si="3"/>
        <v>482</v>
      </c>
      <c r="AH2" s="75">
        <f t="shared" si="3"/>
        <v>482</v>
      </c>
      <c r="AI2" s="75">
        <f t="shared" si="3"/>
        <v>482</v>
      </c>
      <c r="AJ2" s="75">
        <f t="shared" si="3"/>
        <v>482</v>
      </c>
      <c r="AK2" s="75">
        <f t="shared" si="3"/>
        <v>482</v>
      </c>
      <c r="AL2" s="75">
        <f t="shared" si="3"/>
        <v>482</v>
      </c>
      <c r="AM2" s="75">
        <f t="shared" si="3"/>
        <v>482</v>
      </c>
      <c r="AN2" s="75">
        <f t="shared" si="3"/>
        <v>482</v>
      </c>
      <c r="AO2" s="75">
        <f t="shared" si="3"/>
        <v>482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COUNTIF(L4:L600, "apagado")</f>
        <v>34</v>
      </c>
      <c r="M3" s="12">
        <f t="shared" si="5"/>
        <v>106</v>
      </c>
      <c r="N3" s="12">
        <f t="shared" si="5"/>
        <v>0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COUNTIF(X4:X498, "apagado")</f>
        <v>0</v>
      </c>
      <c r="Y3" s="12">
        <f>COUNTIF(Y4:Y498, "apagado")</f>
        <v>0</v>
      </c>
      <c r="Z3" s="12">
        <f t="shared" ref="Z3:AO3" si="6">COUNTIF(Z4:Z600,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26</v>
      </c>
      <c r="J15" s="34">
        <f t="shared" si="8"/>
        <v>2</v>
      </c>
      <c r="K15" s="35">
        <f t="shared" si="9"/>
        <v>0.9285714285714286</v>
      </c>
      <c r="L15" s="88" t="s">
        <v>1471</v>
      </c>
      <c r="M15" s="88" t="s">
        <v>1471</v>
      </c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8"/>
      <c r="M18" s="88" t="s">
        <v>1471</v>
      </c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8"/>
      <c r="M19" s="88" t="s">
        <v>1471</v>
      </c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27</v>
      </c>
      <c r="J20" s="34">
        <f t="shared" ref="J20:J23" si="13">COUNTIF(L20:AM20,"APAGADO")</f>
        <v>1</v>
      </c>
      <c r="K20" s="35">
        <f t="shared" ref="K20:K23" si="14">(I20)/(J20+I20)</f>
        <v>0.9642857142857143</v>
      </c>
      <c r="L20" s="88"/>
      <c r="M20" s="88" t="s">
        <v>1471</v>
      </c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27</v>
      </c>
      <c r="J21" s="34">
        <f t="shared" si="13"/>
        <v>1</v>
      </c>
      <c r="K21" s="35">
        <f t="shared" si="14"/>
        <v>0.9642857142857143</v>
      </c>
      <c r="L21" s="88"/>
      <c r="M21" s="88" t="s">
        <v>1471</v>
      </c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27</v>
      </c>
      <c r="J79" s="34">
        <f t="shared" si="16"/>
        <v>1</v>
      </c>
      <c r="K79" s="35">
        <f t="shared" si="17"/>
        <v>0.9642857142857143</v>
      </c>
      <c r="L79" s="88"/>
      <c r="M79" s="88" t="s">
        <v>1471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26</v>
      </c>
      <c r="J107" s="34">
        <f t="shared" si="20"/>
        <v>2</v>
      </c>
      <c r="K107" s="35">
        <f t="shared" si="21"/>
        <v>0.9285714285714286</v>
      </c>
      <c r="L107" s="88" t="s">
        <v>1471</v>
      </c>
      <c r="M107" s="88" t="s">
        <v>1471</v>
      </c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27</v>
      </c>
      <c r="J115" s="34">
        <f>COUNTIF(L115:AM115,"APAGADO")</f>
        <v>1</v>
      </c>
      <c r="K115" s="35">
        <f>(I115)/(J115+I115)</f>
        <v>0.9642857142857143</v>
      </c>
      <c r="L115" s="88"/>
      <c r="M115" s="88" t="s">
        <v>1471</v>
      </c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27</v>
      </c>
      <c r="J117" s="34">
        <f t="shared" si="16"/>
        <v>1</v>
      </c>
      <c r="K117" s="35">
        <f t="shared" si="17"/>
        <v>0.9642857142857143</v>
      </c>
      <c r="L117" s="88"/>
      <c r="M117" s="88" t="s">
        <v>1471</v>
      </c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27</v>
      </c>
      <c r="J119" s="34">
        <f t="shared" si="16"/>
        <v>1</v>
      </c>
      <c r="K119" s="35">
        <f t="shared" si="17"/>
        <v>0.9642857142857143</v>
      </c>
      <c r="L119" s="88"/>
      <c r="M119" s="88" t="s">
        <v>1471</v>
      </c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8"/>
      <c r="M120" s="88" t="s">
        <v>1471</v>
      </c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27</v>
      </c>
      <c r="J121" s="34">
        <f t="shared" si="16"/>
        <v>1</v>
      </c>
      <c r="K121" s="35">
        <f t="shared" si="17"/>
        <v>0.9642857142857143</v>
      </c>
      <c r="L121" s="88"/>
      <c r="M121" s="88" t="s">
        <v>1471</v>
      </c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27</v>
      </c>
      <c r="J122" s="34">
        <f t="shared" si="16"/>
        <v>1</v>
      </c>
      <c r="K122" s="35">
        <f t="shared" si="17"/>
        <v>0.9642857142857143</v>
      </c>
      <c r="L122" s="88"/>
      <c r="M122" s="88" t="s">
        <v>1471</v>
      </c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27</v>
      </c>
      <c r="J123" s="34">
        <f t="shared" si="16"/>
        <v>1</v>
      </c>
      <c r="K123" s="35">
        <f t="shared" si="17"/>
        <v>0.9642857142857143</v>
      </c>
      <c r="L123" s="88"/>
      <c r="M123" s="88" t="s">
        <v>1471</v>
      </c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27</v>
      </c>
      <c r="J124" s="34">
        <f t="shared" si="16"/>
        <v>1</v>
      </c>
      <c r="K124" s="35">
        <f t="shared" si="17"/>
        <v>0.9642857142857143</v>
      </c>
      <c r="L124" s="88"/>
      <c r="M124" s="88" t="s">
        <v>1471</v>
      </c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26</v>
      </c>
      <c r="J125" s="34">
        <f t="shared" si="16"/>
        <v>2</v>
      </c>
      <c r="K125" s="35">
        <f t="shared" si="17"/>
        <v>0.9285714285714286</v>
      </c>
      <c r="L125" s="88" t="s">
        <v>1471</v>
      </c>
      <c r="M125" s="88" t="s">
        <v>1471</v>
      </c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26</v>
      </c>
      <c r="J126" s="34">
        <f t="shared" si="16"/>
        <v>2</v>
      </c>
      <c r="K126" s="35">
        <f t="shared" si="17"/>
        <v>0.9285714285714286</v>
      </c>
      <c r="L126" s="88" t="s">
        <v>1471</v>
      </c>
      <c r="M126" s="88" t="s">
        <v>1471</v>
      </c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26</v>
      </c>
      <c r="J127" s="34">
        <f t="shared" si="16"/>
        <v>2</v>
      </c>
      <c r="K127" s="35">
        <f t="shared" si="17"/>
        <v>0.9285714285714286</v>
      </c>
      <c r="L127" s="88" t="s">
        <v>1471</v>
      </c>
      <c r="M127" s="88" t="s">
        <v>1471</v>
      </c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26</v>
      </c>
      <c r="J128" s="34">
        <f t="shared" si="16"/>
        <v>2</v>
      </c>
      <c r="K128" s="35">
        <f t="shared" si="17"/>
        <v>0.9285714285714286</v>
      </c>
      <c r="L128" s="88" t="s">
        <v>1471</v>
      </c>
      <c r="M128" s="88" t="s">
        <v>1471</v>
      </c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26</v>
      </c>
      <c r="J145" s="34">
        <f t="shared" si="16"/>
        <v>2</v>
      </c>
      <c r="K145" s="35">
        <f t="shared" si="17"/>
        <v>0.9285714285714286</v>
      </c>
      <c r="L145" s="88" t="s">
        <v>1471</v>
      </c>
      <c r="M145" s="88" t="s">
        <v>1471</v>
      </c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26</v>
      </c>
      <c r="J146" s="34">
        <f t="shared" si="16"/>
        <v>2</v>
      </c>
      <c r="K146" s="35">
        <f t="shared" si="17"/>
        <v>0.9285714285714286</v>
      </c>
      <c r="L146" s="88" t="s">
        <v>1471</v>
      </c>
      <c r="M146" s="88" t="s">
        <v>1471</v>
      </c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26</v>
      </c>
      <c r="J148" s="34">
        <f t="shared" ref="J148:J252" si="23">COUNTIF(L148:AM148,"APAGADO")</f>
        <v>2</v>
      </c>
      <c r="K148" s="35">
        <f t="shared" ref="K148:K252" si="24">(I148)/(J148+I148)</f>
        <v>0.9285714285714286</v>
      </c>
      <c r="L148" s="88" t="s">
        <v>1471</v>
      </c>
      <c r="M148" s="88" t="s">
        <v>1471</v>
      </c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/>
      <c r="M161" s="88" t="s">
        <v>1471</v>
      </c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 t="s">
        <v>1471</v>
      </c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 t="s">
        <v>1471</v>
      </c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 t="s">
        <v>1471</v>
      </c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8"/>
      <c r="M175" s="88" t="s">
        <v>1471</v>
      </c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27</v>
      </c>
      <c r="J176" s="34">
        <f t="shared" si="23"/>
        <v>1</v>
      </c>
      <c r="K176" s="35">
        <f t="shared" si="24"/>
        <v>0.9642857142857143</v>
      </c>
      <c r="L176" s="88"/>
      <c r="M176" s="88" t="s">
        <v>1471</v>
      </c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27</v>
      </c>
      <c r="J177" s="34">
        <f t="shared" si="23"/>
        <v>1</v>
      </c>
      <c r="K177" s="35">
        <f t="shared" si="24"/>
        <v>0.9642857142857143</v>
      </c>
      <c r="L177" s="88"/>
      <c r="M177" s="88" t="s">
        <v>1471</v>
      </c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2"/>
        <v>26</v>
      </c>
      <c r="J194" s="34">
        <f t="shared" si="23"/>
        <v>2</v>
      </c>
      <c r="K194" s="35">
        <f t="shared" si="24"/>
        <v>0.9285714285714286</v>
      </c>
      <c r="L194" s="88" t="s">
        <v>1471</v>
      </c>
      <c r="M194" s="88" t="s">
        <v>1471</v>
      </c>
      <c r="N194" s="88"/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27</v>
      </c>
      <c r="J195" s="34">
        <f t="shared" si="23"/>
        <v>1</v>
      </c>
      <c r="K195" s="35">
        <f t="shared" si="24"/>
        <v>0.9642857142857143</v>
      </c>
      <c r="L195" s="88"/>
      <c r="M195" s="88" t="s">
        <v>1471</v>
      </c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2"/>
        <v>26</v>
      </c>
      <c r="J196" s="34">
        <f t="shared" si="23"/>
        <v>2</v>
      </c>
      <c r="K196" s="35">
        <f t="shared" si="24"/>
        <v>0.9285714285714286</v>
      </c>
      <c r="L196" s="88" t="s">
        <v>1471</v>
      </c>
      <c r="M196" s="88" t="s">
        <v>1471</v>
      </c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27</v>
      </c>
      <c r="J225" s="34">
        <f t="shared" si="23"/>
        <v>1</v>
      </c>
      <c r="K225" s="35">
        <f t="shared" si="24"/>
        <v>0.9642857142857143</v>
      </c>
      <c r="L225" s="88"/>
      <c r="M225" s="88" t="s">
        <v>1471</v>
      </c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27</v>
      </c>
      <c r="J226" s="34">
        <f t="shared" si="23"/>
        <v>1</v>
      </c>
      <c r="K226" s="35">
        <f t="shared" si="24"/>
        <v>0.9642857142857143</v>
      </c>
      <c r="L226" s="88"/>
      <c r="M226" s="88" t="s">
        <v>1471</v>
      </c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27</v>
      </c>
      <c r="J227" s="34">
        <f t="shared" si="23"/>
        <v>1</v>
      </c>
      <c r="K227" s="35">
        <f t="shared" si="24"/>
        <v>0.9642857142857143</v>
      </c>
      <c r="L227" s="88"/>
      <c r="M227" s="88" t="s">
        <v>1471</v>
      </c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27</v>
      </c>
      <c r="J228" s="34">
        <f t="shared" si="23"/>
        <v>1</v>
      </c>
      <c r="K228" s="35">
        <f t="shared" si="24"/>
        <v>0.9642857142857143</v>
      </c>
      <c r="L228" s="88"/>
      <c r="M228" s="88" t="s">
        <v>1471</v>
      </c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27</v>
      </c>
      <c r="J229" s="34">
        <f t="shared" si="23"/>
        <v>1</v>
      </c>
      <c r="K229" s="35">
        <f t="shared" si="24"/>
        <v>0.9642857142857143</v>
      </c>
      <c r="L229" s="88"/>
      <c r="M229" s="88" t="s">
        <v>1471</v>
      </c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26</v>
      </c>
      <c r="J230" s="34">
        <f t="shared" si="23"/>
        <v>2</v>
      </c>
      <c r="K230" s="35">
        <f t="shared" si="24"/>
        <v>0.9285714285714286</v>
      </c>
      <c r="L230" s="88" t="s">
        <v>1471</v>
      </c>
      <c r="M230" s="88" t="s">
        <v>1471</v>
      </c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26</v>
      </c>
      <c r="J231" s="34">
        <f t="shared" si="23"/>
        <v>2</v>
      </c>
      <c r="K231" s="35">
        <f t="shared" si="24"/>
        <v>0.9285714285714286</v>
      </c>
      <c r="L231" s="88" t="s">
        <v>1471</v>
      </c>
      <c r="M231" s="88" t="s">
        <v>1471</v>
      </c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26</v>
      </c>
      <c r="J232" s="34">
        <f>COUNTIF(L232:AM232,"APAGADO")</f>
        <v>2</v>
      </c>
      <c r="K232" s="35">
        <f>(I232)/(J232+I232)</f>
        <v>0.9285714285714286</v>
      </c>
      <c r="L232" s="88" t="s">
        <v>1471</v>
      </c>
      <c r="M232" s="88" t="s">
        <v>1471</v>
      </c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26</v>
      </c>
      <c r="J233" s="34">
        <f t="shared" si="23"/>
        <v>2</v>
      </c>
      <c r="K233" s="35">
        <f t="shared" si="24"/>
        <v>0.9285714285714286</v>
      </c>
      <c r="L233" s="88" t="s">
        <v>1471</v>
      </c>
      <c r="M233" s="88" t="s">
        <v>1471</v>
      </c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26</v>
      </c>
      <c r="J234" s="34">
        <f t="shared" si="23"/>
        <v>2</v>
      </c>
      <c r="K234" s="35">
        <f t="shared" si="24"/>
        <v>0.9285714285714286</v>
      </c>
      <c r="L234" s="88" t="s">
        <v>1471</v>
      </c>
      <c r="M234" s="88" t="s">
        <v>1471</v>
      </c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26</v>
      </c>
      <c r="J235" s="34">
        <f>COUNTIF(L235:AM235,"APAGADO")</f>
        <v>2</v>
      </c>
      <c r="K235" s="35">
        <f>(I235)/(J235+I235)</f>
        <v>0.9285714285714286</v>
      </c>
      <c r="L235" s="88" t="s">
        <v>1471</v>
      </c>
      <c r="M235" s="88" t="s">
        <v>1471</v>
      </c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26</v>
      </c>
      <c r="J236" s="34">
        <f t="shared" si="23"/>
        <v>2</v>
      </c>
      <c r="K236" s="35">
        <f t="shared" si="24"/>
        <v>0.9285714285714286</v>
      </c>
      <c r="L236" s="88" t="s">
        <v>1471</v>
      </c>
      <c r="M236" s="88" t="s">
        <v>1471</v>
      </c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26</v>
      </c>
      <c r="J237" s="34">
        <f t="shared" si="23"/>
        <v>2</v>
      </c>
      <c r="K237" s="35">
        <f t="shared" si="24"/>
        <v>0.9285714285714286</v>
      </c>
      <c r="L237" s="88" t="s">
        <v>1471</v>
      </c>
      <c r="M237" s="88" t="s">
        <v>1471</v>
      </c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26</v>
      </c>
      <c r="J238" s="34">
        <f>COUNTIF(L238:AM238,"APAGADO")</f>
        <v>2</v>
      </c>
      <c r="K238" s="35">
        <f>(I238)/(J238+I238)</f>
        <v>0.9285714285714286</v>
      </c>
      <c r="L238" s="88" t="s">
        <v>1471</v>
      </c>
      <c r="M238" s="88" t="s">
        <v>1471</v>
      </c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27</v>
      </c>
      <c r="J239" s="34">
        <f t="shared" si="23"/>
        <v>1</v>
      </c>
      <c r="K239" s="35">
        <f t="shared" si="24"/>
        <v>0.9642857142857143</v>
      </c>
      <c r="L239" s="88"/>
      <c r="M239" s="88" t="s">
        <v>1471</v>
      </c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28</v>
      </c>
      <c r="J242" s="34">
        <f t="shared" si="23"/>
        <v>0</v>
      </c>
      <c r="K242" s="35">
        <f t="shared" si="24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27</v>
      </c>
      <c r="J243" s="34">
        <f t="shared" si="23"/>
        <v>1</v>
      </c>
      <c r="K243" s="35">
        <f t="shared" si="24"/>
        <v>0.9642857142857143</v>
      </c>
      <c r="L243" s="88"/>
      <c r="M243" s="88" t="s">
        <v>1471</v>
      </c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26</v>
      </c>
      <c r="J245" s="34">
        <f t="shared" si="23"/>
        <v>2</v>
      </c>
      <c r="K245" s="35">
        <f t="shared" si="24"/>
        <v>0.9285714285714286</v>
      </c>
      <c r="L245" s="88" t="s">
        <v>1471</v>
      </c>
      <c r="M245" s="88" t="s">
        <v>1471</v>
      </c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27</v>
      </c>
      <c r="J246" s="34">
        <f t="shared" si="23"/>
        <v>1</v>
      </c>
      <c r="K246" s="35">
        <f t="shared" si="24"/>
        <v>0.9642857142857143</v>
      </c>
      <c r="L246" s="88"/>
      <c r="M246" s="88" t="s">
        <v>1471</v>
      </c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27</v>
      </c>
      <c r="J247" s="34">
        <f t="shared" si="23"/>
        <v>1</v>
      </c>
      <c r="K247" s="35">
        <f t="shared" si="24"/>
        <v>0.9642857142857143</v>
      </c>
      <c r="L247" s="88"/>
      <c r="M247" s="88" t="s">
        <v>1471</v>
      </c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27</v>
      </c>
      <c r="J253" s="34">
        <f t="shared" ref="J253:J316" si="36">COUNTIF(L253:AM253,"APAGADO")</f>
        <v>1</v>
      </c>
      <c r="K253" s="35">
        <f t="shared" ref="K253:K316" si="37">(I253)/(J253+I253)</f>
        <v>0.9642857142857143</v>
      </c>
      <c r="L253" s="88"/>
      <c r="M253" s="88" t="s">
        <v>1471</v>
      </c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27</v>
      </c>
      <c r="J255" s="34">
        <f t="shared" si="36"/>
        <v>1</v>
      </c>
      <c r="K255" s="35">
        <f t="shared" si="37"/>
        <v>0.9642857142857143</v>
      </c>
      <c r="L255" s="88"/>
      <c r="M255" s="88" t="s">
        <v>1471</v>
      </c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27</v>
      </c>
      <c r="J256" s="34">
        <f t="shared" ref="J256" si="39">COUNTIF(L256:AM256,"APAGADO")</f>
        <v>1</v>
      </c>
      <c r="K256" s="35">
        <f t="shared" ref="K256" si="40">(I256)/(J256+I256)</f>
        <v>0.9642857142857143</v>
      </c>
      <c r="L256" s="88"/>
      <c r="M256" s="88" t="s">
        <v>1471</v>
      </c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27</v>
      </c>
      <c r="J257" s="34">
        <f t="shared" ref="J257" si="42">COUNTIF(L257:AM257,"APAGADO")</f>
        <v>1</v>
      </c>
      <c r="K257" s="35">
        <f t="shared" ref="K257" si="43">(I257)/(J257+I257)</f>
        <v>0.9642857142857143</v>
      </c>
      <c r="L257" s="88"/>
      <c r="M257" s="88" t="s">
        <v>1471</v>
      </c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27</v>
      </c>
      <c r="J269" s="34">
        <f t="shared" si="36"/>
        <v>1</v>
      </c>
      <c r="K269" s="35">
        <f t="shared" si="37"/>
        <v>0.9642857142857143</v>
      </c>
      <c r="L269" s="88"/>
      <c r="M269" s="88" t="s">
        <v>1471</v>
      </c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27</v>
      </c>
      <c r="J293" s="34">
        <f t="shared" si="36"/>
        <v>1</v>
      </c>
      <c r="K293" s="35">
        <f t="shared" si="37"/>
        <v>0.9642857142857143</v>
      </c>
      <c r="L293" s="88"/>
      <c r="M293" s="88" t="s">
        <v>1471</v>
      </c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27</v>
      </c>
      <c r="J295" s="34">
        <f t="shared" si="36"/>
        <v>1</v>
      </c>
      <c r="K295" s="35">
        <f t="shared" si="37"/>
        <v>0.9642857142857143</v>
      </c>
      <c r="L295" s="88"/>
      <c r="M295" s="88" t="s">
        <v>1471</v>
      </c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27</v>
      </c>
      <c r="J296" s="34">
        <f>COUNTIF(L296:AM296,"APAGADO")</f>
        <v>1</v>
      </c>
      <c r="K296" s="35">
        <f>(I296)/(J296+I296)</f>
        <v>0.9642857142857143</v>
      </c>
      <c r="L296" s="88"/>
      <c r="M296" s="88" t="s">
        <v>1471</v>
      </c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27</v>
      </c>
      <c r="J297" s="34">
        <f>COUNTIF(L297:AM297,"APAGADO")</f>
        <v>1</v>
      </c>
      <c r="K297" s="35">
        <f>(I297)/(J297+I297)</f>
        <v>0.9642857142857143</v>
      </c>
      <c r="L297" s="88"/>
      <c r="M297" s="88" t="s">
        <v>1471</v>
      </c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27</v>
      </c>
      <c r="J301" s="34">
        <f>COUNTIF(L301:AM301,"APAGADO")</f>
        <v>1</v>
      </c>
      <c r="K301" s="35">
        <f>(I301)/(J301+I301)</f>
        <v>0.9642857142857143</v>
      </c>
      <c r="L301" s="88"/>
      <c r="M301" s="88" t="s">
        <v>1471</v>
      </c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27</v>
      </c>
      <c r="J302" s="34">
        <f>COUNTIF(L302:AM302,"APAGADO")</f>
        <v>1</v>
      </c>
      <c r="K302" s="35">
        <f>(I302)/(J302+I302)</f>
        <v>0.9642857142857143</v>
      </c>
      <c r="L302" s="88"/>
      <c r="M302" s="88" t="s">
        <v>1471</v>
      </c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27</v>
      </c>
      <c r="J303" s="34">
        <f>COUNTIF(L303:AM303,"APAGADO")</f>
        <v>1</v>
      </c>
      <c r="K303" s="35">
        <f>(I303)/(J303+I303)</f>
        <v>0.9642857142857143</v>
      </c>
      <c r="L303" s="88"/>
      <c r="M303" s="88" t="s">
        <v>1471</v>
      </c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27</v>
      </c>
      <c r="J304" s="34">
        <f t="shared" si="36"/>
        <v>1</v>
      </c>
      <c r="K304" s="35">
        <f t="shared" si="37"/>
        <v>0.9642857142857143</v>
      </c>
      <c r="L304" s="88"/>
      <c r="M304" s="88" t="s">
        <v>1471</v>
      </c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27</v>
      </c>
      <c r="J305" s="34">
        <f t="shared" si="36"/>
        <v>1</v>
      </c>
      <c r="K305" s="35">
        <f t="shared" si="37"/>
        <v>0.9642857142857143</v>
      </c>
      <c r="L305" s="88"/>
      <c r="M305" s="88" t="s">
        <v>1471</v>
      </c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27</v>
      </c>
      <c r="J306" s="34">
        <f t="shared" si="36"/>
        <v>1</v>
      </c>
      <c r="K306" s="35">
        <f t="shared" si="37"/>
        <v>0.9642857142857143</v>
      </c>
      <c r="L306" s="88"/>
      <c r="M306" s="88" t="s">
        <v>1471</v>
      </c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27</v>
      </c>
      <c r="J307" s="34">
        <f t="shared" si="36"/>
        <v>1</v>
      </c>
      <c r="K307" s="35">
        <f t="shared" si="37"/>
        <v>0.9642857142857143</v>
      </c>
      <c r="L307" s="88"/>
      <c r="M307" s="88" t="s">
        <v>1471</v>
      </c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27</v>
      </c>
      <c r="J308" s="34">
        <f t="shared" si="36"/>
        <v>1</v>
      </c>
      <c r="K308" s="35">
        <f t="shared" si="37"/>
        <v>0.9642857142857143</v>
      </c>
      <c r="L308" s="88"/>
      <c r="M308" s="88" t="s">
        <v>1471</v>
      </c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27</v>
      </c>
      <c r="J309" s="34">
        <f t="shared" si="36"/>
        <v>1</v>
      </c>
      <c r="K309" s="35">
        <f t="shared" si="37"/>
        <v>0.9642857142857143</v>
      </c>
      <c r="L309" s="88"/>
      <c r="M309" s="88" t="s">
        <v>1471</v>
      </c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27</v>
      </c>
      <c r="J311" s="34">
        <f>COUNTIF(L311:AM311,"APAGADO")</f>
        <v>1</v>
      </c>
      <c r="K311" s="35">
        <f>(I311)/(J311+I311)</f>
        <v>0.9642857142857143</v>
      </c>
      <c r="L311" s="88"/>
      <c r="M311" s="88" t="s">
        <v>1471</v>
      </c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27</v>
      </c>
      <c r="J312" s="34">
        <f>COUNTIF(L312:AM312,"APAGADO")</f>
        <v>1</v>
      </c>
      <c r="K312" s="35">
        <f>(I312)/(J312+I312)</f>
        <v>0.9642857142857143</v>
      </c>
      <c r="L312" s="88"/>
      <c r="M312" s="88" t="s">
        <v>1471</v>
      </c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27</v>
      </c>
      <c r="J319" s="34">
        <f t="shared" si="48"/>
        <v>1</v>
      </c>
      <c r="K319" s="35">
        <f t="shared" si="49"/>
        <v>0.9642857142857143</v>
      </c>
      <c r="L319" s="88"/>
      <c r="M319" s="88" t="s">
        <v>1471</v>
      </c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27</v>
      </c>
      <c r="J320" s="34">
        <f t="shared" si="48"/>
        <v>1</v>
      </c>
      <c r="K320" s="35">
        <f t="shared" si="49"/>
        <v>0.9642857142857143</v>
      </c>
      <c r="L320" s="88"/>
      <c r="M320" s="88" t="s">
        <v>1471</v>
      </c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27</v>
      </c>
      <c r="J321" s="34">
        <f t="shared" si="48"/>
        <v>1</v>
      </c>
      <c r="K321" s="35">
        <f t="shared" si="49"/>
        <v>0.9642857142857143</v>
      </c>
      <c r="L321" s="88"/>
      <c r="M321" s="88" t="s">
        <v>1471</v>
      </c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27</v>
      </c>
      <c r="J322" s="34">
        <f t="shared" si="48"/>
        <v>1</v>
      </c>
      <c r="K322" s="35">
        <f t="shared" si="49"/>
        <v>0.9642857142857143</v>
      </c>
      <c r="L322" s="88"/>
      <c r="M322" s="88" t="s">
        <v>1471</v>
      </c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8" t="s">
        <v>1471</v>
      </c>
      <c r="M351" s="88" t="s">
        <v>1471</v>
      </c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27</v>
      </c>
      <c r="J354" s="34">
        <f t="shared" si="48"/>
        <v>1</v>
      </c>
      <c r="K354" s="35">
        <f t="shared" si="49"/>
        <v>0.9642857142857143</v>
      </c>
      <c r="L354" s="88"/>
      <c r="M354" s="88" t="s">
        <v>1471</v>
      </c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27</v>
      </c>
      <c r="J355" s="34">
        <f t="shared" si="48"/>
        <v>1</v>
      </c>
      <c r="K355" s="35">
        <f t="shared" si="49"/>
        <v>0.9642857142857143</v>
      </c>
      <c r="L355" s="88"/>
      <c r="M355" s="88" t="s">
        <v>1471</v>
      </c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26</v>
      </c>
      <c r="J380" s="34">
        <f t="shared" si="48"/>
        <v>2</v>
      </c>
      <c r="K380" s="35">
        <f t="shared" si="49"/>
        <v>0.9285714285714286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27</v>
      </c>
      <c r="J381" s="34">
        <f>COUNTIF(L381:AM381,"APAGADO")</f>
        <v>1</v>
      </c>
      <c r="K381" s="35">
        <f>(I381)/(J381+I381)</f>
        <v>0.9642857142857143</v>
      </c>
      <c r="L381" s="88"/>
      <c r="M381" s="88" t="s">
        <v>1471</v>
      </c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27</v>
      </c>
      <c r="J382" s="34">
        <f>COUNTIF(L382:AM382,"APAGADO")</f>
        <v>1</v>
      </c>
      <c r="K382" s="35">
        <f>(I382)/(J382+I382)</f>
        <v>0.9642857142857143</v>
      </c>
      <c r="L382" s="88"/>
      <c r="M382" s="88" t="s">
        <v>1471</v>
      </c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27</v>
      </c>
      <c r="J383" s="34">
        <f t="shared" si="48"/>
        <v>1</v>
      </c>
      <c r="K383" s="35">
        <f t="shared" si="49"/>
        <v>0.9642857142857143</v>
      </c>
      <c r="L383" s="88"/>
      <c r="M383" s="88" t="s">
        <v>1471</v>
      </c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27</v>
      </c>
      <c r="J384" s="34">
        <f t="shared" si="48"/>
        <v>1</v>
      </c>
      <c r="K384" s="35">
        <f t="shared" si="49"/>
        <v>0.9642857142857143</v>
      </c>
      <c r="L384" s="88"/>
      <c r="M384" s="88" t="s">
        <v>1471</v>
      </c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26</v>
      </c>
      <c r="J385" s="34">
        <f>COUNTIF(L385:AM385,"APAGADO")</f>
        <v>1</v>
      </c>
      <c r="K385" s="35">
        <f>(I385)/(J385+I385)</f>
        <v>0.96296296296296291</v>
      </c>
      <c r="L385" s="88"/>
      <c r="M385" s="88" t="s">
        <v>1471</v>
      </c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27</v>
      </c>
      <c r="J386" s="34">
        <f>COUNTIF(L386:AM386,"APAGADO")</f>
        <v>1</v>
      </c>
      <c r="K386" s="35">
        <f>(I386)/(J386+I386)</f>
        <v>0.9642857142857143</v>
      </c>
      <c r="L386" s="88"/>
      <c r="M386" s="88" t="s">
        <v>1471</v>
      </c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27</v>
      </c>
      <c r="J387" s="34">
        <f t="shared" ref="J387" si="54">COUNTIF(L387:AM387,"APAGADO")</f>
        <v>1</v>
      </c>
      <c r="K387" s="35">
        <f t="shared" ref="K387" si="55">(I387)/(J387+I387)</f>
        <v>0.9642857142857143</v>
      </c>
      <c r="L387" s="88"/>
      <c r="M387" s="88" t="s">
        <v>1471</v>
      </c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27</v>
      </c>
      <c r="J415" s="34">
        <f t="shared" si="56"/>
        <v>1</v>
      </c>
      <c r="K415" s="35">
        <f t="shared" si="57"/>
        <v>0.9642857142857143</v>
      </c>
      <c r="L415" s="88"/>
      <c r="M415" s="88" t="s">
        <v>1471</v>
      </c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27</v>
      </c>
      <c r="J416" s="34">
        <f t="shared" si="56"/>
        <v>1</v>
      </c>
      <c r="K416" s="35">
        <f t="shared" si="57"/>
        <v>0.9642857142857143</v>
      </c>
      <c r="L416" s="88"/>
      <c r="M416" s="88" t="s">
        <v>1471</v>
      </c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26</v>
      </c>
      <c r="J417" s="34">
        <f t="shared" si="56"/>
        <v>2</v>
      </c>
      <c r="K417" s="35">
        <f t="shared" si="57"/>
        <v>0.9285714285714286</v>
      </c>
      <c r="L417" s="88" t="s">
        <v>1471</v>
      </c>
      <c r="M417" s="88" t="s">
        <v>1471</v>
      </c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26</v>
      </c>
      <c r="J418" s="34">
        <f t="shared" si="56"/>
        <v>2</v>
      </c>
      <c r="K418" s="35">
        <f t="shared" si="57"/>
        <v>0.9285714285714286</v>
      </c>
      <c r="L418" s="88" t="s">
        <v>1471</v>
      </c>
      <c r="M418" s="88" t="s">
        <v>1471</v>
      </c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27</v>
      </c>
      <c r="J419" s="34">
        <f t="shared" si="56"/>
        <v>1</v>
      </c>
      <c r="K419" s="35">
        <f t="shared" si="57"/>
        <v>0.9642857142857143</v>
      </c>
      <c r="L419" s="88"/>
      <c r="M419" s="88" t="s">
        <v>1471</v>
      </c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27</v>
      </c>
      <c r="J420" s="34">
        <f t="shared" si="56"/>
        <v>1</v>
      </c>
      <c r="K420" s="35">
        <f t="shared" si="57"/>
        <v>0.9642857142857143</v>
      </c>
      <c r="L420" s="88"/>
      <c r="M420" s="88" t="s">
        <v>1471</v>
      </c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27</v>
      </c>
      <c r="J421" s="34">
        <f>COUNTIF(L421:AM421,"APAGADO")</f>
        <v>1</v>
      </c>
      <c r="K421" s="35">
        <f>(I421)/(J421+I421)</f>
        <v>0.9642857142857143</v>
      </c>
      <c r="L421" s="88"/>
      <c r="M421" s="88" t="s">
        <v>1471</v>
      </c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27</v>
      </c>
      <c r="J422" s="34">
        <f t="shared" si="56"/>
        <v>1</v>
      </c>
      <c r="K422" s="35">
        <f t="shared" si="57"/>
        <v>0.9642857142857143</v>
      </c>
      <c r="L422" s="88"/>
      <c r="M422" s="88" t="s">
        <v>1471</v>
      </c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 t="s">
        <v>1471</v>
      </c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27</v>
      </c>
      <c r="J440" s="34">
        <f t="shared" si="56"/>
        <v>1</v>
      </c>
      <c r="K440" s="35">
        <f t="shared" si="57"/>
        <v>0.9642857142857143</v>
      </c>
      <c r="L440" s="88"/>
      <c r="M440" s="88" t="s">
        <v>1471</v>
      </c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27</v>
      </c>
      <c r="J441" s="34">
        <f t="shared" si="56"/>
        <v>1</v>
      </c>
      <c r="K441" s="35">
        <f t="shared" si="57"/>
        <v>0.9642857142857143</v>
      </c>
      <c r="L441" s="88"/>
      <c r="M441" s="88" t="s">
        <v>1471</v>
      </c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27</v>
      </c>
      <c r="J442" s="34">
        <f>COUNTIF(L442:AM442,"APAGADO")</f>
        <v>1</v>
      </c>
      <c r="K442" s="35">
        <f>(I442)/(J442+I442)</f>
        <v>0.9642857142857143</v>
      </c>
      <c r="L442" s="88"/>
      <c r="M442" s="88" t="s">
        <v>1471</v>
      </c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27</v>
      </c>
      <c r="J443" s="34">
        <f t="shared" si="56"/>
        <v>1</v>
      </c>
      <c r="K443" s="35">
        <f t="shared" si="57"/>
        <v>0.9642857142857143</v>
      </c>
      <c r="L443" s="88"/>
      <c r="M443" s="88" t="s">
        <v>1471</v>
      </c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27</v>
      </c>
      <c r="J444" s="34">
        <f t="shared" si="56"/>
        <v>1</v>
      </c>
      <c r="K444" s="35">
        <f t="shared" si="57"/>
        <v>0.9642857142857143</v>
      </c>
      <c r="L444" s="88"/>
      <c r="M444" s="88" t="s">
        <v>1471</v>
      </c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27</v>
      </c>
      <c r="J445" s="34">
        <f t="shared" si="56"/>
        <v>1</v>
      </c>
      <c r="K445" s="35">
        <f t="shared" si="57"/>
        <v>0.9642857142857143</v>
      </c>
      <c r="L445" s="88"/>
      <c r="M445" s="88" t="s">
        <v>1471</v>
      </c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26</v>
      </c>
      <c r="J463" s="34">
        <f t="shared" si="62"/>
        <v>2</v>
      </c>
      <c r="K463" s="35">
        <f t="shared" si="63"/>
        <v>0.9285714285714286</v>
      </c>
      <c r="L463" s="88" t="s">
        <v>1471</v>
      </c>
      <c r="M463" s="88" t="s">
        <v>1471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26</v>
      </c>
      <c r="J464" s="34">
        <f t="shared" si="62"/>
        <v>2</v>
      </c>
      <c r="K464" s="35">
        <f t="shared" si="63"/>
        <v>0.9285714285714286</v>
      </c>
      <c r="L464" s="88" t="s">
        <v>1471</v>
      </c>
      <c r="M464" s="88" t="s">
        <v>1471</v>
      </c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26</v>
      </c>
      <c r="J475" s="34">
        <f t="shared" si="65"/>
        <v>2</v>
      </c>
      <c r="K475" s="35">
        <f t="shared" si="66"/>
        <v>0.9285714285714286</v>
      </c>
      <c r="L475" s="88" t="s">
        <v>1471</v>
      </c>
      <c r="M475" s="88" t="s">
        <v>1471</v>
      </c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26</v>
      </c>
      <c r="J476" s="34">
        <f t="shared" si="65"/>
        <v>2</v>
      </c>
      <c r="K476" s="35">
        <f t="shared" si="66"/>
        <v>0.9285714285714286</v>
      </c>
      <c r="L476" s="88" t="s">
        <v>1471</v>
      </c>
      <c r="M476" s="88" t="s">
        <v>1471</v>
      </c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27</v>
      </c>
      <c r="J477" s="34">
        <f t="shared" si="65"/>
        <v>1</v>
      </c>
      <c r="K477" s="35">
        <f t="shared" si="66"/>
        <v>0.9642857142857143</v>
      </c>
      <c r="L477" s="88" t="s">
        <v>1471</v>
      </c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27</v>
      </c>
      <c r="J478" s="34">
        <f t="shared" si="65"/>
        <v>1</v>
      </c>
      <c r="K478" s="35">
        <f t="shared" si="66"/>
        <v>0.9642857142857143</v>
      </c>
      <c r="L478" s="88" t="s">
        <v>1471</v>
      </c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32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28</v>
      </c>
      <c r="J479" s="34">
        <f t="shared" si="65"/>
        <v>0</v>
      </c>
      <c r="K479" s="35">
        <f t="shared" si="66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28</v>
      </c>
      <c r="J480" s="34">
        <f t="shared" si="65"/>
        <v>0</v>
      </c>
      <c r="K480" s="35">
        <f t="shared" si="66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1452</v>
      </c>
      <c r="C481" s="33" t="s">
        <v>1411</v>
      </c>
      <c r="D481" t="s">
        <v>1467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1453</v>
      </c>
      <c r="C482" s="33" t="s">
        <v>1411</v>
      </c>
      <c r="D482" t="s">
        <v>1467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26</v>
      </c>
      <c r="J485" s="34">
        <f t="shared" si="65"/>
        <v>2</v>
      </c>
      <c r="K485" s="35">
        <f t="shared" si="66"/>
        <v>0.9285714285714286</v>
      </c>
      <c r="L485" s="88" t="s">
        <v>1471</v>
      </c>
      <c r="M485" s="88" t="s">
        <v>1471</v>
      </c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28</v>
      </c>
      <c r="J486" s="34">
        <f t="shared" si="65"/>
        <v>0</v>
      </c>
      <c r="K486" s="35">
        <f t="shared" si="66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5:41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5:41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5:41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5:41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5:41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5:41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5:41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5:41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5:41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5:41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5:41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5:41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5:41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5:41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5:41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5:41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E695" s="33"/>
      <c r="F695" s="33"/>
      <c r="G695" s="33"/>
      <c r="H695" s="33"/>
      <c r="K695" s="15"/>
      <c r="N695" s="88"/>
    </row>
    <row r="696" spans="5:41" x14ac:dyDescent="0.25">
      <c r="K696" s="15"/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O486" xr:uid="{00000000-0001-0000-0000-000000000000}"/>
  <phoneticPr fontId="6" type="noConversion"/>
  <conditionalFormatting sqref="C1:C210 D107:D109 D117 D165 D169:D170 D203 D210 C211:D211 C212:C1048576 D288:D289 D297 D370:D373">
    <cfRule type="cellIs" dxfId="264" priority="429" operator="equal">
      <formula>$C$213</formula>
    </cfRule>
    <cfRule type="cellIs" dxfId="263" priority="428" operator="equal">
      <formula>$C$225</formula>
    </cfRule>
  </conditionalFormatting>
  <conditionalFormatting sqref="E1:E436 E449:E1048576">
    <cfRule type="containsText" dxfId="262" priority="435" operator="containsText" text="domo">
      <formula>NOT(ISERROR(SEARCH("domo",E1)))</formula>
    </cfRule>
    <cfRule type="containsText" dxfId="261" priority="434" operator="containsText" text="fija">
      <formula>NOT(ISERROR(SEARCH("fija",E1)))</formula>
    </cfRule>
  </conditionalFormatting>
  <conditionalFormatting sqref="E1:E1048576">
    <cfRule type="cellIs" dxfId="260" priority="430" operator="equal">
      <formula>$E$7</formula>
    </cfRule>
  </conditionalFormatting>
  <conditionalFormatting sqref="E438">
    <cfRule type="containsText" dxfId="259" priority="377" operator="containsText" text="Radio">
      <formula>NOT(ISERROR(SEARCH("Radio",E438)))</formula>
    </cfRule>
    <cfRule type="containsText" dxfId="258" priority="376" operator="containsText" text="domo">
      <formula>NOT(ISERROR(SEARCH("domo",E438)))</formula>
    </cfRule>
    <cfRule type="containsText" dxfId="257" priority="375" operator="containsText" text="fija">
      <formula>NOT(ISERROR(SEARCH("fija",E438)))</formula>
    </cfRule>
  </conditionalFormatting>
  <conditionalFormatting sqref="E438:E439">
    <cfRule type="containsText" dxfId="256" priority="371" operator="containsText" text="domo">
      <formula>NOT(ISERROR(SEARCH("domo",E438)))</formula>
    </cfRule>
    <cfRule type="containsText" dxfId="255" priority="370" operator="containsText" text="fija">
      <formula>NOT(ISERROR(SEARCH("fija",E438)))</formula>
    </cfRule>
  </conditionalFormatting>
  <conditionalFormatting sqref="E439">
    <cfRule type="containsText" dxfId="254" priority="372" operator="containsText" text="Radio">
      <formula>NOT(ISERROR(SEARCH("Radio",E439)))</formula>
    </cfRule>
    <cfRule type="containsText" dxfId="253" priority="369" operator="containsText" text="domo">
      <formula>NOT(ISERROR(SEARCH("domo",E439)))</formula>
    </cfRule>
    <cfRule type="containsText" dxfId="252" priority="368" operator="containsText" text="fija">
      <formula>NOT(ISERROR(SEARCH("fija",E439)))</formula>
    </cfRule>
  </conditionalFormatting>
  <conditionalFormatting sqref="E442">
    <cfRule type="containsText" dxfId="251" priority="367" operator="containsText" text="Radio">
      <formula>NOT(ISERROR(SEARCH("Radio",E442)))</formula>
    </cfRule>
    <cfRule type="containsText" dxfId="250" priority="366" operator="containsText" text="domo">
      <formula>NOT(ISERROR(SEARCH("domo",E442)))</formula>
    </cfRule>
    <cfRule type="containsText" dxfId="249" priority="365" operator="containsText" text="fija">
      <formula>NOT(ISERROR(SEARCH("fija",E442)))</formula>
    </cfRule>
  </conditionalFormatting>
  <conditionalFormatting sqref="E442:E443">
    <cfRule type="containsText" dxfId="248" priority="361" operator="containsText" text="domo">
      <formula>NOT(ISERROR(SEARCH("domo",E442)))</formula>
    </cfRule>
    <cfRule type="containsText" dxfId="247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6" priority="362" operator="containsText" text="Radio">
      <formula>NOT(ISERROR(SEARCH("Radio",E27)))</formula>
    </cfRule>
  </conditionalFormatting>
  <conditionalFormatting sqref="E443:E444">
    <cfRule type="containsText" dxfId="245" priority="355" operator="containsText" text="fija">
      <formula>NOT(ISERROR(SEARCH("fija",E443)))</formula>
    </cfRule>
    <cfRule type="containsText" dxfId="244" priority="356" operator="containsText" text="domo">
      <formula>NOT(ISERROR(SEARCH("domo",E443)))</formula>
    </cfRule>
  </conditionalFormatting>
  <conditionalFormatting sqref="E444">
    <cfRule type="containsText" dxfId="243" priority="357" operator="containsText" text="Radio">
      <formula>NOT(ISERROR(SEARCH("Radio",E444)))</formula>
    </cfRule>
  </conditionalFormatting>
  <conditionalFormatting sqref="E444:E445">
    <cfRule type="containsText" dxfId="242" priority="350" operator="containsText" text="fija">
      <formula>NOT(ISERROR(SEARCH("fija",E444)))</formula>
    </cfRule>
    <cfRule type="containsText" dxfId="241" priority="351" operator="containsText" text="domo">
      <formula>NOT(ISERROR(SEARCH("domo",E444)))</formula>
    </cfRule>
  </conditionalFormatting>
  <conditionalFormatting sqref="E445">
    <cfRule type="containsText" dxfId="240" priority="348" operator="containsText" text="fija">
      <formula>NOT(ISERROR(SEARCH("fija",E445)))</formula>
    </cfRule>
    <cfRule type="containsText" dxfId="239" priority="349" operator="containsText" text="domo">
      <formula>NOT(ISERROR(SEARCH("domo",E445)))</formula>
    </cfRule>
    <cfRule type="containsText" dxfId="238" priority="352" operator="containsText" text="Radio">
      <formula>NOT(ISERROR(SEARCH("Radio",E445)))</formula>
    </cfRule>
  </conditionalFormatting>
  <conditionalFormatting sqref="E447">
    <cfRule type="containsText" dxfId="237" priority="646" operator="containsText" text="fija">
      <formula>NOT(ISERROR(SEARCH("fija",E447)))</formula>
    </cfRule>
    <cfRule type="containsText" dxfId="236" priority="647" operator="containsText" text="domo">
      <formula>NOT(ISERROR(SEARCH("domo",E447)))</formula>
    </cfRule>
  </conditionalFormatting>
  <conditionalFormatting sqref="E450:E452">
    <cfRule type="containsText" dxfId="235" priority="379" operator="containsText" text="domo">
      <formula>NOT(ISERROR(SEARCH("domo",E450)))</formula>
    </cfRule>
    <cfRule type="containsText" dxfId="234" priority="378" operator="containsText" text="fija">
      <formula>NOT(ISERROR(SEARCH("fija",E450)))</formula>
    </cfRule>
  </conditionalFormatting>
  <conditionalFormatting sqref="E467:G488">
    <cfRule type="containsText" dxfId="233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2" priority="903" operator="containsText" text="Radio">
      <formula>NOT(ISERROR(SEARCH("Radio",E1)))</formula>
    </cfRule>
  </conditionalFormatting>
  <conditionalFormatting sqref="F437">
    <cfRule type="cellIs" dxfId="231" priority="26" operator="equal">
      <formula>"PTP A FO"</formula>
    </cfRule>
    <cfRule type="containsText" dxfId="230" priority="25" operator="containsText" text="Radio">
      <formula>NOT(ISERROR(SEARCH("Radio",F437)))</formula>
    </cfRule>
  </conditionalFormatting>
  <conditionalFormatting sqref="F1:G436 F447:G447 F449:G467 F468:F473 F474:G1048576">
    <cfRule type="cellIs" dxfId="229" priority="627" operator="equal">
      <formula>"PTP A FO"</formula>
    </cfRule>
  </conditionalFormatting>
  <conditionalFormatting sqref="F1:G467 F468:F473 F474:G1048576">
    <cfRule type="cellIs" dxfId="228" priority="432" operator="equal">
      <formula>"PTP A FO"</formula>
    </cfRule>
  </conditionalFormatting>
  <conditionalFormatting sqref="F1:G467 F474:G1048576 F468:F473">
    <cfRule type="cellIs" dxfId="227" priority="431" operator="equal">
      <formula>$F$10</formula>
    </cfRule>
  </conditionalFormatting>
  <conditionalFormatting sqref="G468:G473">
    <cfRule type="cellIs" dxfId="226" priority="6" operator="equal">
      <formula>"PTP A FO"</formula>
    </cfRule>
    <cfRule type="cellIs" dxfId="225" priority="5" operator="equal">
      <formula>"PTP A FO"</formula>
    </cfRule>
    <cfRule type="cellIs" dxfId="224" priority="4" operator="equal">
      <formula>$F$10</formula>
    </cfRule>
  </conditionalFormatting>
  <conditionalFormatting sqref="H468 H470 H472 H474 H476 H478">
    <cfRule type="containsText" dxfId="223" priority="3" operator="containsText" text="Radio">
      <formula>NOT(ISERROR(SEARCH("Radio",H468)))</formula>
    </cfRule>
  </conditionalFormatting>
  <conditionalFormatting sqref="H480">
    <cfRule type="containsText" dxfId="222" priority="2" operator="containsText" text="Radio">
      <formula>NOT(ISERROR(SEARCH("Radio",H480)))</formula>
    </cfRule>
  </conditionalFormatting>
  <conditionalFormatting sqref="H484 H486 H488">
    <cfRule type="containsText" dxfId="221" priority="1" operator="containsText" text="Radio">
      <formula>NOT(ISERROR(SEARCH("Radio",H484)))</formula>
    </cfRule>
  </conditionalFormatting>
  <conditionalFormatting sqref="K4:K486">
    <cfRule type="cellIs" dxfId="220" priority="862" operator="lessThan">
      <formula>0.8</formula>
    </cfRule>
    <cfRule type="cellIs" dxfId="219" priority="863" operator="greaterThan">
      <formula>0.8</formula>
    </cfRule>
  </conditionalFormatting>
  <conditionalFormatting sqref="L487:AN1048576">
    <cfRule type="containsText" dxfId="218" priority="559" operator="containsText" text="Caida">
      <formula>NOT(ISERROR(SEARCH("Caida",L487)))</formula>
    </cfRule>
    <cfRule type="notContainsText" dxfId="217" priority="892" operator="notContains" text="Caida">
      <formula>ISERROR(SEARCH("Caida",L487))</formula>
    </cfRule>
  </conditionalFormatting>
  <conditionalFormatting sqref="L5:AO486">
    <cfRule type="cellIs" dxfId="216" priority="8" operator="equal">
      <formula>"APAGADO"</formula>
    </cfRule>
  </conditionalFormatting>
  <conditionalFormatting sqref="L487:AO605">
    <cfRule type="cellIs" dxfId="215" priority="9" operator="equal">
      <formula>"apagado"</formula>
    </cfRule>
  </conditionalFormatting>
  <conditionalFormatting sqref="N487:N1048">
    <cfRule type="cellIs" dxfId="214" priority="214" operator="greaterThan">
      <formula>0.8</formula>
    </cfRule>
    <cfRule type="cellIs" dxfId="213" priority="191" operator="greaterThan">
      <formula>0.8</formula>
    </cfRule>
    <cfRule type="cellIs" dxfId="212" priority="190" operator="lessThan">
      <formula>0.8</formula>
    </cfRule>
    <cfRule type="containsText" dxfId="211" priority="189" operator="containsText" text="Caida">
      <formula>NOT(ISERROR(SEARCH("Caida",N487)))</formula>
    </cfRule>
    <cfRule type="notContainsText" dxfId="210" priority="188" operator="notContains" text="Caida">
      <formula>ISERROR(SEARCH("Caida",N487))</formula>
    </cfRule>
    <cfRule type="cellIs" dxfId="209" priority="318" operator="equal">
      <formula>"APAGADO"</formula>
    </cfRule>
  </conditionalFormatting>
  <conditionalFormatting sqref="N487:N1048576 N2 N4">
    <cfRule type="cellIs" dxfId="208" priority="208" operator="equal">
      <formula>$N$13</formula>
    </cfRule>
  </conditionalFormatting>
  <conditionalFormatting sqref="V3:AG3">
    <cfRule type="cellIs" dxfId="207" priority="582" operator="equal">
      <formula>"apagado"</formula>
    </cfRule>
  </conditionalFormatting>
  <conditionalFormatting sqref="V487:AG1048576">
    <cfRule type="cellIs" dxfId="206" priority="22" operator="equal">
      <formula>"apagado"</formula>
    </cfRule>
  </conditionalFormatting>
  <conditionalFormatting sqref="AH487:AO1048576">
    <cfRule type="cellIs" dxfId="205" priority="139" operator="equal">
      <formula>"APAGADO"</formula>
    </cfRule>
  </conditionalFormatting>
  <conditionalFormatting sqref="AO487:AO1048576">
    <cfRule type="containsText" dxfId="204" priority="141" operator="containsText" text="Caida">
      <formula>NOT(ISERROR(SEARCH("Caida",AO487)))</formula>
    </cfRule>
    <cfRule type="notContainsText" dxfId="203" priority="140" operator="notContains" text="Caida">
      <formula>ISERROR(SEARCH("Caida",AO487))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72" workbookViewId="0">
      <selection activeCell="A493" sqref="A49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83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 t="str">
        <f>'RESUMEN TOTAL'!M464</f>
        <v>APAGADO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 t="str">
        <f>'RESUMEN TOTAL'!M475</f>
        <v>APAGADO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 t="str">
        <f>'RESUMEN TOTAL'!M476</f>
        <v>APAGADO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 t="str">
        <f>'RESUMEN TOTAL'!M485</f>
        <v>APAGADO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B7" activePane="bottomRight" state="frozenSplit"/>
      <selection pane="topRight" activeCell="F1" sqref="F1"/>
      <selection pane="bottomLeft" activeCell="A3" sqref="A3"/>
      <selection pane="bottomRight" activeCell="AK4" sqref="AK4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5"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1</v>
      </c>
      <c r="C2">
        <f>'APAGADOS FIBRA'!F2</f>
        <v>26</v>
      </c>
      <c r="D2">
        <f>'APAGADOS ANTENA'!F2</f>
        <v>0</v>
      </c>
      <c r="E2">
        <f t="shared" ref="E2" si="0">B2+C2</f>
        <v>27</v>
      </c>
      <c r="F2">
        <f>'RESUMEN TOTAL'!B1</f>
        <v>482</v>
      </c>
      <c r="G2" s="36">
        <f t="shared" ref="G2" si="1">E2/F2</f>
        <v>5.6016597510373446E-2</v>
      </c>
    </row>
    <row r="3" spans="1:7" x14ac:dyDescent="0.25">
      <c r="A3" s="17">
        <f>'APAGADOS RADIO'!G3</f>
        <v>45171</v>
      </c>
      <c r="B3">
        <f>'APAGADOS RADIO'!G2+D3</f>
        <v>18</v>
      </c>
      <c r="C3">
        <f>'APAGADOS FIBRA'!G2</f>
        <v>83</v>
      </c>
      <c r="D3">
        <f>'APAGADOS ANTENA'!G2</f>
        <v>11</v>
      </c>
      <c r="E3">
        <f t="shared" ref="E3" si="2">B3+C3</f>
        <v>101</v>
      </c>
      <c r="F3">
        <f>'RESUMEN TOTAL'!B1</f>
        <v>482</v>
      </c>
      <c r="G3" s="36">
        <f t="shared" ref="G3" si="3">E3/F3</f>
        <v>0.2095435684647303</v>
      </c>
    </row>
    <row r="4" spans="1:7" x14ac:dyDescent="0.25">
      <c r="A4" s="17">
        <f>'APAGADOS RADIO'!H3</f>
        <v>45172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482</v>
      </c>
      <c r="G4" s="36">
        <f t="shared" ref="G4:G7" si="5">E4/F4</f>
        <v>0</v>
      </c>
    </row>
    <row r="5" spans="1:7" x14ac:dyDescent="0.25">
      <c r="A5" s="17">
        <f>'APAGADOS RADIO'!I3</f>
        <v>45173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482</v>
      </c>
      <c r="G5" s="36">
        <f t="shared" si="5"/>
        <v>0</v>
      </c>
    </row>
    <row r="6" spans="1:7" x14ac:dyDescent="0.25">
      <c r="A6" s="17">
        <f>'APAGADOS RADIO'!J3</f>
        <v>45174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482</v>
      </c>
      <c r="G6" s="36">
        <f t="shared" si="5"/>
        <v>0</v>
      </c>
    </row>
    <row r="7" spans="1:7" x14ac:dyDescent="0.25">
      <c r="A7" s="17">
        <f>'APAGADOS RADIO'!K3</f>
        <v>45175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482</v>
      </c>
      <c r="G7" s="36">
        <f t="shared" si="5"/>
        <v>0</v>
      </c>
    </row>
    <row r="8" spans="1:7" x14ac:dyDescent="0.25">
      <c r="A8" s="17">
        <f>'APAGADOS RADIO'!L3</f>
        <v>45176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482</v>
      </c>
      <c r="G8" s="36">
        <f t="shared" ref="G8:G18" si="7">E8/F8</f>
        <v>0</v>
      </c>
    </row>
    <row r="9" spans="1:7" x14ac:dyDescent="0.25">
      <c r="A9" s="17">
        <f>'APAGADOS RADIO'!M3</f>
        <v>45177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482</v>
      </c>
      <c r="G9" s="36">
        <f t="shared" si="7"/>
        <v>0</v>
      </c>
    </row>
    <row r="10" spans="1:7" x14ac:dyDescent="0.25">
      <c r="A10" s="17">
        <f>'APAGADOS RADIO'!N3</f>
        <v>45178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482</v>
      </c>
      <c r="G10" s="36">
        <f t="shared" si="7"/>
        <v>0</v>
      </c>
    </row>
    <row r="11" spans="1:7" x14ac:dyDescent="0.25">
      <c r="A11" s="17">
        <f>'APAGADOS RADIO'!O3</f>
        <v>45179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482</v>
      </c>
      <c r="G11" s="36">
        <f t="shared" si="7"/>
        <v>0</v>
      </c>
    </row>
    <row r="12" spans="1:7" x14ac:dyDescent="0.25">
      <c r="A12" s="17">
        <f>'APAGADOS RADIO'!P3</f>
        <v>45180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482</v>
      </c>
      <c r="G12" s="36">
        <f t="shared" si="7"/>
        <v>0</v>
      </c>
    </row>
    <row r="13" spans="1:7" x14ac:dyDescent="0.25">
      <c r="A13" s="17">
        <f>'APAGADOS RADIO'!Q3</f>
        <v>45181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482</v>
      </c>
      <c r="G13" s="36">
        <f t="shared" si="7"/>
        <v>0</v>
      </c>
    </row>
    <row r="14" spans="1:7" x14ac:dyDescent="0.25">
      <c r="A14" s="17">
        <f>'APAGADOS RADIO'!R3</f>
        <v>45182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482</v>
      </c>
      <c r="G14" s="36">
        <f t="shared" si="7"/>
        <v>0</v>
      </c>
    </row>
    <row r="15" spans="1:7" x14ac:dyDescent="0.25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482</v>
      </c>
      <c r="G15" s="36">
        <f t="shared" si="7"/>
        <v>0</v>
      </c>
    </row>
    <row r="16" spans="1:7" x14ac:dyDescent="0.25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482</v>
      </c>
      <c r="G16" s="36">
        <f t="shared" si="7"/>
        <v>0</v>
      </c>
    </row>
    <row r="17" spans="1:7" x14ac:dyDescent="0.25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482</v>
      </c>
      <c r="G17" s="36">
        <f t="shared" si="7"/>
        <v>0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482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482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482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482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3</v>
      </c>
      <c r="F36">
        <f>paradas!G3</f>
        <v>2</v>
      </c>
      <c r="G36" s="107">
        <f t="shared" si="11"/>
        <v>5</v>
      </c>
    </row>
    <row r="37" spans="1:30" s="14" customFormat="1" x14ac:dyDescent="0.25">
      <c r="A37" s="14">
        <f t="shared" si="10"/>
        <v>45172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45173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0</v>
      </c>
      <c r="F38">
        <f>paradas!I3</f>
        <v>0</v>
      </c>
      <c r="G38" s="107">
        <f t="shared" si="11"/>
        <v>0</v>
      </c>
    </row>
    <row r="39" spans="1:30" x14ac:dyDescent="0.25">
      <c r="A39" s="14">
        <f t="shared" si="10"/>
        <v>45174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45175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45176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45177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45178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45179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45180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45181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45182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45183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45184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45185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45186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workbookViewId="0">
      <selection activeCell="F2" sqref="F2:F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0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1"/>
      <c r="G25" s="117" t="s">
        <v>1418</v>
      </c>
      <c r="H25" s="120">
        <v>0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1"/>
      <c r="G26" s="67" t="s">
        <v>1153</v>
      </c>
      <c r="H26" s="121">
        <v>0</v>
      </c>
      <c r="I26" s="125">
        <v>0</v>
      </c>
      <c r="J26" s="115" t="e">
        <f>I26/H26</f>
        <v>#DIV/0!</v>
      </c>
    </row>
    <row r="27" spans="2:10" ht="15" customHeight="1" thickBot="1" x14ac:dyDescent="0.3">
      <c r="B27" s="70" t="s">
        <v>16</v>
      </c>
      <c r="C27" s="71">
        <v>4</v>
      </c>
      <c r="D27" s="72">
        <v>0</v>
      </c>
      <c r="E27" s="92">
        <f>D27/C23</f>
        <v>0</v>
      </c>
      <c r="F27" s="131"/>
      <c r="G27" s="67" t="s">
        <v>1420</v>
      </c>
      <c r="H27" s="121">
        <v>0</v>
      </c>
      <c r="I27" s="126">
        <v>0</v>
      </c>
      <c r="J27" s="110" t="e">
        <f>I27/H27</f>
        <v>#DIV/0!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1"/>
      <c r="G28" s="67" t="s">
        <v>1426</v>
      </c>
      <c r="H28" s="121">
        <v>0</v>
      </c>
      <c r="I28" s="127">
        <v>0</v>
      </c>
      <c r="J28" s="113" t="e">
        <f>I28/H28</f>
        <v>#DIV/0!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f>Hoja1!I6</f>
        <v>0</v>
      </c>
      <c r="F29" s="132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1"/>
      <c r="G32" s="117" t="s">
        <v>1418</v>
      </c>
      <c r="H32" s="120">
        <v>0</v>
      </c>
      <c r="I32" s="124"/>
      <c r="J32" s="116"/>
    </row>
    <row r="33" spans="2:10" ht="16.5" thickTop="1" x14ac:dyDescent="0.25">
      <c r="B33" s="67" t="s">
        <v>1331</v>
      </c>
      <c r="C33" s="85">
        <v>0</v>
      </c>
      <c r="D33" s="68">
        <v>0</v>
      </c>
      <c r="E33" s="69">
        <f>D33/C30</f>
        <v>0</v>
      </c>
      <c r="F33" s="131"/>
      <c r="G33" s="67" t="s">
        <v>1153</v>
      </c>
      <c r="H33" s="121">
        <v>0</v>
      </c>
      <c r="I33" s="125">
        <v>0</v>
      </c>
      <c r="J33" s="115" t="e">
        <f>I33/H33</f>
        <v>#DIV/0!</v>
      </c>
    </row>
    <row r="34" spans="2:10" ht="16.5" thickBot="1" x14ac:dyDescent="0.3">
      <c r="B34" s="70" t="s">
        <v>16</v>
      </c>
      <c r="C34" s="71"/>
      <c r="D34" s="72">
        <v>0</v>
      </c>
      <c r="E34" s="92">
        <f>D34/C30</f>
        <v>0</v>
      </c>
      <c r="F34" s="131"/>
      <c r="G34" s="67" t="s">
        <v>1420</v>
      </c>
      <c r="H34" s="121">
        <v>0</v>
      </c>
      <c r="I34" s="126">
        <v>0</v>
      </c>
      <c r="J34" s="110" t="e">
        <f>I34/H34</f>
        <v>#DIV/0!</v>
      </c>
    </row>
    <row r="35" spans="2:10" ht="17.25" thickTop="1" thickBot="1" x14ac:dyDescent="0.3">
      <c r="B35" s="95" t="s">
        <v>1144</v>
      </c>
      <c r="C35" s="96">
        <v>0</v>
      </c>
      <c r="D35" s="96"/>
      <c r="E35" s="97">
        <f>Hoja1!J4</f>
        <v>0</v>
      </c>
      <c r="F35" s="131"/>
      <c r="G35" s="67" t="s">
        <v>1426</v>
      </c>
      <c r="H35" s="121">
        <v>0</v>
      </c>
      <c r="I35" s="127">
        <v>0</v>
      </c>
      <c r="J35" s="113" t="e">
        <f>I35/H35</f>
        <v>#DIV/0!</v>
      </c>
    </row>
    <row r="36" spans="2:10" ht="17.25" thickTop="1" thickBot="1" x14ac:dyDescent="0.3">
      <c r="B36" s="95" t="s">
        <v>1145</v>
      </c>
      <c r="C36" s="96">
        <v>0</v>
      </c>
      <c r="D36" s="96"/>
      <c r="E36" s="98">
        <f>Hoja1!J6</f>
        <v>0</v>
      </c>
      <c r="F36" s="132"/>
      <c r="G36" s="70" t="s">
        <v>1425</v>
      </c>
      <c r="H36" s="122">
        <v>0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0</v>
      </c>
      <c r="D38" s="68">
        <v>0</v>
      </c>
      <c r="E38" s="69">
        <f>D38/C37</f>
        <v>0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1"/>
      <c r="G39" s="117" t="s">
        <v>1418</v>
      </c>
      <c r="H39" s="120">
        <v>0</v>
      </c>
      <c r="I39" s="124"/>
      <c r="J39" s="116"/>
    </row>
    <row r="40" spans="2:10" ht="16.5" thickTop="1" x14ac:dyDescent="0.25">
      <c r="B40" s="67" t="s">
        <v>1331</v>
      </c>
      <c r="C40" s="85">
        <v>0</v>
      </c>
      <c r="D40" s="68"/>
      <c r="E40" s="69">
        <f>D40/C37</f>
        <v>0</v>
      </c>
      <c r="F40" s="131"/>
      <c r="G40" s="67" t="s">
        <v>1153</v>
      </c>
      <c r="H40" s="121">
        <v>0</v>
      </c>
      <c r="I40" s="125">
        <v>0</v>
      </c>
      <c r="J40" s="115" t="e">
        <f>I40/H40</f>
        <v>#DIV/0!</v>
      </c>
    </row>
    <row r="41" spans="2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1"/>
      <c r="G41" s="67" t="s">
        <v>1420</v>
      </c>
      <c r="H41" s="121">
        <v>0</v>
      </c>
      <c r="I41" s="126">
        <v>0</v>
      </c>
      <c r="J41" s="110" t="e">
        <f>I41/H41</f>
        <v>#DIV/0!</v>
      </c>
    </row>
    <row r="42" spans="2:10" ht="15" customHeight="1" thickTop="1" thickBot="1" x14ac:dyDescent="0.3">
      <c r="B42" s="95" t="s">
        <v>1144</v>
      </c>
      <c r="C42" s="96">
        <f>Hoja1!K3</f>
        <v>0</v>
      </c>
      <c r="D42" s="96"/>
      <c r="E42" s="97">
        <f>Hoja1!K4</f>
        <v>0</v>
      </c>
      <c r="F42" s="131"/>
      <c r="G42" s="67" t="s">
        <v>1426</v>
      </c>
      <c r="H42" s="121">
        <v>0</v>
      </c>
      <c r="I42" s="127">
        <v>0</v>
      </c>
      <c r="J42" s="113" t="e">
        <f>I42/H42</f>
        <v>#DIV/0!</v>
      </c>
    </row>
    <row r="43" spans="2:10" ht="17.25" thickTop="1" thickBot="1" x14ac:dyDescent="0.3">
      <c r="B43" s="95" t="s">
        <v>1145</v>
      </c>
      <c r="C43" s="96">
        <f>Hoja1!K5</f>
        <v>0</v>
      </c>
      <c r="D43" s="96"/>
      <c r="E43" s="98">
        <f>Hoja1!K6</f>
        <v>0</v>
      </c>
      <c r="F43" s="132"/>
      <c r="G43" s="70" t="s">
        <v>1425</v>
      </c>
      <c r="H43" s="122">
        <v>0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0</v>
      </c>
      <c r="D46" s="68">
        <f>D45-C46</f>
        <v>0</v>
      </c>
      <c r="E46" s="69">
        <f>D46/C44</f>
        <v>0</v>
      </c>
      <c r="F46" s="131"/>
      <c r="G46" s="117" t="s">
        <v>1418</v>
      </c>
      <c r="H46" s="120">
        <v>0</v>
      </c>
      <c r="I46" s="124"/>
      <c r="J46" s="116"/>
    </row>
    <row r="47" spans="2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1"/>
      <c r="G47" s="67" t="s">
        <v>1153</v>
      </c>
      <c r="H47" s="121">
        <v>0</v>
      </c>
      <c r="I47" s="125">
        <v>0</v>
      </c>
      <c r="J47" s="115" t="e">
        <f>I47/H47</f>
        <v>#DIV/0!</v>
      </c>
    </row>
    <row r="48" spans="2:10" ht="16.5" thickBot="1" x14ac:dyDescent="0.3">
      <c r="B48" s="70" t="s">
        <v>16</v>
      </c>
      <c r="C48" s="71">
        <f>AUXILIAR!B8</f>
        <v>0</v>
      </c>
      <c r="D48" s="72">
        <v>0</v>
      </c>
      <c r="E48" s="92">
        <f>D48/C44</f>
        <v>0</v>
      </c>
      <c r="F48" s="131"/>
      <c r="G48" s="67" t="s">
        <v>1420</v>
      </c>
      <c r="H48" s="121">
        <v>0</v>
      </c>
      <c r="I48" s="126">
        <v>0</v>
      </c>
      <c r="J48" s="110" t="e">
        <f>I48/H48</f>
        <v>#DIV/0!</v>
      </c>
    </row>
    <row r="49" spans="2:10" ht="17.25" thickTop="1" thickBot="1" x14ac:dyDescent="0.3">
      <c r="B49" s="95" t="s">
        <v>1144</v>
      </c>
      <c r="C49" s="96">
        <f>Hoja1!L3</f>
        <v>0</v>
      </c>
      <c r="D49" s="96"/>
      <c r="E49" s="97">
        <f>Hoja1!L4</f>
        <v>0</v>
      </c>
      <c r="F49" s="131"/>
      <c r="G49" s="67" t="s">
        <v>1426</v>
      </c>
      <c r="H49" s="121">
        <v>0</v>
      </c>
      <c r="I49" s="127">
        <v>0</v>
      </c>
      <c r="J49" s="113" t="e">
        <f>I49/H49</f>
        <v>#DIV/0!</v>
      </c>
    </row>
    <row r="50" spans="2:10" ht="17.25" thickTop="1" thickBot="1" x14ac:dyDescent="0.3">
      <c r="B50" s="95" t="s">
        <v>1145</v>
      </c>
      <c r="C50" s="96">
        <f>Hoja1!L5</f>
        <v>0</v>
      </c>
      <c r="D50" s="96"/>
      <c r="E50" s="98">
        <v>0.05</v>
      </c>
      <c r="F50" s="132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1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1"/>
      <c r="G54" s="67" t="s">
        <v>1153</v>
      </c>
      <c r="H54" s="121">
        <v>0</v>
      </c>
      <c r="I54" s="125">
        <v>0</v>
      </c>
      <c r="J54" s="115" t="e">
        <f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1"/>
      <c r="G55" s="67" t="s">
        <v>1420</v>
      </c>
      <c r="H55" s="121">
        <v>0</v>
      </c>
      <c r="I55" s="126">
        <v>0</v>
      </c>
      <c r="J55" s="110" t="e">
        <f>I55/H55</f>
        <v>#DIV/0!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1"/>
      <c r="G56" s="67" t="s">
        <v>1426</v>
      </c>
      <c r="H56" s="121">
        <v>0</v>
      </c>
      <c r="I56" s="127">
        <v>0</v>
      </c>
      <c r="J56" s="113" t="e">
        <f>I56/H56</f>
        <v>#DIV/0!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f>Hoja1!M6</f>
        <v>0</v>
      </c>
      <c r="F57" s="132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1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2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1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1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f>D74-C75</f>
        <v>0</v>
      </c>
      <c r="E75" s="69">
        <f>D75/C72</f>
        <v>0</v>
      </c>
      <c r="F75" s="131"/>
      <c r="G75" s="67" t="s">
        <v>1153</v>
      </c>
      <c r="H75" s="121">
        <v>0</v>
      </c>
      <c r="I75" s="125"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0</v>
      </c>
      <c r="D76" s="72">
        <f>D75-C76</f>
        <v>0</v>
      </c>
      <c r="E76" s="92">
        <f>D76/C72</f>
        <v>0</v>
      </c>
      <c r="F76" s="131"/>
      <c r="G76" s="67" t="s">
        <v>1420</v>
      </c>
      <c r="H76" s="121">
        <v>0</v>
      </c>
      <c r="I76" s="126">
        <v>0</v>
      </c>
      <c r="J76" s="110" t="e">
        <f>I76/H76</f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1"/>
      <c r="G77" s="67" t="s">
        <v>1426</v>
      </c>
      <c r="H77" s="121">
        <v>0</v>
      </c>
      <c r="I77" s="127">
        <v>0</v>
      </c>
      <c r="J77" s="113" t="e">
        <f>I77/H77</f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v>0.16</v>
      </c>
      <c r="F78" s="132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1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1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v>0</v>
      </c>
      <c r="D83" s="72">
        <v>0</v>
      </c>
      <c r="E83" s="92">
        <f>D83/C79</f>
        <v>0</v>
      </c>
      <c r="F83" s="131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1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0.17</v>
      </c>
      <c r="F85" s="132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1"/>
      <c r="G88" s="117" t="s">
        <v>1418</v>
      </c>
      <c r="H88" s="120"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1"/>
      <c r="G89" s="67" t="s">
        <v>1153</v>
      </c>
      <c r="H89" s="121">
        <v>0</v>
      </c>
      <c r="I89" s="125">
        <f>AUXILIAR!E41</f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f>D89-C90</f>
        <v>0</v>
      </c>
      <c r="E90" s="92">
        <f>D90/C86</f>
        <v>0</v>
      </c>
      <c r="F90" s="131"/>
      <c r="G90" s="67" t="s">
        <v>1420</v>
      </c>
      <c r="H90" s="121">
        <v>0</v>
      </c>
      <c r="I90" s="126">
        <f>AUXILIAR!F41</f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7.0000000000000007E-2</v>
      </c>
      <c r="F91" s="131"/>
      <c r="G91" s="67" t="s">
        <v>1426</v>
      </c>
      <c r="H91" s="121"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f>Hoja1!R6</f>
        <v>0</v>
      </c>
      <c r="F92" s="132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1"/>
      <c r="G95" s="117" t="s">
        <v>1418</v>
      </c>
      <c r="H95" s="120"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1"/>
      <c r="G96" s="67" t="s">
        <v>1153</v>
      </c>
      <c r="H96" s="121"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1"/>
      <c r="G97" s="67" t="s">
        <v>1420</v>
      </c>
      <c r="H97" s="121"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1"/>
      <c r="G98" s="67" t="s">
        <v>1426</v>
      </c>
      <c r="H98" s="121"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0.23</v>
      </c>
      <c r="F99" s="132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v>0</v>
      </c>
      <c r="I138" s="125">
        <f>AUXILIAR!E54</f>
        <v>0</v>
      </c>
      <c r="J138" s="115" t="e">
        <f t="shared" ref="J138:J140" si="2">I138/H138</f>
        <v>#DIV/0!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v>0</v>
      </c>
      <c r="I139" s="126">
        <f>AUXILIAR!F54</f>
        <v>0</v>
      </c>
      <c r="J139" s="110" t="e">
        <f t="shared" si="2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v>0</v>
      </c>
      <c r="I140" s="127">
        <f t="shared" ref="I140" si="3">SUM(I138:I139)</f>
        <v>0</v>
      </c>
      <c r="J140" s="113" t="e">
        <f t="shared" si="2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v>0</v>
      </c>
      <c r="I145" s="125">
        <f>AUXILIAR!E55</f>
        <v>0</v>
      </c>
      <c r="J145" s="115" t="e">
        <f t="shared" ref="J145:J147" si="4">I145/H145</f>
        <v>#DIV/0!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v>0</v>
      </c>
      <c r="I146" s="126">
        <f>AUXILIAR!F55</f>
        <v>0</v>
      </c>
      <c r="J146" s="110" t="e">
        <f t="shared" si="4"/>
        <v>#DIV/0!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v>0</v>
      </c>
      <c r="I147" s="127">
        <f t="shared" ref="I147" si="5">SUM(I145:I146)</f>
        <v>0</v>
      </c>
      <c r="J147" s="113" t="e">
        <f t="shared" si="4"/>
        <v>#DIV/0!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v>0</v>
      </c>
      <c r="I152" s="125">
        <v>0</v>
      </c>
      <c r="J152" s="115" t="e">
        <f t="shared" ref="J152:J154" si="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v>0</v>
      </c>
      <c r="I153" s="126">
        <v>0</v>
      </c>
      <c r="J153" s="110" t="e">
        <f t="shared" si="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v>0</v>
      </c>
      <c r="I154" s="127">
        <v>0</v>
      </c>
      <c r="J154" s="113" t="e">
        <f t="shared" si="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v>0</v>
      </c>
      <c r="I159" s="125">
        <f>AUXILIAR!E57</f>
        <v>0</v>
      </c>
      <c r="J159" s="115" t="e">
        <f t="shared" ref="J159:J161" si="7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v>0</v>
      </c>
      <c r="I160" s="126">
        <f>AUXILIAR!F57</f>
        <v>0</v>
      </c>
      <c r="J160" s="110" t="e">
        <f t="shared" si="7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v>0</v>
      </c>
      <c r="I161" s="127">
        <f t="shared" ref="I161" si="8">SUM(I159:I160)</f>
        <v>0</v>
      </c>
      <c r="J161" s="113" t="e">
        <f t="shared" si="7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v>0</v>
      </c>
      <c r="I166" s="125">
        <v>0</v>
      </c>
      <c r="J166" s="115" t="e">
        <f t="shared" ref="J166:J168" si="9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v>0</v>
      </c>
      <c r="I167" s="126">
        <v>0</v>
      </c>
      <c r="J167" s="110" t="e">
        <f t="shared" si="9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v>0</v>
      </c>
      <c r="I168" s="127">
        <v>0</v>
      </c>
      <c r="J168" s="113" t="e">
        <f t="shared" si="9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v>0</v>
      </c>
      <c r="I173" s="125">
        <v>0</v>
      </c>
      <c r="J173" s="115" t="e">
        <f t="shared" ref="J173:J175" si="10">I173/H173</f>
        <v>#DIV/0!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v>0</v>
      </c>
      <c r="I174" s="126">
        <v>0</v>
      </c>
      <c r="J174" s="110" t="e">
        <f t="shared" si="10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v>0</v>
      </c>
      <c r="I175" s="127">
        <v>0</v>
      </c>
      <c r="J175" s="113" t="e">
        <f t="shared" si="10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v>0</v>
      </c>
      <c r="I180" s="125">
        <v>0</v>
      </c>
      <c r="J180" s="115" t="e">
        <f t="shared" ref="J180:J182" si="11">I180/H180</f>
        <v>#DIV/0!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v>0</v>
      </c>
      <c r="I181" s="126">
        <v>0</v>
      </c>
      <c r="J181" s="110" t="e">
        <f t="shared" si="11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v>0</v>
      </c>
      <c r="I182" s="127">
        <f t="shared" ref="I182" si="12">SUM(I180:I181)</f>
        <v>0</v>
      </c>
      <c r="J182" s="113" t="e">
        <f t="shared" si="11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v>0</v>
      </c>
      <c r="I187" s="125">
        <f>paradas!AF2</f>
        <v>0</v>
      </c>
      <c r="J187" s="115" t="e">
        <f t="shared" ref="J187:J189" si="13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v>0</v>
      </c>
      <c r="I188" s="126">
        <f>paradas!AF3</f>
        <v>0</v>
      </c>
      <c r="J188" s="110" t="e">
        <f t="shared" si="13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v>0</v>
      </c>
      <c r="I189" s="127">
        <f t="shared" ref="I189" si="14">SUM(I187:I188)</f>
        <v>0</v>
      </c>
      <c r="J189" s="113" t="e">
        <f t="shared" si="13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v>0</v>
      </c>
      <c r="I194" s="125">
        <v>0</v>
      </c>
      <c r="J194" s="115" t="e">
        <f t="shared" ref="J194:J196" si="15">I194/H194</f>
        <v>#DIV/0!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v>0</v>
      </c>
      <c r="I195" s="126">
        <v>0</v>
      </c>
      <c r="J195" s="110" t="e">
        <f t="shared" si="15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v>0</v>
      </c>
      <c r="I196" s="127">
        <v>0</v>
      </c>
      <c r="J196" s="113" t="e">
        <f t="shared" si="15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16">I201/H201</f>
        <v>#DIV/0!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v>0</v>
      </c>
      <c r="I202" s="126">
        <f>AUXILIAR!F63</f>
        <v>0</v>
      </c>
      <c r="J202" s="110" t="e">
        <f t="shared" si="16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v>0</v>
      </c>
      <c r="I203" s="127">
        <f t="shared" ref="I203" si="17">SUM(I201:I202)</f>
        <v>0</v>
      </c>
      <c r="J203" s="113" t="e">
        <f t="shared" si="16"/>
        <v>#DIV/0!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v>0</v>
      </c>
      <c r="I208" s="125">
        <v>0</v>
      </c>
      <c r="J208" s="115" t="e">
        <f t="shared" ref="J208:J210" si="18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v>0</v>
      </c>
      <c r="I209" s="126">
        <v>0</v>
      </c>
      <c r="J209" s="110" t="e">
        <f t="shared" si="18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v>0</v>
      </c>
      <c r="I210" s="127">
        <v>0</v>
      </c>
      <c r="J210" s="113" t="e">
        <f t="shared" si="18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F5" sqref="F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TOTAL'!C5:C517,"=BONOMO")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39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0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19</v>
      </c>
      <c r="G5" s="56">
        <f>COUNTIFS('RESUMEN TOTAL'!C3:C514, "=COSEIDI",'RESUMEN TOTAL'!M3:M514,"=APAGADO")</f>
        <v>62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0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82" activePane="bottomRight" state="frozen"/>
      <selection pane="topRight" activeCell="F1" sqref="F1"/>
      <selection pane="bottomLeft" activeCell="A5" sqref="A5"/>
      <selection pane="bottomRight" activeCell="C647" sqref="C64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3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2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 t="str">
        <f>'RESUMEN TOTAL'!M464</f>
        <v>APAGADO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 t="str">
        <f>'RESUMEN TOTAL'!M475</f>
        <v>APAGADO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 t="str">
        <f>'RESUMEN TOTAL'!M476</f>
        <v>APAGADO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 t="str">
        <f>'RESUMEN TOTAL'!M485</f>
        <v>APAGADO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 t="e">
        <f>'RESUMEN TOTAL'!#REF!</f>
        <v>#REF!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 t="e">
        <f>'RESUMEN TOTAL'!#REF!</f>
        <v>#REF!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 t="e">
        <f>'RESUMEN TOTAL'!#REF!</f>
        <v>#REF!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 t="e">
        <f>'RESUMEN TOTAL'!#REF!</f>
        <v>#REF!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 t="e">
        <f>'RESUMEN TOTAL'!#REF!</f>
        <v>#REF!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 t="e">
        <f>'RESUMEN TOTAL'!#REF!</f>
        <v>#REF!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 t="e">
        <f>'RESUMEN TOTAL'!#REF!</f>
        <v>#REF!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 t="e">
        <f>'RESUMEN TOTAL'!#REF!</f>
        <v>#REF!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 t="e">
        <f>'RESUMEN TOTAL'!#REF!</f>
        <v>#REF!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 t="e">
        <f>'RESUMEN TOTAL'!#REF!</f>
        <v>#REF!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 t="e">
        <f>'RESUMEN TOTAL'!#REF!</f>
        <v>#REF!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 t="e">
        <f>'RESUMEN TOTAL'!#REF!</f>
        <v>#REF!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 t="e">
        <f>'RESUMEN TOTAL'!#REF!</f>
        <v>#REF!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 t="e">
        <f>'RESUMEN TOTAL'!#REF!</f>
        <v>#REF!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 t="e">
        <f>'RESUMEN TOTAL'!#REF!</f>
        <v>#REF!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 t="e">
        <f>'RESUMEN TOTAL'!#REF!</f>
        <v>#REF!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 t="e">
        <f>'RESUMEN TOTAL'!#REF!</f>
        <v>#REF!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 t="e">
        <f>'RESUMEN TOTAL'!#REF!</f>
        <v>#REF!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 t="e">
        <f>'RESUMEN TOTAL'!#REF!</f>
        <v>#REF!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 t="e">
        <f>'RESUMEN TOTAL'!#REF!</f>
        <v>#REF!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 t="e">
        <f>'RESUMEN TOTAL'!#REF!</f>
        <v>#REF!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 t="e">
        <f>'RESUMEN TOTAL'!#REF!</f>
        <v>#REF!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 t="e">
        <f>'RESUMEN TOTAL'!#REF!</f>
        <v>#REF!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 t="e">
        <f>'RESUMEN TOTAL'!#REF!</f>
        <v>#REF!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 t="e">
        <f>'RESUMEN TOTAL'!#REF!</f>
        <v>#REF!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 t="e">
        <f>'RESUMEN TOTAL'!#REF!</f>
        <v>#REF!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 t="e">
        <f>'RESUMEN TOTAL'!#REF!</f>
        <v>#REF!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 t="e">
        <f>'RESUMEN TOTAL'!#REF!</f>
        <v>#REF!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 t="e">
        <f>'RESUMEN TOTAL'!#REF!</f>
        <v>#REF!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 t="e">
        <f>'RESUMEN TOTAL'!#REF!</f>
        <v>#REF!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 t="e">
        <f>'RESUMEN TOTAL'!#REF!</f>
        <v>#REF!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 t="e">
        <f>'RESUMEN TOTAL'!#REF!</f>
        <v>#REF!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 t="e">
        <f>'RESUMEN TOTAL'!#REF!</f>
        <v>#REF!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 t="e">
        <f>'RESUMEN TOTAL'!#REF!</f>
        <v>#REF!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 t="e">
        <f>'RESUMEN TOTAL'!#REF!</f>
        <v>#REF!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 t="e">
        <f>'RESUMEN TOTAL'!#REF!</f>
        <v>#REF!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 t="e">
        <f>'RESUMEN TOTAL'!#REF!</f>
        <v>#REF!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 t="e">
        <f>'RESUMEN TOTAL'!#REF!</f>
        <v>#REF!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 t="e">
        <f>'RESUMEN TOTAL'!#REF!</f>
        <v>#REF!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 t="e">
        <f>'RESUMEN TOTAL'!#REF!</f>
        <v>#REF!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 t="e">
        <f>'RESUMEN TOTAL'!#REF!</f>
        <v>#REF!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 t="e">
        <f>'RESUMEN TOTAL'!#REF!</f>
        <v>#REF!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 t="e">
        <f>'RESUMEN TOTAL'!#REF!</f>
        <v>#REF!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 t="e">
        <f>'RESUMEN TOTAL'!#REF!</f>
        <v>#REF!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 t="e">
        <f>'RESUMEN TOTAL'!#REF!</f>
        <v>#REF!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 t="e">
        <f>'RESUMEN TOTAL'!#REF!</f>
        <v>#REF!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 t="e">
        <f>'RESUMEN TOTAL'!#REF!</f>
        <v>#REF!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 t="e">
        <f>'RESUMEN TOTAL'!#REF!</f>
        <v>#REF!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 t="e">
        <f>'RESUMEN TOTAL'!#REF!</f>
        <v>#REF!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 t="e">
        <f>'RESUMEN TOTAL'!#REF!</f>
        <v>#REF!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 t="e">
        <f>'RESUMEN TOTAL'!#REF!</f>
        <v>#REF!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 t="e">
        <f>'RESUMEN TOTAL'!#REF!</f>
        <v>#REF!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 t="e">
        <f>'RESUMEN TOTAL'!#REF!</f>
        <v>#REF!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 t="e">
        <f>'RESUMEN TOTAL'!#REF!</f>
        <v>#REF!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 t="e">
        <f>'RESUMEN TOTAL'!#REF!</f>
        <v>#REF!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 t="e">
        <f>'RESUMEN TOTAL'!#REF!</f>
        <v>#REF!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 t="e">
        <f>'RESUMEN TOTAL'!#REF!</f>
        <v>#REF!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 t="e">
        <f>'RESUMEN TOTAL'!#REF!</f>
        <v>#REF!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 t="e">
        <f>'RESUMEN TOTAL'!#REF!</f>
        <v>#REF!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 t="e">
        <f>'RESUMEN TOTAL'!#REF!</f>
        <v>#REF!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 t="e">
        <f>'RESUMEN TOTAL'!#REF!</f>
        <v>#REF!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 t="e">
        <f>'RESUMEN TOTAL'!#REF!</f>
        <v>#REF!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 t="e">
        <f>'RESUMEN TOTAL'!#REF!</f>
        <v>#REF!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 t="e">
        <f>'RESUMEN TOTAL'!#REF!</f>
        <v>#REF!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 t="e">
        <f>'RESUMEN TOTAL'!#REF!</f>
        <v>#REF!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 t="e">
        <f>'RESUMEN TOTAL'!#REF!</f>
        <v>#REF!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 t="e">
        <f>'RESUMEN TOTAL'!#REF!</f>
        <v>#REF!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 t="e">
        <f>'RESUMEN TOTAL'!#REF!</f>
        <v>#REF!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 t="e">
        <f>'RESUMEN TOTAL'!#REF!</f>
        <v>#REF!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 t="e">
        <f>'RESUMEN TOTAL'!#REF!</f>
        <v>#REF!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 t="e">
        <f>'RESUMEN TOTAL'!#REF!</f>
        <v>#REF!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 t="e">
        <f>'RESUMEN TOTAL'!#REF!</f>
        <v>#REF!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 t="e">
        <f>'RESUMEN TOTAL'!#REF!</f>
        <v>#REF!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 t="e">
        <f>'RESUMEN TOTAL'!#REF!</f>
        <v>#REF!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 t="e">
        <f>'RESUMEN TOTAL'!#REF!</f>
        <v>#REF!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 t="e">
        <f>'RESUMEN TOTAL'!#REF!</f>
        <v>#REF!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 t="e">
        <f>'RESUMEN TOTAL'!#REF!</f>
        <v>#REF!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 t="e">
        <f>'RESUMEN TOTAL'!#REF!</f>
        <v>#REF!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 t="e">
        <f>'RESUMEN TOTAL'!#REF!</f>
        <v>#REF!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 t="e">
        <f>'RESUMEN TOTAL'!#REF!</f>
        <v>#REF!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 t="e">
        <f>'RESUMEN TOTAL'!#REF!</f>
        <v>#REF!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 t="e">
        <f>'RESUMEN TOTAL'!#REF!</f>
        <v>#REF!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 t="e">
        <f>'RESUMEN TOTAL'!#REF!</f>
        <v>#REF!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 t="e">
        <f>'RESUMEN TOTAL'!#REF!</f>
        <v>#REF!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 t="e">
        <f>'RESUMEN TOTAL'!#REF!</f>
        <v>#REF!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 t="e">
        <f>'RESUMEN TOTAL'!#REF!</f>
        <v>#REF!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 t="e">
        <f>'RESUMEN TOTAL'!#REF!</f>
        <v>#REF!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 t="e">
        <f>'RESUMEN TOTAL'!#REF!</f>
        <v>#REF!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 t="e">
        <f>'RESUMEN TOTAL'!#REF!</f>
        <v>#REF!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 t="e">
        <f>'RESUMEN TOTAL'!#REF!</f>
        <v>#REF!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 t="e">
        <f>'RESUMEN TOTAL'!#REF!</f>
        <v>#REF!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 t="e">
        <f>'RESUMEN TOTAL'!#REF!</f>
        <v>#REF!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 t="e">
        <f>'RESUMEN TOTAL'!#REF!</f>
        <v>#REF!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 t="e">
        <f>'RESUMEN TOTAL'!#REF!</f>
        <v>#REF!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 t="e">
        <f>'RESUMEN TOTAL'!#REF!</f>
        <v>#REF!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 t="e">
        <f>'RESUMEN TOTAL'!#REF!</f>
        <v>#REF!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 t="e">
        <f>'RESUMEN TOTAL'!#REF!</f>
        <v>#REF!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 t="e">
        <f>'RESUMEN TOTAL'!#REF!</f>
        <v>#REF!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 t="e">
        <f>'RESUMEN TOTAL'!#REF!</f>
        <v>#REF!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 t="e">
        <f>'RESUMEN TOTAL'!#REF!</f>
        <v>#REF!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 t="e">
        <f>'RESUMEN TOTAL'!#REF!</f>
        <v>#REF!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 t="e">
        <f>'RESUMEN TOTAL'!#REF!</f>
        <v>#REF!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 t="e">
        <f>'RESUMEN TOTAL'!#REF!</f>
        <v>#REF!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 t="e">
        <f>'RESUMEN TOTAL'!#REF!</f>
        <v>#REF!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 t="e">
        <f>'RESUMEN TOTAL'!#REF!</f>
        <v>#REF!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 t="e">
        <f>'RESUMEN TOTAL'!#REF!</f>
        <v>#REF!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 t="e">
        <f>'RESUMEN TOTAL'!#REF!</f>
        <v>#REF!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 t="e">
        <f>'RESUMEN TOTAL'!#REF!</f>
        <v>#REF!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 t="e">
        <f>'RESUMEN TOTAL'!#REF!</f>
        <v>#REF!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 t="e">
        <f>'RESUMEN TOTAL'!#REF!</f>
        <v>#REF!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 t="e">
        <f>'RESUMEN TOTAL'!#REF!</f>
        <v>#REF!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 t="e">
        <f>'RESUMEN TOTAL'!#REF!</f>
        <v>#REF!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 t="e">
        <f>'RESUMEN TOTAL'!#REF!</f>
        <v>#REF!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 t="e">
        <f>'RESUMEN TOTAL'!#REF!</f>
        <v>#REF!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 t="e">
        <f>'RESUMEN TOTAL'!#REF!</f>
        <v>#REF!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 t="e">
        <f>'RESUMEN TOTAL'!#REF!</f>
        <v>#REF!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 t="e">
        <f>'RESUMEN TOTAL'!#REF!</f>
        <v>#REF!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 t="e">
        <f>'RESUMEN TOTAL'!#REF!</f>
        <v>#REF!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 t="e">
        <f>'RESUMEN TOTAL'!#REF!</f>
        <v>#REF!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 t="e">
        <f>'RESUMEN TOTAL'!#REF!</f>
        <v>#REF!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 t="e">
        <f>'RESUMEN TOTAL'!#REF!</f>
        <v>#REF!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 t="e">
        <f>'RESUMEN TOTAL'!#REF!</f>
        <v>#REF!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 t="e">
        <f>'RESUMEN TOTAL'!#REF!</f>
        <v>#REF!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 t="e">
        <f>'RESUMEN TOTAL'!#REF!</f>
        <v>#REF!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 t="e">
        <f>'RESUMEN TOTAL'!#REF!</f>
        <v>#REF!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 t="e">
        <f>'RESUMEN TOTAL'!#REF!</f>
        <v>#REF!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 t="e">
        <f>'RESUMEN TOTAL'!#REF!</f>
        <v>#REF!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 t="e">
        <f>'RESUMEN TOTAL'!#REF!</f>
        <v>#REF!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 t="e">
        <f>'RESUMEN TOTAL'!#REF!</f>
        <v>#REF!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 t="e">
        <f>'RESUMEN TOTAL'!#REF!</f>
        <v>#REF!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 t="e">
        <f>'RESUMEN TOTAL'!#REF!</f>
        <v>#REF!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 t="e">
        <f>'RESUMEN TOTAL'!#REF!</f>
        <v>#REF!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 t="e">
        <f>'RESUMEN TOTAL'!#REF!</f>
        <v>#REF!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 t="e">
        <f>'RESUMEN TOTAL'!#REF!</f>
        <v>#REF!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 t="e">
        <f>'RESUMEN TOTAL'!#REF!</f>
        <v>#REF!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 t="e">
        <f>'RESUMEN TOTAL'!#REF!</f>
        <v>#REF!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 t="e">
        <f>'RESUMEN TOTAL'!#REF!</f>
        <v>#REF!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 t="e">
        <f>'RESUMEN TOTAL'!#REF!</f>
        <v>#REF!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 t="e">
        <f>'RESUMEN TOTAL'!#REF!</f>
        <v>#REF!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 t="e">
        <f>'RESUMEN TOTAL'!#REF!</f>
        <v>#REF!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 t="e">
        <f>'RESUMEN TOTAL'!#REF!</f>
        <v>#REF!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 t="e">
        <f>'RESUMEN TOTAL'!#REF!</f>
        <v>#REF!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 t="e">
        <f>'RESUMEN TOTAL'!#REF!</f>
        <v>#REF!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 t="e">
        <f>'RESUMEN TOTAL'!#REF!</f>
        <v>#REF!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 t="e">
        <f>'RESUMEN TOTAL'!#REF!</f>
        <v>#REF!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 t="e">
        <f>'RESUMEN TOTAL'!#REF!</f>
        <v>#REF!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 t="e">
        <f>'RESUMEN TOTAL'!#REF!</f>
        <v>#REF!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 t="e">
        <f>'RESUMEN TOTAL'!#REF!</f>
        <v>#REF!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 t="e">
        <f>'RESUMEN TOTAL'!#REF!</f>
        <v>#REF!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 t="e">
        <f>'RESUMEN TOTAL'!#REF!</f>
        <v>#REF!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 t="e">
        <f>'RESUMEN TOTAL'!#REF!</f>
        <v>#REF!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 t="e">
        <f>'RESUMEN TOTAL'!#REF!</f>
        <v>#REF!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 t="e">
        <f>'RESUMEN TOTAL'!#REF!</f>
        <v>#REF!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5" operator="containsText" text="fija">
      <formula>NOT(ISERROR(SEARCH("fija",D438)))</formula>
    </cfRule>
    <cfRule type="containsText" dxfId="186" priority="66" operator="containsText" text="domo">
      <formula>NOT(ISERROR(SEARCH("domo",D438)))</formula>
    </cfRule>
  </conditionalFormatting>
  <conditionalFormatting sqref="D438:D439">
    <cfRule type="containsText" dxfId="185" priority="62" operator="containsText" text="fija">
      <formula>NOT(ISERROR(SEARCH("fija",D438)))</formula>
    </cfRule>
    <cfRule type="containsText" dxfId="184" priority="63" operator="containsText" text="domo">
      <formula>NOT(ISERROR(SEARCH("domo",D438)))</formula>
    </cfRule>
  </conditionalFormatting>
  <conditionalFormatting sqref="D439">
    <cfRule type="containsText" dxfId="183" priority="60" operator="containsText" text="fija">
      <formula>NOT(ISERROR(SEARCH("fija",D439)))</formula>
    </cfRule>
    <cfRule type="containsText" dxfId="182" priority="61" operator="containsText" text="domo">
      <formula>NOT(ISERROR(SEARCH("domo",D439)))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7" operator="containsText" text="fija">
      <formula>NOT(ISERROR(SEARCH("fija",D442)))</formula>
    </cfRule>
    <cfRule type="containsText" dxfId="178" priority="58" operator="containsText" text="domo">
      <formula>NOT(ISERROR(SEARCH("domo",D442)))</formula>
    </cfRule>
  </conditionalFormatting>
  <conditionalFormatting sqref="D442:D443">
    <cfRule type="containsText" dxfId="177" priority="54" operator="containsText" text="fija">
      <formula>NOT(ISERROR(SEARCH("fija",D442)))</formula>
    </cfRule>
    <cfRule type="containsText" dxfId="176" priority="55" operator="containsText" text="domo">
      <formula>NOT(ISERROR(SEARCH("domo",D442)))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8" operator="containsText" text="fija">
      <formula>NOT(ISERROR(SEARCH("fija",D444)))</formula>
    </cfRule>
    <cfRule type="containsText" dxfId="170" priority="49" operator="containsText" text="domo">
      <formula>NOT(ISERROR(SEARCH("domo",D444)))</formula>
    </cfRule>
  </conditionalFormatting>
  <conditionalFormatting sqref="D445">
    <cfRule type="containsText" dxfId="169" priority="46" operator="containsText" text="fija">
      <formula>NOT(ISERROR(SEARCH("fija",D445)))</formula>
    </cfRule>
    <cfRule type="containsText" dxfId="168" priority="47" operator="containsText" text="domo">
      <formula>NOT(ISERROR(SEARCH("domo",D445)))</formula>
    </cfRule>
    <cfRule type="containsText" dxfId="167" priority="50" operator="containsText" text="Radio">
      <formula>NOT(ISERROR(SEARCH("Radio",D445)))</formula>
    </cfRule>
  </conditionalFormatting>
  <conditionalFormatting sqref="D447">
    <cfRule type="containsText" dxfId="166" priority="170" operator="containsText" text="domo">
      <formula>NOT(ISERROR(SEARCH("domo",D447)))</formula>
    </cfRule>
    <cfRule type="containsText" dxfId="165" priority="169" operator="containsText" text="fija">
      <formula>NOT(ISERROR(SEARCH("fija",D447)))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7 E449:E664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5" priority="155" operator="containsText" text="Caida">
      <formula>NOT(ISERROR(SEARCH("Caida",F5)))</formula>
    </cfRule>
  </conditionalFormatting>
  <conditionalFormatting sqref="F5:G106 I7:Q7">
    <cfRule type="cellIs" dxfId="154" priority="157" operator="greaterThan">
      <formula>0.8</formula>
    </cfRule>
    <cfRule type="cellIs" dxfId="153" priority="156" operator="lessThan">
      <formula>0.8</formula>
    </cfRule>
  </conditionalFormatting>
  <conditionalFormatting sqref="F74:G74">
    <cfRule type="containsText" dxfId="152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1" priority="181" operator="lessThan">
      <formula>0.8</formula>
    </cfRule>
    <cfRule type="cellIs" dxfId="150" priority="182" operator="greaterThan">
      <formula>0.8</formula>
    </cfRule>
  </conditionalFormatting>
  <conditionalFormatting sqref="F5:AJ456 F467:O469 AB467:AB469 P467:AA640">
    <cfRule type="cellIs" dxfId="149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8" priority="189" operator="notContains" text="Caida">
      <formula>ISERROR(SEARCH("Caida",F125))</formula>
    </cfRule>
  </conditionalFormatting>
  <conditionalFormatting sqref="H5:H8 N8:AI14 N15:R15 T15:AI15 N16:AI121">
    <cfRule type="cellIs" dxfId="147" priority="26" operator="lessThan">
      <formula>0.8</formula>
    </cfRule>
    <cfRule type="containsText" dxfId="146" priority="25" operator="containsText" text="Caida">
      <formula>NOT(ISERROR(SEARCH("Caida",H5)))</formula>
    </cfRule>
    <cfRule type="notContainsText" dxfId="145" priority="24" operator="notContains" text="Caida">
      <formula>ISERROR(SEARCH("Caida",H5))</formula>
    </cfRule>
    <cfRule type="cellIs" dxfId="144" priority="27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3" priority="44" operator="equal">
      <formula>"APAGADO"</formula>
    </cfRule>
  </conditionalFormatting>
  <conditionalFormatting sqref="H9:H275 I195:AH275 H276:AH276 I277:AH323 H277:H456">
    <cfRule type="cellIs" dxfId="142" priority="35" operator="lessThan">
      <formula>0.8</formula>
    </cfRule>
    <cfRule type="cellIs" dxfId="141" priority="36" operator="greaterThan">
      <formula>0.8</formula>
    </cfRule>
    <cfRule type="containsText" dxfId="140" priority="34" operator="containsText" text="Caida">
      <formula>NOT(ISERROR(SEARCH("Caida",H9)))</formula>
    </cfRule>
    <cfRule type="notContainsText" dxfId="139" priority="33" operator="notContains" text="Caida">
      <formula>ISERROR(SEARCH("Caida",H9))</formula>
    </cfRule>
  </conditionalFormatting>
  <conditionalFormatting sqref="H102:H104">
    <cfRule type="cellIs" dxfId="138" priority="32" operator="greaterThan">
      <formula>0.8</formula>
    </cfRule>
    <cfRule type="cellIs" dxfId="137" priority="31" operator="lessThan">
      <formula>0.8</formula>
    </cfRule>
    <cfRule type="containsText" dxfId="136" priority="30" operator="containsText" text="Caida">
      <formula>NOT(ISERROR(SEARCH("Caida",H102)))</formula>
    </cfRule>
    <cfRule type="notContainsText" dxfId="135" priority="29" operator="notContains" text="Caida">
      <formula>ISERROR(SEARCH("Caida",H102))</formula>
    </cfRule>
    <cfRule type="cellIs" dxfId="134" priority="28" operator="equal">
      <formula>"APAGADO"</formula>
    </cfRule>
  </conditionalFormatting>
  <conditionalFormatting sqref="H109 H356:H357 H456 H467:H640 H4">
    <cfRule type="cellIs" dxfId="133" priority="41" operator="equal">
      <formula>$H$13</formula>
    </cfRule>
  </conditionalFormatting>
  <conditionalFormatting sqref="H109 H356:H357 H456 H467:H640">
    <cfRule type="cellIs" dxfId="132" priority="42" operator="greaterThan">
      <formula>0.8</formula>
    </cfRule>
    <cfRule type="cellIs" dxfId="131" priority="40" operator="greaterThan">
      <formula>0.8</formula>
    </cfRule>
    <cfRule type="cellIs" dxfId="130" priority="39" operator="lessThan">
      <formula>0.8</formula>
    </cfRule>
    <cfRule type="containsText" dxfId="129" priority="38" operator="containsText" text="Caida">
      <formula>NOT(ISERROR(SEARCH("Caida",H109)))</formula>
    </cfRule>
    <cfRule type="notContainsText" dxfId="128" priority="37" operator="notContains" text="Caida">
      <formula>ISERROR(SEARCH("Caida",H109))</formula>
    </cfRule>
  </conditionalFormatting>
  <conditionalFormatting sqref="I326:L328">
    <cfRule type="cellIs" dxfId="127" priority="180" operator="greaterThan">
      <formula>0.8</formula>
    </cfRule>
    <cfRule type="containsText" dxfId="126" priority="178" operator="containsText" text="Caida">
      <formula>NOT(ISERROR(SEARCH("Caida",I326)))</formula>
    </cfRule>
    <cfRule type="notContainsText" dxfId="125" priority="177" operator="notContains" text="Caida">
      <formula>ISERROR(SEARCH("Caida",I326))</formula>
    </cfRule>
    <cfRule type="cellIs" dxfId="124" priority="179" operator="lessThan">
      <formula>0.8</formula>
    </cfRule>
  </conditionalFormatting>
  <conditionalFormatting sqref="I398:L411">
    <cfRule type="cellIs" dxfId="123" priority="176" operator="greaterThan">
      <formula>0.8</formula>
    </cfRule>
    <cfRule type="cellIs" dxfId="122" priority="175" operator="lessThan">
      <formula>0.8</formula>
    </cfRule>
  </conditionalFormatting>
  <conditionalFormatting sqref="I415:L429">
    <cfRule type="cellIs" dxfId="121" priority="166" operator="greaterThan">
      <formula>0.8</formula>
    </cfRule>
    <cfRule type="cellIs" dxfId="120" priority="165" operator="lessThan">
      <formula>0.8</formula>
    </cfRule>
  </conditionalFormatting>
  <conditionalFormatting sqref="I8:M106">
    <cfRule type="cellIs" dxfId="119" priority="19" operator="greaterThan">
      <formula>0.8</formula>
    </cfRule>
    <cfRule type="cellIs" dxfId="118" priority="18" operator="lessThan">
      <formula>0.8</formula>
    </cfRule>
    <cfRule type="containsText" dxfId="117" priority="17" operator="containsText" text="Caida">
      <formula>NOT(ISERROR(SEARCH("Caida",I8)))</formula>
    </cfRule>
    <cfRule type="notContainsText" dxfId="116" priority="16" operator="notContains" text="Caida">
      <formula>ISERROR(SEARCH("Caida",I8))</formula>
    </cfRule>
    <cfRule type="cellIs" dxfId="115" priority="15" operator="equal">
      <formula>"APAGADO"</formula>
    </cfRule>
  </conditionalFormatting>
  <conditionalFormatting sqref="I411:N411 P411:AG411 M194:AG194 I195:AG209 I194:K194">
    <cfRule type="cellIs" dxfId="114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3" priority="192" operator="lessThan">
      <formula>0.8</formula>
    </cfRule>
    <cfRule type="cellIs" dxfId="112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1" priority="190" operator="containsText" text="Caida">
      <formula>NOT(ISERROR(SEARCH("Caida",F125)))</formula>
    </cfRule>
  </conditionalFormatting>
  <conditionalFormatting sqref="I415:AG429">
    <cfRule type="containsText" dxfId="110" priority="164" operator="containsText" text="Caida">
      <formula>NOT(ISERROR(SEARCH("Caida",I415)))</formula>
    </cfRule>
    <cfRule type="notContainsText" dxfId="109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8" priority="154" operator="notContains" text="Caida">
      <formula>ISERROR(SEARCH("Caida",F5))</formula>
    </cfRule>
  </conditionalFormatting>
  <conditionalFormatting sqref="I5:AI6">
    <cfRule type="cellIs" dxfId="107" priority="13" operator="lessThan">
      <formula>0.8</formula>
    </cfRule>
    <cfRule type="cellIs" dxfId="106" priority="14" operator="greaterThan">
      <formula>0.8</formula>
    </cfRule>
    <cfRule type="containsText" dxfId="105" priority="12" operator="containsText" text="Caida">
      <formula>NOT(ISERROR(SEARCH("Caida",I5)))</formula>
    </cfRule>
    <cfRule type="notContainsText" dxfId="104" priority="11" operator="notContains" text="Caida">
      <formula>ISERROR(SEARCH("Caida",I5))</formula>
    </cfRule>
  </conditionalFormatting>
  <conditionalFormatting sqref="I5:AI7">
    <cfRule type="cellIs" dxfId="103" priority="10" operator="equal">
      <formula>"APAGADO"</formula>
    </cfRule>
  </conditionalFormatting>
  <conditionalFormatting sqref="N16:AI121 H5:H8 N8:AI14 N15:R15 T15:AI15">
    <cfRule type="cellIs" dxfId="102" priority="23" operator="equal">
      <formula>"APAGADO"</formula>
    </cfRule>
  </conditionalFormatting>
  <conditionalFormatting sqref="P7:AA7">
    <cfRule type="cellIs" dxfId="101" priority="158" operator="equal">
      <formula>"apagado"</formula>
    </cfRule>
  </conditionalFormatting>
  <conditionalFormatting sqref="R7:Y7">
    <cfRule type="containsText" dxfId="100" priority="172" operator="containsText" text="Caida">
      <formula>NOT(ISERROR(SEARCH("Caida",R7)))</formula>
    </cfRule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</conditionalFormatting>
  <conditionalFormatting sqref="S14:S15">
    <cfRule type="cellIs" dxfId="96" priority="7" operator="equal">
      <formula>"apagado"</formula>
    </cfRule>
  </conditionalFormatting>
  <conditionalFormatting sqref="W150">
    <cfRule type="cellIs" dxfId="95" priority="85" operator="equal">
      <formula>"apagado"</formula>
    </cfRule>
  </conditionalFormatting>
  <conditionalFormatting sqref="W183">
    <cfRule type="cellIs" dxfId="94" priority="84" operator="equal">
      <formula>"apagado"</formula>
    </cfRule>
  </conditionalFormatting>
  <conditionalFormatting sqref="W185">
    <cfRule type="cellIs" dxfId="93" priority="83" operator="equal">
      <formula>"apagado"</formula>
    </cfRule>
  </conditionalFormatting>
  <conditionalFormatting sqref="W190">
    <cfRule type="cellIs" dxfId="92" priority="82" operator="equal">
      <formula>"apagado"</formula>
    </cfRule>
  </conditionalFormatting>
  <conditionalFormatting sqref="W194">
    <cfRule type="cellIs" dxfId="91" priority="81" operator="equal">
      <formula>"apagado"</formula>
    </cfRule>
  </conditionalFormatting>
  <conditionalFormatting sqref="W221">
    <cfRule type="cellIs" dxfId="90" priority="80" operator="equal">
      <formula>"apagado"</formula>
    </cfRule>
  </conditionalFormatting>
  <conditionalFormatting sqref="W245">
    <cfRule type="cellIs" dxfId="89" priority="70" operator="equal">
      <formula>"apagado"</formula>
    </cfRule>
  </conditionalFormatting>
  <conditionalFormatting sqref="W251">
    <cfRule type="cellIs" dxfId="88" priority="71" operator="equal">
      <formula>"apagado"</formula>
    </cfRule>
  </conditionalFormatting>
  <conditionalFormatting sqref="W295:W297">
    <cfRule type="cellIs" dxfId="87" priority="79" operator="equal">
      <formula>"apagado"</formula>
    </cfRule>
  </conditionalFormatting>
  <conditionalFormatting sqref="W333:W339">
    <cfRule type="cellIs" dxfId="86" priority="78" operator="equal">
      <formula>"apagado"</formula>
    </cfRule>
  </conditionalFormatting>
  <conditionalFormatting sqref="W363">
    <cfRule type="cellIs" dxfId="85" priority="77" operator="equal">
      <formula>"apagado"</formula>
    </cfRule>
  </conditionalFormatting>
  <conditionalFormatting sqref="W376:W377">
    <cfRule type="cellIs" dxfId="84" priority="76" operator="equal">
      <formula>"apagado"</formula>
    </cfRule>
  </conditionalFormatting>
  <conditionalFormatting sqref="W394">
    <cfRule type="cellIs" dxfId="83" priority="75" operator="equal">
      <formula>"apagado"</formula>
    </cfRule>
  </conditionalFormatting>
  <conditionalFormatting sqref="W410:W414">
    <cfRule type="cellIs" dxfId="82" priority="74" operator="equal">
      <formula>"apagado"</formula>
    </cfRule>
  </conditionalFormatting>
  <conditionalFormatting sqref="W417:W418">
    <cfRule type="cellIs" dxfId="81" priority="73" operator="equal">
      <formula>"apagado"</formula>
    </cfRule>
  </conditionalFormatting>
  <conditionalFormatting sqref="W426">
    <cfRule type="cellIs" dxfId="80" priority="72" operator="equal">
      <formula>"apagado"</formula>
    </cfRule>
  </conditionalFormatting>
  <conditionalFormatting sqref="Y134:Y136">
    <cfRule type="cellIs" dxfId="79" priority="98" operator="equal">
      <formula>"apagado"</formula>
    </cfRule>
    <cfRule type="cellIs" dxfId="78" priority="153" operator="greaterThan">
      <formula>0.8</formula>
    </cfRule>
    <cfRule type="cellIs" dxfId="77" priority="152" operator="lessThan">
      <formula>0.8</formula>
    </cfRule>
    <cfRule type="containsText" dxfId="76" priority="151" operator="containsText" text="Caida">
      <formula>NOT(ISERROR(SEARCH("Caida",Y134)))</formula>
    </cfRule>
    <cfRule type="notContainsText" dxfId="75" priority="150" operator="notContains" text="Caida">
      <formula>ISERROR(SEARCH("Caida",Y134))</formula>
    </cfRule>
  </conditionalFormatting>
  <conditionalFormatting sqref="Y140:Y145">
    <cfRule type="cellIs" dxfId="74" priority="148" operator="lessThan">
      <formula>0.8</formula>
    </cfRule>
    <cfRule type="cellIs" dxfId="73" priority="97" operator="equal">
      <formula>"apagado"</formula>
    </cfRule>
    <cfRule type="cellIs" dxfId="72" priority="149" operator="greaterThan">
      <formula>0.8</formula>
    </cfRule>
    <cfRule type="notContainsText" dxfId="71" priority="146" operator="notContains" text="Caida">
      <formula>ISERROR(SEARCH("Caida",Y140))</formula>
    </cfRule>
    <cfRule type="containsText" dxfId="70" priority="147" operator="containsText" text="Caida">
      <formula>NOT(ISERROR(SEARCH("Caida",Y140)))</formula>
    </cfRule>
  </conditionalFormatting>
  <conditionalFormatting sqref="Y149">
    <cfRule type="cellIs" dxfId="69" priority="144" operator="lessThan">
      <formula>0.8</formula>
    </cfRule>
    <cfRule type="containsText" dxfId="68" priority="143" operator="containsText" text="Caida">
      <formula>NOT(ISERROR(SEARCH("Caida",Y149)))</formula>
    </cfRule>
    <cfRule type="notContainsText" dxfId="67" priority="142" operator="notContains" text="Caida">
      <formula>ISERROR(SEARCH("Caida",Y149))</formula>
    </cfRule>
    <cfRule type="cellIs" dxfId="66" priority="145" operator="greaterThan">
      <formula>0.8</formula>
    </cfRule>
    <cfRule type="cellIs" dxfId="65" priority="100" operator="equal">
      <formula>"apagado"</formula>
    </cfRule>
  </conditionalFormatting>
  <conditionalFormatting sqref="Y151">
    <cfRule type="containsText" dxfId="64" priority="139" operator="containsText" text="Caida">
      <formula>NOT(ISERROR(SEARCH("Caida",Y151)))</formula>
    </cfRule>
    <cfRule type="cellIs" dxfId="63" priority="99" operator="equal">
      <formula>"apagado"</formula>
    </cfRule>
    <cfRule type="cellIs" dxfId="62" priority="141" operator="greaterThan">
      <formula>0.8</formula>
    </cfRule>
    <cfRule type="cellIs" dxfId="61" priority="140" operator="lessThan">
      <formula>0.8</formula>
    </cfRule>
    <cfRule type="notContainsText" dxfId="60" priority="138" operator="notContains" text="Caida">
      <formula>ISERROR(SEARCH("Caida",Y151))</formula>
    </cfRule>
  </conditionalFormatting>
  <conditionalFormatting sqref="Y167:Y171">
    <cfRule type="cellIs" dxfId="59" priority="136" operator="lessThan">
      <formula>0.8</formula>
    </cfRule>
    <cfRule type="cellIs" dxfId="58" priority="101" operator="equal">
      <formula>"apagado"</formula>
    </cfRule>
    <cfRule type="cellIs" dxfId="57" priority="137" operator="greaterThan">
      <formula>0.8</formula>
    </cfRule>
    <cfRule type="notContainsText" dxfId="56" priority="134" operator="notContains" text="Caida">
      <formula>ISERROR(SEARCH("Caida",Y167))</formula>
    </cfRule>
    <cfRule type="containsText" dxfId="55" priority="135" operator="containsText" text="Caida">
      <formula>NOT(ISERROR(SEARCH("Caida",Y167)))</formula>
    </cfRule>
  </conditionalFormatting>
  <conditionalFormatting sqref="Y190:Y192">
    <cfRule type="cellIs" dxfId="54" priority="102" operator="equal">
      <formula>"apagado"</formula>
    </cfRule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</conditionalFormatting>
  <conditionalFormatting sqref="Y194">
    <cfRule type="cellIs" dxfId="49" priority="128" operator="lessThan">
      <formula>0.8</formula>
    </cfRule>
    <cfRule type="notContainsText" dxfId="48" priority="126" operator="notContains" text="Caida">
      <formula>ISERROR(SEARCH("Caida",Y194))</formula>
    </cfRule>
    <cfRule type="cellIs" dxfId="47" priority="129" operator="greaterThan">
      <formula>0.8</formula>
    </cfRule>
    <cfRule type="cellIs" dxfId="46" priority="103" operator="equal">
      <formula>"apagado"</formula>
    </cfRule>
    <cfRule type="containsText" dxfId="45" priority="127" operator="containsText" text="Caida">
      <formula>NOT(ISERROR(SEARCH("Caida",Y194)))</formula>
    </cfRule>
  </conditionalFormatting>
  <conditionalFormatting sqref="Y208">
    <cfRule type="cellIs" dxfId="44" priority="124" operator="lessThan">
      <formula>0.8</formula>
    </cfRule>
    <cfRule type="containsText" dxfId="43" priority="123" operator="containsText" text="Caida">
      <formula>NOT(ISERROR(SEARCH("Caida",Y208)))</formula>
    </cfRule>
    <cfRule type="cellIs" dxfId="42" priority="104" operator="equal">
      <formula>"apagado"</formula>
    </cfRule>
    <cfRule type="cellIs" dxfId="41" priority="125" operator="greaterThan">
      <formula>0.8</formula>
    </cfRule>
    <cfRule type="notContainsText" dxfId="40" priority="122" operator="notContains" text="Caida">
      <formula>ISERROR(SEARCH("Caida",Y208))</formula>
    </cfRule>
  </conditionalFormatting>
  <conditionalFormatting sqref="Y221:Y223">
    <cfRule type="cellIs" dxfId="39" priority="120" operator="lessThan">
      <formula>0.8</formula>
    </cfRule>
    <cfRule type="containsText" dxfId="38" priority="119" operator="containsText" text="Caida">
      <formula>NOT(ISERROR(SEARCH("Caida",Y221)))</formula>
    </cfRule>
    <cfRule type="cellIs" dxfId="37" priority="105" operator="equal">
      <formula>"apagado"</formula>
    </cfRule>
    <cfRule type="cellIs" dxfId="36" priority="121" operator="greaterThan">
      <formula>0.8</formula>
    </cfRule>
    <cfRule type="notContainsText" dxfId="35" priority="118" operator="notContains" text="Caida">
      <formula>ISERROR(SEARCH("Caida",Y221))</formula>
    </cfRule>
  </conditionalFormatting>
  <conditionalFormatting sqref="Y229">
    <cfRule type="notContainsText" dxfId="34" priority="114" operator="notContains" text="Caida">
      <formula>ISERROR(SEARCH("Caida",Y229))</formula>
    </cfRule>
    <cfRule type="cellIs" dxfId="33" priority="116" operator="lessThan">
      <formula>0.8</formula>
    </cfRule>
    <cfRule type="cellIs" dxfId="32" priority="106" operator="equal">
      <formula>"apagado"</formula>
    </cfRule>
    <cfRule type="containsText" dxfId="31" priority="115" operator="containsText" text="Caida">
      <formula>NOT(ISERROR(SEARCH("Caida",Y229)))</formula>
    </cfRule>
    <cfRule type="cellIs" dxfId="30" priority="117" operator="greaterThan">
      <formula>0.8</formula>
    </cfRule>
  </conditionalFormatting>
  <conditionalFormatting sqref="Y246:Y248">
    <cfRule type="cellIs" dxfId="29" priority="107" operator="equal">
      <formula>"apagado"</formula>
    </cfRule>
    <cfRule type="cellIs" dxfId="28" priority="112" operator="lessThan">
      <formula>0.8</formula>
    </cfRule>
    <cfRule type="containsText" dxfId="27" priority="111" operator="containsText" text="Caida">
      <formula>NOT(ISERROR(SEARCH("Caida",Y246)))</formula>
    </cfRule>
    <cfRule type="cellIs" dxfId="26" priority="113" operator="greaterThan">
      <formula>0.8</formula>
    </cfRule>
    <cfRule type="notContainsText" dxfId="25" priority="110" operator="notContains" text="Caida">
      <formula>ISERROR(SEARCH("Caida",Y246))</formula>
    </cfRule>
  </conditionalFormatting>
  <conditionalFormatting sqref="Y416:Y418">
    <cfRule type="cellIs" dxfId="24" priority="108" operator="equal">
      <formula>"apagado"</formula>
    </cfRule>
  </conditionalFormatting>
  <conditionalFormatting sqref="Y421">
    <cfRule type="cellIs" dxfId="23" priority="109" operator="equal">
      <formula>"apagado"</formula>
    </cfRule>
  </conditionalFormatting>
  <conditionalFormatting sqref="Z7">
    <cfRule type="cellIs" dxfId="22" priority="89" operator="greaterThan">
      <formula>0.8</formula>
    </cfRule>
    <cfRule type="cellIs" dxfId="21" priority="88" operator="lessThan">
      <formula>0.8</formula>
    </cfRule>
    <cfRule type="containsText" dxfId="20" priority="87" operator="containsText" text="Caida">
      <formula>NOT(ISERROR(SEARCH("Caida",Z7)))</formula>
    </cfRule>
    <cfRule type="notContainsText" dxfId="19" priority="86" operator="notContains" text="Caida">
      <formula>ISERROR(SEARCH("Caida",Z7))</formula>
    </cfRule>
  </conditionalFormatting>
  <conditionalFormatting sqref="AA7:AJ7 G324:G328">
    <cfRule type="containsText" dxfId="18" priority="186" operator="containsText" text="Caida">
      <formula>NOT(ISERROR(SEARCH("Caida",G7)))</formula>
    </cfRule>
    <cfRule type="cellIs" dxfId="17" priority="187" operator="lessThan">
      <formula>0.8</formula>
    </cfRule>
    <cfRule type="cellIs" dxfId="16" priority="188" operator="greaterThan">
      <formula>0.8</formula>
    </cfRule>
  </conditionalFormatting>
  <conditionalFormatting sqref="AB122:AH124">
    <cfRule type="notContainsText" dxfId="15" priority="159" operator="notContains" text="Caida">
      <formula>ISERROR(SEARCH("Caida",AB122))</formula>
    </cfRule>
    <cfRule type="containsText" dxfId="14" priority="160" operator="containsText" text="Caida">
      <formula>NOT(ISERROR(SEARCH("Caida",AB122)))</formula>
    </cfRule>
    <cfRule type="cellIs" dxfId="13" priority="161" operator="lessThan">
      <formula>0.8</formula>
    </cfRule>
    <cfRule type="cellIs" dxfId="12" priority="162" operator="greaterThan">
      <formula>0.8</formula>
    </cfRule>
  </conditionalFormatting>
  <conditionalFormatting sqref="AH122:AH209 F5:G106 AB122:AG124 I125:AG193">
    <cfRule type="cellIs" dxfId="11" priority="45" operator="equal">
      <formula>"APAGADO"</formula>
    </cfRule>
  </conditionalFormatting>
  <conditionalFormatting sqref="AH324:AH357 G328:G357 I333:AG397 AH358:AJ426 G415:G456 AI122:AI234 AI235:AJ357 AJ8:AJ234 I430:AA456">
    <cfRule type="cellIs" dxfId="10" priority="183" operator="lessThan">
      <formula>0.8</formula>
    </cfRule>
  </conditionalFormatting>
  <conditionalFormatting sqref="AI109 AI122:AI456 AB467:AB478 AB479:AJ640">
    <cfRule type="cellIs" dxfId="9" priority="20" operator="equal">
      <formula>"APAGADO"</formula>
    </cfRule>
  </conditionalFormatting>
  <conditionalFormatting sqref="AI109 AI122:AI456 AI479:AI640">
    <cfRule type="notContainsText" dxfId="8" priority="21" operator="notContains" text="Caida">
      <formula>ISERROR(SEARCH("Caida",AI109))</formula>
    </cfRule>
  </conditionalFormatting>
  <conditionalFormatting sqref="AI109 AI122:AI456 AI479:AJ640">
    <cfRule type="containsText" dxfId="7" priority="22" operator="containsText" text="Caida">
      <formula>NOT(ISERROR(SEARCH("Caida",AI109)))</formula>
    </cfRule>
  </conditionalFormatting>
  <conditionalFormatting sqref="AJ5:AJ6">
    <cfRule type="cellIs" dxfId="6" priority="5" operator="greaterThan">
      <formula>0.8</formula>
    </cfRule>
    <cfRule type="containsText" dxfId="5" priority="3" operator="containsText" text="Caida">
      <formula>NOT(ISERROR(SEARCH("Caida",AJ5)))</formula>
    </cfRule>
    <cfRule type="cellIs" dxfId="4" priority="4" operator="lessThan">
      <formula>0.8</formula>
    </cfRule>
    <cfRule type="notContainsText" dxfId="3" priority="2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2" priority="184" operator="greaterThan">
      <formula>0.8</formula>
    </cfRule>
  </conditionalFormatting>
  <conditionalFormatting sqref="AJ8:AJ456 G324:G328 AA7:AJ7 F109:AH109 F467:AB478 F479:AH640 AJ479:AJ640">
    <cfRule type="notContainsText" dxfId="1" priority="185" operator="notContains" text="Caida">
      <formula>ISERROR(SEARCH("Caida",F7))</formula>
    </cfRule>
  </conditionalFormatting>
  <conditionalFormatting sqref="E641:E664">
    <cfRule type="containsText" dxfId="0" priority="1" operator="containsText" text="Radio">
      <formula>NOT(ISERROR(SEARCH("Radio",E641)))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2023-09-04T10:28:00Z</dcterms:modified>
</cp:coreProperties>
</file>