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0A0BBFE3-042B-4D2E-B7F1-2F15C0954E7F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24" l="1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487" i="2"/>
  <c r="J487" i="2"/>
  <c r="I488" i="2"/>
  <c r="J488" i="2"/>
  <c r="I489" i="2"/>
  <c r="J489" i="2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E39" i="24" l="1"/>
  <c r="K489" i="2"/>
  <c r="K509" i="2"/>
  <c r="K503" i="2"/>
  <c r="K501" i="2"/>
  <c r="K498" i="2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60" i="24" l="1"/>
  <c r="E60" i="24" s="1"/>
  <c r="E59" i="24"/>
  <c r="E30" i="14"/>
  <c r="G30" i="14" s="1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<sst xmlns="http://schemas.openxmlformats.org/spreadsheetml/2006/main" count="4640" uniqueCount="1533">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</sst>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zoomScale="53" zoomScaleNormal="53" workbookViewId="0">
      <pane xSplit="11" ySplit="4" topLeftCell="Q252" activePane="bottomRight" state="frozen"/>
      <selection pane="topRight" activeCell="M1" sqref="M1"/>
      <selection pane="bottomLeft" activeCell="A5" sqref="A5"/>
      <selection pane="bottomRight" activeCell="C270" sqref="C27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0.1324110671936759</v>
      </c>
      <c r="Q1" s="4">
        <f t="shared" si="0"/>
        <v>0.20948616600790515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439</v>
      </c>
      <c r="Q2" s="75">
        <f t="shared" si="3"/>
        <v>400</v>
      </c>
      <c r="R2" s="75">
        <f t="shared" si="3"/>
        <v>506</v>
      </c>
      <c r="S2" s="75">
        <f t="shared" si="3"/>
        <v>506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22</v>
      </c>
      <c r="J15" s="34">
        <f t="shared" si="8"/>
        <v>6</v>
      </c>
      <c r="K15" s="35">
        <f t="shared" si="9"/>
        <v>0.7857142857142857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23</v>
      </c>
      <c r="J18" s="34">
        <f>COUNTIF(L18:AM18,"APAGADO")</f>
        <v>5</v>
      </c>
      <c r="K18" s="35">
        <f>(I18)/(J18+I18)</f>
        <v>0.8214285714285714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23</v>
      </c>
      <c r="J19" s="34">
        <f>COUNTIF(L19:AM19,"APAGADO")</f>
        <v>5</v>
      </c>
      <c r="K19" s="35">
        <f>(I19)/(J19+I19)</f>
        <v>0.8214285714285714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23</v>
      </c>
      <c r="J107" s="34">
        <f t="shared" si="20"/>
        <v>5</v>
      </c>
      <c r="K107" s="35">
        <f t="shared" si="21"/>
        <v>0.8214285714285714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23</v>
      </c>
      <c r="J119" s="34">
        <f t="shared" si="16"/>
        <v>5</v>
      </c>
      <c r="K119" s="35">
        <f t="shared" si="17"/>
        <v>0.8214285714285714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23</v>
      </c>
      <c r="J120" s="34">
        <f t="shared" si="16"/>
        <v>5</v>
      </c>
      <c r="K120" s="35">
        <f t="shared" si="17"/>
        <v>0.8214285714285714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23</v>
      </c>
      <c r="J121" s="34">
        <f t="shared" si="16"/>
        <v>5</v>
      </c>
      <c r="K121" s="35">
        <f t="shared" si="17"/>
        <v>0.8214285714285714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23</v>
      </c>
      <c r="J122" s="34">
        <f t="shared" si="16"/>
        <v>5</v>
      </c>
      <c r="K122" s="35">
        <f t="shared" si="17"/>
        <v>0.8214285714285714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23</v>
      </c>
      <c r="J123" s="34">
        <f t="shared" si="16"/>
        <v>5</v>
      </c>
      <c r="K123" s="35">
        <f t="shared" si="17"/>
        <v>0.8214285714285714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24</v>
      </c>
      <c r="J124" s="34">
        <f t="shared" si="16"/>
        <v>4</v>
      </c>
      <c r="K124" s="35">
        <f t="shared" si="17"/>
        <v>0.8571428571428571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22</v>
      </c>
      <c r="J145" s="34">
        <f t="shared" si="16"/>
        <v>6</v>
      </c>
      <c r="K145" s="35">
        <f t="shared" si="17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22</v>
      </c>
      <c r="J146" s="34">
        <f t="shared" si="16"/>
        <v>6</v>
      </c>
      <c r="K146" s="35">
        <f t="shared" si="17"/>
        <v>0.7857142857142857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22</v>
      </c>
      <c r="J148" s="34">
        <f t="shared" ref="J148:J252" si="23">COUNTIF(L148:AM148,"APAGADO")</f>
        <v>6</v>
      </c>
      <c r="K148" s="35">
        <f t="shared" ref="K148:K252" si="24">(I148)/(J148+I148)</f>
        <v>0.7857142857142857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 t="s">
        <v>1471</v>
      </c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23</v>
      </c>
      <c r="J161" s="34">
        <f t="shared" si="25"/>
        <v>5</v>
      </c>
      <c r="K161" s="35">
        <f t="shared" si="26"/>
        <v>0.8214285714285714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23</v>
      </c>
      <c r="J163" s="34">
        <f t="shared" si="25"/>
        <v>5</v>
      </c>
      <c r="K163" s="35">
        <f t="shared" si="26"/>
        <v>0.8214285714285714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23</v>
      </c>
      <c r="J164" s="34">
        <f t="shared" si="25"/>
        <v>5</v>
      </c>
      <c r="K164" s="35">
        <f t="shared" si="26"/>
        <v>0.8214285714285714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22</v>
      </c>
      <c r="J194" s="34">
        <f t="shared" si="23"/>
        <v>6</v>
      </c>
      <c r="K194" s="35">
        <f t="shared" si="24"/>
        <v>0.7857142857142857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22</v>
      </c>
      <c r="J196" s="34">
        <f t="shared" si="23"/>
        <v>6</v>
      </c>
      <c r="K196" s="35">
        <f t="shared" si="24"/>
        <v>0.7857142857142857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 t="s">
        <v>1471</v>
      </c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22</v>
      </c>
      <c r="J230" s="34">
        <f t="shared" si="23"/>
        <v>6</v>
      </c>
      <c r="K230" s="35">
        <f t="shared" si="24"/>
        <v>0.7857142857142857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22</v>
      </c>
      <c r="J231" s="34">
        <f t="shared" si="23"/>
        <v>6</v>
      </c>
      <c r="K231" s="35">
        <f t="shared" si="24"/>
        <v>0.7857142857142857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22</v>
      </c>
      <c r="J232" s="34">
        <f>COUNTIF(L232:AM232,"APAGADO")</f>
        <v>6</v>
      </c>
      <c r="K232" s="35">
        <f>(I232)/(J232+I232)</f>
        <v>0.7857142857142857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22</v>
      </c>
      <c r="J233" s="34">
        <f t="shared" si="23"/>
        <v>6</v>
      </c>
      <c r="K233" s="35">
        <f t="shared" si="24"/>
        <v>0.7857142857142857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22</v>
      </c>
      <c r="J236" s="34">
        <f t="shared" si="23"/>
        <v>6</v>
      </c>
      <c r="K236" s="35">
        <f t="shared" si="24"/>
        <v>0.7857142857142857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22</v>
      </c>
      <c r="J237" s="34">
        <f t="shared" si="23"/>
        <v>6</v>
      </c>
      <c r="K237" s="35">
        <f t="shared" si="24"/>
        <v>0.7857142857142857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 t="s">
        <v>1471</v>
      </c>
      <c r="P240" s="88"/>
      <c r="Q240" s="88" t="s">
        <v>1471</v>
      </c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26</v>
      </c>
      <c r="J242" s="34">
        <f t="shared" si="23"/>
        <v>2</v>
      </c>
      <c r="K242" s="35">
        <f t="shared" si="24"/>
        <v>0.9285714285714286</v>
      </c>
      <c r="L242" s="88"/>
      <c r="M242" s="88"/>
      <c r="N242" s="88"/>
      <c r="O242" s="88" t="s">
        <v>1471</v>
      </c>
      <c r="P242" s="88"/>
      <c r="Q242" s="88" t="s">
        <v>1471</v>
      </c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22</v>
      </c>
      <c r="J245" s="34">
        <f t="shared" si="23"/>
        <v>6</v>
      </c>
      <c r="K245" s="35">
        <f t="shared" si="24"/>
        <v>0.7857142857142857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24</v>
      </c>
      <c r="J246" s="34">
        <f t="shared" si="23"/>
        <v>4</v>
      </c>
      <c r="K246" s="35">
        <f t="shared" si="24"/>
        <v>0.8571428571428571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27</v>
      </c>
      <c r="J252" s="34">
        <f t="shared" si="23"/>
        <v>1</v>
      </c>
      <c r="K252" s="35">
        <f t="shared" si="24"/>
        <v>0.9642857142857143</v>
      </c>
      <c r="L252" s="88"/>
      <c r="M252" s="88"/>
      <c r="N252" s="88"/>
      <c r="O252" s="88" t="s">
        <v>1471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23</v>
      </c>
      <c r="J319" s="34">
        <f t="shared" si="48"/>
        <v>5</v>
      </c>
      <c r="K319" s="35">
        <f t="shared" si="49"/>
        <v>0.8214285714285714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23</v>
      </c>
      <c r="J320" s="34">
        <f t="shared" si="48"/>
        <v>5</v>
      </c>
      <c r="K320" s="35">
        <f t="shared" si="49"/>
        <v>0.8214285714285714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22</v>
      </c>
      <c r="J351" s="34">
        <f>COUNTIF(L351:AM351,"APAGADO")</f>
        <v>6</v>
      </c>
      <c r="K351" s="35">
        <f>(I351)/(J351+I351)</f>
        <v>0.7857142857142857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8"/>
      <c r="M363" s="88"/>
      <c r="N363" s="88"/>
      <c r="O363" s="88"/>
      <c r="P363" s="88"/>
      <c r="Q363" s="88" t="s">
        <v>1471</v>
      </c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22</v>
      </c>
      <c r="J380" s="34">
        <f t="shared" si="48"/>
        <v>6</v>
      </c>
      <c r="K380" s="35">
        <f t="shared" si="49"/>
        <v>0.7857142857142857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25</v>
      </c>
      <c r="J383" s="34">
        <f t="shared" si="48"/>
        <v>3</v>
      </c>
      <c r="K383" s="35">
        <f t="shared" si="49"/>
        <v>0.8928571428571429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24</v>
      </c>
      <c r="J387" s="34">
        <f t="shared" ref="J387" si="54">COUNTIF(L387:AM387,"APAGADO")</f>
        <v>4</v>
      </c>
      <c r="K387" s="35">
        <f t="shared" ref="K387" si="55">(I387)/(J387+I387)</f>
        <v>0.8571428571428571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22</v>
      </c>
      <c r="J417" s="34">
        <f t="shared" si="56"/>
        <v>6</v>
      </c>
      <c r="K417" s="35">
        <f t="shared" si="57"/>
        <v>0.7857142857142857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22</v>
      </c>
      <c r="J418" s="34">
        <f t="shared" si="56"/>
        <v>6</v>
      </c>
      <c r="K418" s="35">
        <f t="shared" si="57"/>
        <v>0.7857142857142857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22</v>
      </c>
      <c r="J475" s="34">
        <f t="shared" si="65"/>
        <v>6</v>
      </c>
      <c r="K475" s="35">
        <f t="shared" si="66"/>
        <v>0.7857142857142857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22</v>
      </c>
      <c r="J476" s="34">
        <f t="shared" si="65"/>
        <v>6</v>
      </c>
      <c r="K476" s="35">
        <f t="shared" si="66"/>
        <v>0.7857142857142857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25</v>
      </c>
      <c r="J477" s="34">
        <f t="shared" si="65"/>
        <v>3</v>
      </c>
      <c r="K477" s="35">
        <f t="shared" si="66"/>
        <v>0.8928571428571429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25</v>
      </c>
      <c r="J478" s="34">
        <f t="shared" si="65"/>
        <v>3</v>
      </c>
      <c r="K478" s="35">
        <f t="shared" si="66"/>
        <v>0.8928571428571429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23</v>
      </c>
      <c r="J485" s="34">
        <f t="shared" si="65"/>
        <v>5</v>
      </c>
      <c r="K485" s="35">
        <f t="shared" si="66"/>
        <v>0.8214285714285714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47</v>
      </c>
      <c r="K2" s="18">
        <f>COUNTIFS(K4:K501, "=APAGADO",E4:E501,"=Fibra Optica")</f>
        <v>82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9</v>
      </c>
      <c r="K2" s="18">
        <f>COUNTIFS(K5:K502, "=APAGADO",E5:E502,"=PTO A FO")</f>
        <v>10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15</v>
      </c>
      <c r="C6">
        <f>'APAGADOS FIBRA'!J2</f>
        <v>47</v>
      </c>
      <c r="D6">
        <f>'APAGADOS ANTENA'!J2</f>
        <v>9</v>
      </c>
      <c r="E6">
        <f t="shared" si="4"/>
        <v>62</v>
      </c>
      <c r="F6">
        <f>'RESUMEN TOTAL'!B1</f>
        <v>506</v>
      </c>
      <c r="G6" s="36">
        <f t="shared" si="5"/>
        <v>0.1225296442687747</v>
      </c>
    </row>
    <row r="7" spans="1:7" x14ac:dyDescent="0.25">
      <c r="A7" s="17">
        <f>'APAGADOS RADIO'!K3</f>
        <v>45175</v>
      </c>
      <c r="B7">
        <f>'APAGADOS RADIO'!K2+D7</f>
        <v>21</v>
      </c>
      <c r="C7">
        <f>'APAGADOS FIBRA'!K2</f>
        <v>82</v>
      </c>
      <c r="D7">
        <f>'APAGADOS ANTENA'!K2</f>
        <v>10</v>
      </c>
      <c r="E7">
        <f t="shared" si="4"/>
        <v>103</v>
      </c>
      <c r="F7">
        <f>'RESUMEN TOTAL'!B1</f>
        <v>506</v>
      </c>
      <c r="G7" s="36">
        <f t="shared" si="5"/>
        <v>0.20355731225296442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506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506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8" workbookViewId="0">
      <selection activeCell="B37" sqref="B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506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506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8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8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9">SUM(I138:I139)</f>
        <v>0</v>
      </c>
      <c r="J140" s="113" t="e">
        <f t="shared" si="8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10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10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11">SUM(I145:I146)</f>
        <v>0</v>
      </c>
      <c r="J147" s="113" t="e">
        <f t="shared" si="10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2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2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2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3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3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4">SUM(I159:I160)</f>
        <v>0</v>
      </c>
      <c r="J161" s="113" t="e">
        <f t="shared" si="13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5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5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5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6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6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6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7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7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8">SUM(I180:I181)</f>
        <v>0</v>
      </c>
      <c r="J182" s="113" t="e">
        <f t="shared" si="17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9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9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20">SUM(I187:I188)</f>
        <v>0</v>
      </c>
      <c r="J189" s="113" t="e">
        <f t="shared" si="19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21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21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21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2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2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3">SUM(I201:I202)</f>
        <v>0</v>
      </c>
      <c r="J203" s="113" t="e">
        <f t="shared" si="22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4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4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4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15</v>
      </c>
      <c r="K3" s="53">
        <f>COUNTIFS('RESUMEN TOTAL'!C5:C518, "=BONOMO",'RESUMEN TOTAL'!Q5:Q518,"=APAGADO")</f>
        <v>24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47</v>
      </c>
      <c r="K5" s="56">
        <f>COUNTIFS('RESUMEN TOTAL'!C5:C502, "=COSEIDI",'RESUMEN TOTAL'!Q5:Q502,"=APAGADO")</f>
        <v>79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2023-09-06T11:48:38Z</dcterms:modified>
</cp:coreProperties>
</file>