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SEPTIEMBRE\"/>
    </mc:Choice>
  </mc:AlternateContent>
  <xr:revisionPtr revIDLastSave="0" documentId="13_ncr:1_{E930219B-2144-4B94-BB90-7EB09DA76651}" xr6:coauthVersionLast="47" xr6:coauthVersionMax="47" xr10:uidLastSave="{00000000-0000-0000-0000-000000000000}"/>
  <bookViews>
    <workbookView xWindow="-120" yWindow="-120" windowWidth="20730" windowHeight="11160" tabRatio="601" firstSheet="5" activeTab="9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TOTAL'!$A$4:$AO$510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9" i="24" l="1"/>
  <c r="J49" i="24" s="1"/>
  <c r="J48" i="24"/>
  <c r="J47" i="24"/>
  <c r="E48" i="24"/>
  <c r="E47" i="24"/>
  <c r="E46" i="24"/>
  <c r="E45" i="24"/>
  <c r="D45" i="24"/>
  <c r="D38" i="24"/>
  <c r="E38" i="24" s="1"/>
  <c r="E40" i="24"/>
  <c r="E41" i="24"/>
  <c r="I42" i="24"/>
  <c r="J42" i="24" s="1"/>
  <c r="J41" i="24"/>
  <c r="J40" i="24"/>
  <c r="I35" i="24"/>
  <c r="J35" i="24" s="1"/>
  <c r="J34" i="24"/>
  <c r="J33" i="24"/>
  <c r="I28" i="24"/>
  <c r="J28" i="24" s="1"/>
  <c r="J27" i="24"/>
  <c r="J26" i="24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487" i="2"/>
  <c r="J487" i="2"/>
  <c r="I488" i="2"/>
  <c r="J488" i="2"/>
  <c r="I489" i="2"/>
  <c r="J489" i="2"/>
  <c r="I490" i="2"/>
  <c r="J490" i="2"/>
  <c r="K490" i="2" s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7" i="24"/>
  <c r="J7" i="24" s="1"/>
  <c r="J6" i="24"/>
  <c r="J5" i="24"/>
  <c r="E39" i="24" l="1"/>
  <c r="K489" i="2"/>
  <c r="K509" i="2"/>
  <c r="K503" i="2"/>
  <c r="K501" i="2"/>
  <c r="K498" i="2"/>
  <c r="K508" i="2"/>
  <c r="K504" i="2"/>
  <c r="K492" i="2"/>
  <c r="K506" i="2"/>
  <c r="K495" i="2"/>
  <c r="K491" i="2"/>
  <c r="K505" i="2"/>
  <c r="K487" i="2"/>
  <c r="K507" i="2"/>
  <c r="K502" i="2"/>
  <c r="K500" i="2"/>
  <c r="K496" i="2"/>
  <c r="K499" i="2"/>
  <c r="K497" i="2"/>
  <c r="K493" i="2"/>
  <c r="K488" i="2"/>
  <c r="K510" i="2"/>
  <c r="K494" i="2"/>
  <c r="E3" i="24"/>
  <c r="D4" i="24"/>
  <c r="D5" i="24" s="1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54" i="24"/>
  <c r="J55" i="24"/>
  <c r="J56" i="24"/>
  <c r="J61" i="24"/>
  <c r="J62" i="24"/>
  <c r="J63" i="24"/>
  <c r="J68" i="24"/>
  <c r="J69" i="24"/>
  <c r="J70" i="24"/>
  <c r="D73" i="24"/>
  <c r="J75" i="24"/>
  <c r="J76" i="24"/>
  <c r="J77" i="24"/>
  <c r="D80" i="24"/>
  <c r="J83" i="24"/>
  <c r="J84" i="24"/>
  <c r="D87" i="24"/>
  <c r="D88" i="24"/>
  <c r="J91" i="24"/>
  <c r="D94" i="24"/>
  <c r="J96" i="24"/>
  <c r="J97" i="24"/>
  <c r="J98" i="24"/>
  <c r="J103" i="24"/>
  <c r="J104" i="24"/>
  <c r="J105" i="24"/>
  <c r="J110" i="24"/>
  <c r="J111" i="24"/>
  <c r="J112" i="24"/>
  <c r="D115" i="24"/>
  <c r="J117" i="24"/>
  <c r="J118" i="24"/>
  <c r="I119" i="24"/>
  <c r="J119" i="24" s="1"/>
  <c r="D122" i="24"/>
  <c r="J124" i="24"/>
  <c r="J125" i="24"/>
  <c r="J126" i="24"/>
  <c r="J152" i="24"/>
  <c r="J153" i="24"/>
  <c r="J154" i="24"/>
  <c r="D164" i="24"/>
  <c r="D165" i="24" s="1"/>
  <c r="J166" i="24"/>
  <c r="J167" i="24"/>
  <c r="J173" i="24"/>
  <c r="J174" i="24"/>
  <c r="J175" i="24"/>
  <c r="J180" i="24"/>
  <c r="J181" i="24"/>
  <c r="I182" i="24"/>
  <c r="J182" i="24" s="1"/>
  <c r="J194" i="24"/>
  <c r="J195" i="24"/>
  <c r="D199" i="24"/>
  <c r="J208" i="24"/>
  <c r="J209" i="24"/>
  <c r="Z3" i="25"/>
  <c r="C147" i="24" s="1"/>
  <c r="R3" i="25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9" i="2"/>
  <c r="J480" i="2"/>
  <c r="J481" i="2"/>
  <c r="J482" i="2"/>
  <c r="J483" i="2"/>
  <c r="J484" i="2"/>
  <c r="J485" i="2"/>
  <c r="J486" i="2"/>
  <c r="I479" i="2"/>
  <c r="I480" i="2"/>
  <c r="I481" i="2"/>
  <c r="I482" i="2"/>
  <c r="I483" i="2"/>
  <c r="I484" i="2"/>
  <c r="I485" i="2"/>
  <c r="I486" i="2"/>
  <c r="E5" i="24" l="1"/>
  <c r="D6" i="24"/>
  <c r="E6" i="24" s="1"/>
  <c r="J82" i="24"/>
  <c r="J210" i="24"/>
  <c r="J168" i="24"/>
  <c r="D89" i="24"/>
  <c r="D26" i="24"/>
  <c r="D200" i="24"/>
  <c r="J196" i="24"/>
  <c r="D166" i="24"/>
  <c r="D116" i="24"/>
  <c r="D95" i="24"/>
  <c r="D74" i="24"/>
  <c r="D81" i="24"/>
  <c r="D18" i="24"/>
  <c r="D11" i="24"/>
  <c r="K479" i="2"/>
  <c r="K483" i="2"/>
  <c r="K486" i="2"/>
  <c r="K485" i="2"/>
  <c r="K484" i="2"/>
  <c r="K482" i="2"/>
  <c r="K481" i="2"/>
  <c r="K480" i="2"/>
  <c r="D90" i="24" l="1"/>
  <c r="D82" i="24"/>
  <c r="D12" i="24"/>
  <c r="E11" i="24"/>
  <c r="D117" i="24"/>
  <c r="D167" i="24"/>
  <c r="D96" i="24"/>
  <c r="D19" i="24"/>
  <c r="D75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D125" i="24" l="1"/>
  <c r="D76" i="24"/>
  <c r="E12" i="24"/>
  <c r="D13" i="24"/>
  <c r="E13" i="24" s="1"/>
  <c r="D20" i="24"/>
  <c r="K474" i="2"/>
  <c r="K471" i="2"/>
  <c r="K477" i="2"/>
  <c r="K475" i="2"/>
  <c r="K467" i="2"/>
  <c r="K478" i="2"/>
  <c r="K476" i="2"/>
  <c r="K468" i="2"/>
  <c r="K470" i="2"/>
  <c r="K473" i="2"/>
  <c r="K469" i="2"/>
  <c r="K47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F45" i="14" s="1"/>
  <c r="L3" i="26"/>
  <c r="F41" i="14" s="1"/>
  <c r="I90" i="24" s="1"/>
  <c r="J90" i="24" s="1"/>
  <c r="H3" i="26"/>
  <c r="F37" i="14" s="1"/>
  <c r="P2" i="26"/>
  <c r="E45" i="14" s="1"/>
  <c r="L2" i="26"/>
  <c r="E41" i="14" s="1"/>
  <c r="I89" i="24" s="1"/>
  <c r="J89" i="2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J139" i="24" s="1"/>
  <c r="AC2" i="26"/>
  <c r="E58" i="14" s="1"/>
  <c r="AH3" i="26"/>
  <c r="F63" i="14" s="1"/>
  <c r="I202" i="24" s="1"/>
  <c r="J202" i="24" s="1"/>
  <c r="AF3" i="26"/>
  <c r="I188" i="24" s="1"/>
  <c r="J188" i="24" s="1"/>
  <c r="AJ2" i="26"/>
  <c r="E65" i="14" s="1"/>
  <c r="G65" i="14" s="1"/>
  <c r="AB2" i="26"/>
  <c r="Z3" i="26"/>
  <c r="F55" i="14" s="1"/>
  <c r="I146" i="24" s="1"/>
  <c r="J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I145" i="24" s="1"/>
  <c r="AC3" i="26"/>
  <c r="F58" i="14" s="1"/>
  <c r="AG2" i="26"/>
  <c r="E62" i="14" s="1"/>
  <c r="Y2" i="26"/>
  <c r="E54" i="14" s="1"/>
  <c r="I138" i="24" s="1"/>
  <c r="AD2" i="26"/>
  <c r="E59" i="14" s="1"/>
  <c r="AJ3" i="26"/>
  <c r="AB3" i="26"/>
  <c r="F57" i="14" s="1"/>
  <c r="I160" i="24" s="1"/>
  <c r="J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J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62" i="2"/>
  <c r="K458" i="2"/>
  <c r="S3" i="26"/>
  <c r="F48" i="14" s="1"/>
  <c r="K109" i="2"/>
  <c r="K461" i="2"/>
  <c r="K459" i="2"/>
  <c r="H1" i="26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J187" i="24" l="1"/>
  <c r="I189" i="24"/>
  <c r="J189" i="24" s="1"/>
  <c r="J138" i="24"/>
  <c r="I140" i="24"/>
  <c r="J140" i="24" s="1"/>
  <c r="J201" i="24"/>
  <c r="I203" i="24"/>
  <c r="J203" i="24" s="1"/>
  <c r="I133" i="24"/>
  <c r="J133" i="24" s="1"/>
  <c r="J131" i="24"/>
  <c r="J145" i="24"/>
  <c r="I147" i="24"/>
  <c r="J147" i="24" s="1"/>
  <c r="G44" i="14"/>
  <c r="G36" i="14"/>
  <c r="G38" i="14"/>
  <c r="G46" i="14"/>
  <c r="G35" i="14"/>
  <c r="G4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H204" i="24" s="1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H141" i="24" s="1"/>
  <c r="G59" i="14"/>
  <c r="G58" i="14"/>
  <c r="H169" i="24" s="1"/>
  <c r="G56" i="14"/>
  <c r="E57" i="14"/>
  <c r="I159" i="24" s="1"/>
  <c r="G55" i="14"/>
  <c r="H148" i="24" s="1"/>
  <c r="D48" i="14"/>
  <c r="D51" i="14"/>
  <c r="D50" i="14"/>
  <c r="D52" i="14"/>
  <c r="D49" i="14"/>
  <c r="D53" i="14"/>
  <c r="G53" i="14"/>
  <c r="H134" i="24" s="1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I161" i="24" l="1"/>
  <c r="J161" i="24" s="1"/>
  <c r="J159" i="24"/>
  <c r="G61" i="14"/>
  <c r="G57" i="14"/>
  <c r="H162" i="24" s="1"/>
  <c r="G48" i="14"/>
  <c r="AJ207" i="8"/>
  <c r="J211" i="2"/>
  <c r="I211" i="2"/>
  <c r="AH5" i="25"/>
  <c r="C204" i="24" s="1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K211" i="2" l="1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C51" i="24" s="1"/>
  <c r="E55" i="24" s="1"/>
  <c r="F16" i="14"/>
  <c r="C100" i="24" s="1"/>
  <c r="F12" i="14"/>
  <c r="C72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4" i="24"/>
  <c r="E95" i="24"/>
  <c r="E97" i="24"/>
  <c r="E96" i="24"/>
  <c r="E62" i="24"/>
  <c r="E61" i="24"/>
  <c r="E137" i="24"/>
  <c r="E138" i="24"/>
  <c r="E17" i="24"/>
  <c r="E18" i="24"/>
  <c r="E19" i="24"/>
  <c r="E20" i="24"/>
  <c r="E80" i="24"/>
  <c r="E81" i="24"/>
  <c r="E82" i="24"/>
  <c r="E83" i="24"/>
  <c r="E88" i="24"/>
  <c r="E87" i="24"/>
  <c r="E89" i="24"/>
  <c r="E90" i="24"/>
  <c r="E164" i="24"/>
  <c r="E165" i="24"/>
  <c r="E166" i="24"/>
  <c r="E167" i="24"/>
  <c r="E24" i="24"/>
  <c r="E25" i="24"/>
  <c r="E26" i="24"/>
  <c r="E27" i="24"/>
  <c r="E73" i="24"/>
  <c r="E74" i="24"/>
  <c r="E75" i="24"/>
  <c r="E7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E57" i="24" s="1"/>
  <c r="K4" i="25"/>
  <c r="K6" i="25"/>
  <c r="R4" i="25"/>
  <c r="U4" i="25" l="1"/>
  <c r="E112" i="24" s="1"/>
  <c r="Q4" i="25"/>
  <c r="E84" i="24" s="1"/>
  <c r="X4" i="25"/>
  <c r="E133" i="24" s="1"/>
  <c r="R6" i="25"/>
  <c r="E92" i="24" s="1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J4" i="25"/>
  <c r="E35" i="24" s="1"/>
  <c r="L4" i="25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C174" i="24" s="1"/>
  <c r="Y2" i="11"/>
  <c r="B21" i="14" s="1"/>
  <c r="C139" i="24" s="1"/>
  <c r="D139" i="24" s="1"/>
  <c r="E139" i="24" s="1"/>
  <c r="Z2" i="11"/>
  <c r="B22" i="14" s="1"/>
  <c r="C146" i="2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E206" i="24"/>
  <c r="B30" i="14"/>
  <c r="D29" i="14"/>
  <c r="B29" i="14" s="1"/>
  <c r="C195" i="24" s="1"/>
  <c r="G31" i="14"/>
  <c r="E26" i="14"/>
  <c r="C171" i="24" s="1"/>
  <c r="D171" i="24" s="1"/>
  <c r="G25" i="14"/>
  <c r="E23" i="14"/>
  <c r="C150" i="24" s="1"/>
  <c r="D150" i="24" s="1"/>
  <c r="E22" i="14"/>
  <c r="C143" i="24" s="1"/>
  <c r="D143" i="24" s="1"/>
  <c r="E21" i="14"/>
  <c r="C136" i="24" s="1"/>
  <c r="D136" i="24" s="1"/>
  <c r="E136" i="24" s="1"/>
  <c r="B27" i="14"/>
  <c r="C181" i="24" s="1"/>
  <c r="E17" i="14"/>
  <c r="C108" i="24" s="1"/>
  <c r="D108" i="24" s="1"/>
  <c r="E18" i="14"/>
  <c r="D28" i="14"/>
  <c r="B28" i="14" s="1"/>
  <c r="E12" i="14"/>
  <c r="E14" i="14"/>
  <c r="E9" i="14"/>
  <c r="C52" i="24" s="1"/>
  <c r="D52" i="24" s="1"/>
  <c r="E8" i="14"/>
  <c r="E10" i="14"/>
  <c r="C59" i="24" s="1"/>
  <c r="D59" i="24" s="1"/>
  <c r="E13" i="14"/>
  <c r="E11" i="14"/>
  <c r="C66" i="24" s="1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60" i="24" l="1"/>
  <c r="E60" i="24" s="1"/>
  <c r="E59" i="24"/>
  <c r="E30" i="14"/>
  <c r="G30" i="14" s="1"/>
  <c r="C202" i="24"/>
  <c r="D202" i="24" s="1"/>
  <c r="E202" i="24" s="1"/>
  <c r="D109" i="24"/>
  <c r="E108" i="24"/>
  <c r="E171" i="24"/>
  <c r="D172" i="24"/>
  <c r="D151" i="24"/>
  <c r="E150" i="24"/>
  <c r="E66" i="24"/>
  <c r="D67" i="24"/>
  <c r="E52" i="24"/>
  <c r="D53" i="24"/>
  <c r="D144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179" i="24" l="1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D145" i="24"/>
  <c r="E144" i="24"/>
  <c r="E109" i="24"/>
  <c r="D110" i="24"/>
  <c r="E110" i="24" s="1"/>
  <c r="G28" i="14"/>
  <c r="G29" i="14"/>
  <c r="G27" i="14"/>
  <c r="B24" i="14"/>
  <c r="X389" i="9"/>
  <c r="K406" i="2"/>
  <c r="D194" i="24" l="1"/>
  <c r="E193" i="24"/>
  <c r="E173" i="24"/>
  <c r="D174" i="24"/>
  <c r="E174" i="24" s="1"/>
  <c r="E68" i="24"/>
  <c r="D69" i="24"/>
  <c r="E69" i="24" s="1"/>
  <c r="E145" i="24"/>
  <c r="D146" i="24"/>
  <c r="E146" i="24" s="1"/>
  <c r="E186" i="24"/>
  <c r="D187" i="24"/>
  <c r="D153" i="24"/>
  <c r="E153" i="24" s="1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D181" i="24"/>
  <c r="E181" i="24" s="1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D104" i="24" l="1"/>
  <c r="E104" i="24" s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E129" i="24" l="1"/>
  <c r="D130" i="24"/>
  <c r="E130" i="24" s="1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<sst xmlns="http://schemas.openxmlformats.org/spreadsheetml/2006/main" count="4696" uniqueCount="1533">
  <si>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</si>
  <si>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</si>
  <si>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</si>
  <si>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</si>
  <si>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</si>
  <si>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</si>
  <si>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</si>
  <si>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</si>
  <si>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</si>
  <si>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</si>
  <si>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</si>
  <si>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</si>
  <si>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</si>
  <si>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</si>
  <si>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</si>
  <si>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</si>
  <si>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</si>
  <si>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</si>
  <si>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</si>
  <si>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</si>
  <si>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</si>
  <si>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</si>
  <si>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</si>
  <si>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</si>
  <si>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</si>
  <si>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</si>
  <si>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</si>
  <si>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</si>
  <si>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</si>
  <si>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</si>
  <si>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</si>
  <si>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</si>
  <si>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</si>
  <si>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</si>
  <si>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</si>
  <si>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</si>
  <si>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</si>
  <si>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</si>
  <si>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</si>
  <si>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</si>
  <si>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</si>
  <si>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</si>
  <si>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</si>
  <si>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</si>
  <si>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</si>
  <si>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</si>
  <si>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</si>
  <si>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</si>
  <si>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</si>
  <si>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</si>
  <si>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</si>
  <si>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</si>
  <si>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</si>
  <si>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</si>
  <si>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</si>
  <si>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</si>
  <si>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</si>
  <si>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</si>
  <si>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</si>
  <si>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</si>
  <si>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</si>
  <si>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</si>
  <si>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</si>
  <si>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</si>
  <si>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</si>
  <si>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</si>
  <si>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</si>
  <si>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</si>
  <si>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</si>
  <si>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</si>
  <si>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</si>
  <si>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</si>
  <si>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</si>
  <si>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</si>
  <si>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</si>
  <si>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</si>
  <si>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</si>
  <si>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</si>
  <si>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</si>
  <si>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</si>
  <si>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</si>
  <si>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</si>
  <si>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</si>
  <si>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</si>
  <si>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</si>
  <si>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</si>
  <si>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</si>
  <si>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</si>
  <si>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</si>
  <si>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</si>
  <si>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</si>
  <si>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</si>
  <si>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</si>
  <si>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</si>
  <si>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</si>
  <si>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</si>
  <si>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</si>
  <si>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</si>
  <si>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</si>
  <si>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</si>
  <si>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</si>
  <si>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</si>
  <si>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</si>
  <si>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</si>
  <si>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</si>
  <si>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</si>
  <si>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</si>
  <si>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</si>
  <si>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</si>
  <si>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</si>
  <si>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</si>
  <si>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</si>
  <si>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</si>
  <si>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</si>
  <si>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</si>
  <si>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</si>
  <si>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</si>
  <si>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</si>
  <si>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</si>
  <si>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</si>
  <si>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</si>
  <si>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</si>
  <si>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</si>
  <si>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</si>
  <si>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</si>
  <si>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</si>
  <si>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</si>
  <si>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</si>
  <si>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</si>
  <si>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</si>
  <si>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</si>
  <si>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</si>
  <si>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</si>
  <si>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</si>
  <si>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</si>
  <si>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</si>
  <si>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</si>
  <si>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</si>
  <si>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</si>
  <si>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</si>
  <si>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</si>
  <si>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</si>
  <si>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</si>
  <si>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</si>
  <si>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</si>
  <si>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</si>
  <si>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</si>
  <si>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</si>
  <si>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</si>
  <si>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</si>
  <si>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</si>
  <si>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</si>
  <si>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</si>
  <si>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</si>
  <si>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</si>
  <si>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</si>
  <si>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</si>
  <si>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</si>
  <si>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</si>
  <si>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</si>
  <si>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</si>
  <si>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</si>
  <si>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</si>
  <si>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</si>
  <si>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</si>
  <si>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</si>
  <si>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</si>
  <si>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</si>
  <si>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</si>
  <si>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</si>
  <si>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</si>
  <si>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</si>
  <si>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</si>
  <si>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</si>
  <si>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</si>
  <si>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</si>
  <si>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</si>
  <si>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</si>
  <si>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</si>
  <si>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</si>
  <si>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</si>
  <si>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</si>
  <si>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</si>
  <si>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</si>
  <si>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</si>
  <si>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</si>
  <si>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</si>
  <si>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</si>
  <si>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</si>
  <si>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</si>
  <si>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</si>
  <si>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</si>
  <si>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</si>
  <si>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</si>
  <si>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</si>
  <si>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</si>
  <si>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</si>
  <si>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</si>
  <si>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</si>
  <si>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</si>
  <si>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</si>
  <si>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</si>
  <si>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</si>
  <si>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</si>
  <si>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</si>
  <si>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</si>
  <si>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</si>
  <si>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</si>
  <si>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</si>
  <si>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</si>
  <si>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</si>
  <si>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</si>
  <si>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</si>
  <si>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</si>
  <si>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</si>
  <si>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</si>
  <si>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</si>
  <si>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</si>
  <si>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</si>
  <si>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</si>
  <si>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</si>
  <si>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</si>
  <si>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</si>
  <si>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</si>
  <si>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</si>
  <si>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</si>
  <si>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</si>
  <si>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</si>
  <si>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</si>
  <si>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</si>
  <si>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</si>
  <si>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</si>
  <si>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</si>
  <si>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</si>
  <si>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</si>
  <si>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</si>
  <si>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</si>
  <si>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</si>
  <si>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</si>
  <si>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</si>
  <si>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</si>
  <si>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</si>
  <si>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</si>
  <si>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</si>
  <si>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</si>
  <si>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</si>
  <si>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</si>
  <si>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</si>
  <si>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</si>
  <si>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</si>
  <si>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</si>
  <si>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</si>
  <si>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</si>
  <si>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</si>
  <si>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</si>
  <si>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</si>
  <si>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</si>
  <si>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</si>
  <si>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</si>
  <si>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</si>
  <si>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</si>
  <si>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</si>
  <si>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</si>
  <si>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</si>
  <si>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</si>
  <si>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</si>
  <si>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</si>
  <si>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</si>
  <si>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</si>
  <si>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</si>
  <si>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</si>
  <si>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</si>
  <si>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</si>
  <si>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</si>
  <si>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</si>
  <si>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</si>
  <si>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</si>
  <si>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</si>
  <si>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</si>
  <si>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</si>
  <si>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</si>
  <si>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</si>
  <si>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</si>
  <si>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</si>
  <si>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</si>
  <si>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</si>
  <si>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</si>
  <si>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</si>
  <si>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</si>
  <si>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</si>
  <si>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</si>
  <si>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</si>
  <si>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</si>
  <si>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</si>
  <si>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</si>
  <si>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</si>
  <si>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</si>
  <si>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</si>
  <si>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</si>
  <si>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</si>
  <si>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</si>
  <si>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</si>
  <si>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</si>
  <si>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</si>
  <si>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</si>
  <si>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</si>
  <si>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</si>
  <si>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</si>
  <si>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</si>
  <si>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</si>
  <si>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</si>
  <si>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</si>
  <si>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</si>
  <si>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</si>
  <si>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</si>
  <si>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</si>
  <si>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</si>
  <si>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</si>
  <si>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</si>
  <si>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</si>
  <si>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</si>
  <si>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</si>
  <si>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</si>
  <si>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</si>
  <si>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</si>
  <si>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</si>
  <si>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</si>
  <si>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</si>
  <si>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</si>
  <si>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</si>
  <si>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</si>
  <si>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</si>
  <si>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</si>
  <si>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</si>
  <si>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</si>
  <si>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</si>
  <si>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</si>
  <si>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</si>
  <si>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</si>
  <si>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</si>
  <si>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</si>
  <si>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</si>
  <si>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</si>
  <si>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</si>
  <si>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</si>
  <si>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</si>
  <si>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</si>
  <si>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</si>
  <si>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</si>
  <si>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</si>
  <si>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</si>
  <si>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</si>
  <si>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</si>
  <si>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</si>
  <si>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</si>
  <si>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</si>
  <si>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</si>
  <si>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</si>
  <si>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</si>
  <si>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</si>
  <si>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</si>
  <si>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</si>
  <si>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</si>
  <si>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</si>
  <si>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</si>
  <si>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</si>
  <si>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</si>
  <si>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</si>
  <si>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</si>
  <si>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</si>
  <si>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</si>
  <si>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</si>
  <si>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</si>
  <si>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</si>
  <si>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</si>
  <si>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</si>
  <si>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</si>
  <si>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</si>
  <si>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</si>
  <si>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</si>
  <si>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</si>
  <si>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</si>
  <si>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</si>
  <si>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</si>
  <si>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</si>
  <si>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</si>
  <si>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</si>
  <si>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</si>
  <si>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</si>
  <si>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</si>
  <si>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</si>
  <si>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</si>
  <si>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</si>
  <si>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</si>
  <si>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</si>
  <si>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</si>
  <si>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</si>
  <si>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</si>
  <si>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</si>
  <si>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</si>
  <si>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</si>
  <si>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</si>
  <si>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</si>
  <si>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</si>
  <si>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</si>
  <si>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</si>
  <si>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</si>
  <si>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</si>
  <si>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</si>
  <si>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</si>
  <si>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</si>
  <si>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</si>
  <si>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</si>
  <si>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</si>
  <si>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</si>
  <si>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</si>
  <si>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</si>
  <si>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</si>
  <si>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</si>
  <si>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</si>
  <si>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</si>
  <si>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</si>
  <si>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</si>
  <si>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</si>
  <si>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</si>
  <si>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</si>
  <si>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</si>
  <si>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</si>
  <si>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</si>
  <si>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</si>
  <si>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</si>
  <si>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</si>
  <si>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</si>
  <si>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</si>
  <si>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</si>
  <si>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</si>
  <si>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</si>
  <si>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</si>
  <si>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</si>
  <si>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</si>
  <si>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</si>
  <si>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</si>
  <si>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</si>
  <si>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</si>
  <si>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</si>
  <si>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</si>
  <si>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</si>
  <si>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</si>
  <si>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</si>
  <si>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</si>
  <si>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</si>
  <si>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</si>
  <si>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</si>
  <si>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</si>
  <si>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</si>
  <si>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</si>
  <si>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</si>
  <si>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</si>
  <si>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</si>
  <si>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</si>
  <si>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</si>
  <si>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</si>
  <si>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</si>
  <si>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</si>
  <si>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</si>
  <si>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</si>
  <si>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</si>
  <si>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</si>
  <si>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</si>
  <si>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</si>
  <si>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</si>
  <si>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</si>
  <si>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</si>
  <si>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</si>
  <si>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</si>
  <si>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</si>
  <si>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</si>
  <si>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</si>
  <si>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</si>
  <si>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</si>
  <si>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</si>
  <si>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</si>
  <si>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</si>
  <si>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</si>
  <si>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</si>
  <si>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</si>
  <si>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</si>
  <si>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</si>
  <si>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</si>
  <si>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</si>
  <si>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</si>
  <si>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</si>
  <si>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</si>
  <si>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</si>
  <si>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</si>
  <si>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</si>
  <si>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</si>
  <si>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</si>
  <si>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</si>
  <si>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</si>
  <si>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</si>
  <si>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</si>
  <si>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</si>
  <si>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</si>
  <si>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</si>
  <si>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</si>
  <si>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</si>
  <si>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</si>
  <si>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</si>
  <si>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</si>
  <si>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</si>
  <si>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</si>
  <si>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</si>
  <si>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</si>
  <si>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</si>
  <si>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</si>
  <si>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</si>
  <si>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</si>
  <si>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</si>
  <si>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</si>
  <si>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</si>
  <si>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</si>
  <si>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</si>
  <si>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</si>
  <si>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</si>
  <si>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</si>
  <si>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</si>
  <si>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</si>
  <si>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</si>
  <si>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</si>
  <si>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</si>
  <si>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</si>
  <si>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</si>
  <si>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</si>
  <si>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</si>
  <si>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</si>
  <si>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</si>
  <si>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</si>
  <si>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</si>
  <si>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</si>
  <si>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</si>
  <si>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</si>
  <si>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</si>
  <si>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</si>
  <si>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</si>
  <si>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</si>
  <si>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</si>
  <si>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</si>
  <si>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</si>
  <si>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</si>
  <si>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</si>
  <si>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</si>
  <si>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</si>
  <si>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</si>
  <si>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</si>
  <si>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</si>
  <si>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</si>
  <si>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</si>
  <si>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</si>
  <si>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</si>
  <si>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</si>
  <si>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</si>
  <si>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</si>
  <si>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</si>
  <si>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</si>
  <si>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</si>
  <si>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</si>
  <si>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</si>
  <si>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</si>
  <si>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</si>
  <si>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</si>
  <si>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</si>
  <si>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</si>
  <si>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</si>
  <si>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</si>
  <si>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</si>
  <si>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</si>
  <si>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</si>
  <si>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</si>
  <si>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</si>
  <si>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</si>
  <si>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</si>
  <si>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</si>
  <si>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</si>
  <si>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</si>
  <si>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</si>
  <si>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</si>
  <si>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</si>
  <si>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</si>
  <si>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</si>
  <si>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</si>
  <si>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</si>
  <si>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</si>
  <si>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</si>
  <si>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</si>
  <si>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</si>
  <si>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</si>
  <si>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</si>
  <si>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</si>
  <si>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</si>
  <si>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</si>
  <si>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</si>
  <si>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</si>
  <si>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</si>
  <si>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</si>
  <si>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</si>
  <si>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</si>
  <si>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</si>
  <si>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</si>
  <si>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</si>
  <si>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</si>
  <si>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</si>
  <si>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</si>
  <si>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</si>
  <si>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</si>
  <si>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</si>
  <si>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</si>
  <si>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</si>
  <si>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</si>
  <si>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</si>
  <si>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</si>
  <si>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</si>
  <si>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</si>
  <si>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</si>
  <si>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</si>
  <si>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</si>
  <si>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</si>
  <si>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</si>
  <si>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</si>
  <si>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</si>
  <si>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</si>
  <si>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</si>
  <si>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</si>
  <si>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</si>
  <si>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</si>
  <si>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</si>
  <si>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</si>
  <si>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</si>
  <si>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</si>
  <si>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</si>
  <si>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</si>
  <si>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</si>
  <si>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</si>
  <si>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</si>
  <si>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</si>
  <si>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</si>
  <si>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</si>
  <si>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</si>
  <si>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</si>
  <si>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</si>
  <si>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</si>
  <si>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</si>
  <si>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</si>
  <si>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</si>
  <si>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</si>
  <si>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</si>
  <si>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</si>
  <si>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</si>
  <si>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</si>
  <si>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</si>
  <si>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</si>
  <si>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</si>
  <si>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</si>
  <si>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</si>
  <si>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</si>
  <si>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</si>
  <si>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</si>
  <si>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</si>
  <si>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</si>
  <si>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</si>
  <si>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</si>
  <si>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</si>
  <si>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</si>
  <si>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</si>
  <si>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</si>
  <si>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</si>
  <si>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</si>
  <si>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</si>
  <si>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</si>
  <si>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</si>
  <si>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</si>
  <si>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</si>
  <si>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</si>
  <si>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</si>
  <si>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</si>
  <si>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</si>
  <si>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</si>
  <si>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</si>
  <si>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</si>
  <si>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</si>
  <si>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</si>
  <si>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</si>
  <si>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</si>
  <si>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</si>
  <si>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</si>
  <si>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</si>
  <si>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</si>
  <si>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</si>
  <si>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</si>
  <si>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</si>
  <si>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</si>
  <si>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</si>
  <si>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</si>
  <si>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</si>
  <si>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</si>
  <si>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</si>
  <si>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</si>
  <si>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</si>
  <si>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</si>
  <si>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</si>
  <si>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</si>
  <si>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</si>
  <si>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</si>
  <si>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</si>
  <si>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</si>
  <si>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</si>
  <si>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</si>
  <si>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</si>
  <si>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</si>
  <si>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</si>
  <si>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</si>
  <si>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</si>
  <si>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</si>
  <si>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</si>
  <si>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</si>
  <si>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</si>
  <si>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</si>
  <si>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</si>
  <si>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</si>
  <si>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</si>
  <si>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</si>
  <si>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</si>
  <si>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</si>
  <si>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</si>
  <si>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</si>
  <si>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</si>
  <si>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</si>
  <si>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</si>
  <si>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</si>
  <si>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</si>
  <si>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</si>
  <si>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</si>
  <si>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</si>
  <si>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</si>
  <si>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</si>
  <si>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</si>
  <si>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</si>
  <si>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</si>
  <si>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</si>
  <si>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</si>
  <si>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</si>
  <si>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</si>
  <si>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</si>
  <si>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</si>
  <si>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</si>
  <si>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</si>
  <si>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</si>
  <si>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</si>
  <si>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</si>
  <si>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</si>
  <si>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</si>
  <si>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</si>
  <si>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</si>
  <si>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</si>
  <si>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</si>
  <si>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</si>
  <si>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</si>
  <si>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</si>
  <si>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</si>
  <si>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</si>
  <si>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</si>
  <si>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</si>
  <si>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</si>
  <si>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</si>
  <si>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</si>
  <si>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</si>
  <si>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</si>
  <si>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</si>
  <si>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</si>
  <si>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</si>
  <si>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</si>
  <si>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</si>
  <si>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</si>
  <si>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</si>
  <si>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</si>
  <si>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</si>
  <si>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</si>
  <si>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</si>
  <si>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</si>
  <si>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</si>
  <si>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</si>
  <si>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</si>
  <si>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</si>
  <si>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</si>
  <si>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</si>
  <si>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</si>
  <si>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</si>
  <si>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</si>
  <si>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</si>
  <si>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</si>
  <si>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</si>
  <si>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</si>
  <si>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</si>
  <si>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</si>
  <si>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</si>
  <si>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</si>
  <si>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</si>
  <si>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</si>
  <si>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</si>
  <si>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</si>
  <si>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</si>
  <si>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</si>
  <si>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</si>
  <si>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</si>
  <si>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</si>
  <si>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</si>
  <si>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</si>
  <si>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</si>
  <si>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</si>
  <si>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</si>
  <si>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</si>
  <si>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</si>
  <si>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</si>
  <si>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</si>
  <si>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</si>
  <si>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</si>
  <si>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</si>
  <si>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</si>
  <si>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</si>
  <si>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</si>
  <si>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</si>
  <si>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</si>
  <si>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</si>
  <si>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</si>
  <si>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</si>
  <si>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</si>
  <si>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</si>
  <si>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</si>
  <si>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</si>
  <si>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</si>
  <si>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</si>
  <si>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</si>
  <si>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</si>
  <si>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</si>
  <si>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</si>
  <si>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</si>
  <si>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</si>
  <si>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</si>
  <si>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</si>
  <si>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</si>
  <si>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</si>
  <si>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</si>
  <si>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</si>
  <si>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</si>
  <si>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</si>
  <si>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</si>
  <si>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</si>
  <si>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</si>
  <si>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</si>
  <si>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</si>
  <si>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</si>
  <si>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</si>
  <si>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</si>
  <si>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</si>
  <si>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</si>
  <si>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</si>
  <si>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</si>
  <si>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</si>
  <si>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</si>
  <si>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</si>
  <si>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</si>
  <si>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</si>
  <si>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</si>
  <si>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</si>
  <si>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</si>
  <si>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</si>
  <si>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</si>
  <si>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</si>
  <si>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</si>
  <si>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</si>
  <si>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</si>
  <si>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</si>
  <si>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</si>
  <si>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</si>
  <si>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</si>
  <si>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</si>
  <si>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</si>
  <si>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</si>
  <si>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</si>
  <si>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</si>
  <si>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</si>
  <si>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</si>
  <si>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</si>
  <si>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</si>
  <si>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</si>
  <si>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</si>
  <si>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</si>
  <si>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</si>
  <si>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</si>
  <si>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</si>
  <si>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</si>
  <si>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</si>
  <si>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</si>
  <si>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</si>
  <si>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</si>
  <si>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</si>
  <si>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</si>
  <si>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</si>
  <si>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</si>
  <si>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</si>
  <si>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</si>
  <si>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</si>
  <si>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</si>
  <si>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</si>
  <si>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</si>
  <si>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</si>
  <si>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</si>
  <si>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</si>
  <si>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</si>
  <si>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</si>
  <si>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</si>
  <si>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</si>
  <si>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</si>
  <si>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</si>
  <si>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</si>
  <si>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</si>
  <si>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</si>
  <si>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</si>
  <si>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</si>
  <si>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</si>
  <si>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</si>
  <si>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</si>
  <si>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</si>
  <si>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</si>
  <si>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</si>
  <si>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</si>
  <si>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</si>
  <si>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</si>
  <si>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</si>
  <si>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</si>
  <si>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</si>
  <si>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</si>
  <si>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</si>
  <si>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</si>
  <si>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</si>
  <si>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</si>
  <si>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</si>
  <si>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</si>
  <si>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</si>
  <si>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</si>
  <si>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</si>
  <si>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</si>
  <si>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</si>
  <si>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</si>
  <si>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</si>
  <si>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</si>
  <si>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</si>
  <si>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</si>
  <si>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</si>
  <si>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</si>
  <si>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</si>
  <si>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</si>
  <si>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</si>
  <si>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</si>
  <si>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</si>
  <si>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</si>
  <si>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</si>
  <si>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</si>
  <si>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</si>
  <si>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</si>
  <si>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</si>
  <si>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</si>
  <si>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</si>
  <si>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</si>
  <si>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</si>
  <si>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</si>
  <si>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</si>
  <si>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</si>
  <si>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</si>
  <si>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</si>
  <si>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</si>
  <si>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</si>
  <si>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</si>
  <si>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</si>
  <si>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</si>
  <si>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</si>
  <si>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</si>
  <si>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</si>
  <si>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</si>
  <si>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</si>
  <si>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</si>
  <si>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</si>
  <si>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</si>
  <si>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</si>
  <si>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</si>
  <si>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</si>
  <si>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</si>
  <si>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</si>
  <si>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</si>
  <si>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</si>
  <si>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</si>
  <si>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</si>
  <si>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</si>
  <si>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</si>
  <si>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</si>
  <si>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</si>
  <si>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</si>
  <si>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</si>
  <si>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</si>
  <si>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</si>
  <si>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</si>
  <si>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</si>
  <si>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</si>
  <si>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</si>
  <si>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</si>
  <si>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</si>
  <si>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</si>
  <si>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</si>
  <si>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</si>
  <si>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</si>
  <si>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</si>
  <si>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</si>
  <si>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</si>
  <si>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</si>
  <si>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</si>
  <si>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</si>
  <si>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</si>
  <si>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</si>
  <si>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</si>
  <si>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</si>
  <si>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</si>
  <si>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</si>
  <si>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</si>
  <si>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</si>
  <si>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</si>
  <si>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</si>
  <si>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</si>
  <si>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</si>
  <si>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</si>
  <si>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</si>
  <si>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</si>
  <si>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</si>
  <si>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</si>
  <si>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</si>
  <si>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</si>
  <si>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</si>
  <si>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</si>
  <si>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</si>
  <si>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</si>
  <si>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</si>
  <si>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</si>
  <si>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</si>
  <si>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</si>
  <si>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</si>
  <si>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</si>
  <si>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</si>
  <si>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</si>
  <si>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</si>
  <si>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</si>
  <si>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</si>
  <si>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</si>
  <si>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</si>
  <si>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</si>
  <si>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</si>
  <si>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</si>
  <si>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</si>
  <si>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</si>
  <si>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</si>
  <si>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</si>
  <si>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</si>
  <si>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</si>
  <si>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</si>
  <si>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</si>
  <si>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</si>
  <si>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</si>
  <si>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</si>
  <si>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</si>
  <si>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</si>
  <si>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</si>
  <si>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</si>
  <si>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</si>
  <si>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</si>
  <si>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</si>
  <si>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</si>
  <si>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</si>
  <si>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</si>
  <si>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</si>
  <si>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</si>
  <si>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</si>
  <si>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</si>
  <si>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</si>
  <si>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</si>
  <si>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</si>
  <si>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</si>
  <si>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</si>
  <si>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</si>
  <si>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</si>
  <si>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</si>
  <si>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</si>
  <si>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</si>
  <si>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</si>
  <si>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</si>
  <si>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</si>
  <si>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</si>
  <si>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</si>
  <si>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</si>
  <si>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</si>
  <si>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</si>
  <si>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</si>
  <si>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</si>
  <si>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</si>
  <si>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</si>
  <si>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</si>
  <si>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</si>
  <si>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</si>
  <si>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</si>
  <si>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</si>
  <si>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</si>
  <si>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</si>
  <si>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</si>
  <si>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</si>
  <si>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</si>
  <si>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</si>
  <si>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</si>
  <si>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</si>
  <si>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</si>
  <si>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</si>
  <si>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</si>
  <si>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</si>
  <si>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</si>
  <si>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</si>
  <si>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</si>
  <si>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</si>
  <si>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</si>
  <si>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</si>
  <si>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</si>
  <si>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</si>
  <si>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</si>
  <si>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</si>
  <si>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</si>
  <si>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</si>
  <si>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</si>
  <si>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</si>
  <si>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</si>
  <si>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</si>
  <si>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</si>
  <si>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</si>
  <si>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</si>
  <si>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</si>
  <si>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</si>
  <si>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</si>
  <si>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</si>
  <si>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</si>
  <si>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</si>
  <si>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</si>
  <si>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</si>
  <si>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</si>
  <si>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</si>
  <si>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</si>
  <si>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</si>
  <si>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</si>
  <si>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</si>
  <si>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</si>
  <si>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</si>
  <si>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</si>
  <si>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</si>
  <si>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</si>
  <si>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</si>
  <si>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</si>
  <si>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</si>
  <si>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</si>
  <si>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</si>
  <si>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</si>
  <si>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</si>
  <si>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</si>
  <si>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</si>
  <si>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</si>
  <si>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</si>
  <si>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</si>
  <si>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</si>
  <si>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</si>
  <si>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</si>
  <si>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</si>
  <si>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</si>
  <si>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</si>
  <si>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</si>
  <si>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</si>
  <si>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</si>
  <si>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</si>
  <si>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</si>
  <si>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</si>
  <si>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</si>
  <si>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</si>
  <si>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</si>
  <si>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</si>
  <si>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</si>
  <si>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</si>
  <si>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</si>
  <si>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</si>
  <si>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</si>
  <si>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</si>
  <si>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</si>
  <si>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</si>
  <si>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</si>
  <si>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</si>
  <si>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</si>
  <si>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</si>
  <si>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</si>
  <si>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</si>
  <si>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</si>
  <si>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</si>
  <si>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</si>
  <si>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</si>
  <si>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</si>
  <si>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</si>
  <si>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</si>
  <si>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</si>
  <si>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</si>
  <si>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</si>
  <si>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</si>
  <si>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</si>
  <si>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</si>
  <si>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</si>
  <si>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</si>
  <si>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</si>
  <si>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</si>
  <si>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</si>
  <si>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</si>
  <si>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</si>
  <si>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</si>
  <si>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</si>
  <si>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</si>
  <si>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</si>
  <si>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</si>
  <si>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</si>
  <si>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</si>
  <si>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</si>
  <si>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</si>
  <si>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</si>
  <si>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</si>
  <si>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</si>
  <si>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</si>
  <si>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</si>
  <si>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</si>
  <si>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</si>
  <si>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</si>
  <si>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</si>
  <si>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</si>
  <si>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</si>
  <si>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</si>
  <si>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</si>
  <si>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</si>
  <si>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</si>
  <si>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</si>
  <si>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</si>
  <si>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</si>
  <si>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</si>
  <si>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</si>
  <si>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</si>
  <si>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</si>
  <si>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</si>
  <si>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</si>
  <si>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</si>
  <si>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</si>
  <si>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</si>
  <si>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</si>
  <si>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</si>
  <si>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</si>
  <si>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</si>
  <si>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</si>
  <si>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</si>
  <si>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</si>
  <si>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</si>
  <si>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</si>
  <si>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</si>
  <si>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</si>
  <si>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</si>
  <si>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</si>
  <si>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</si>
  <si>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</si>
  <si>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</si>
  <si>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</si>
  <si>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</si>
  <si>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</si>
  <si>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</si>
  <si>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</si>
  <si>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</si>
  <si>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</si>
  <si>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</si>
  <si>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</si>
  <si>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</si>
  <si>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</si>
  <si>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</si>
  <si>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</si>
  <si>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</si>
  <si>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</si>
  <si>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</si>
  <si>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</si>
  <si>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</si>
  <si>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</si>
  <si>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</si>
  <si>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</si>
  <si>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</si>
  <si>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</si>
  <si>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</si>
  <si>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</si>
  <si>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</si>
  <si>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</si>
  <si>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</si>
  <si>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</si>
  <si>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</si>
  <si>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</si>
  <si>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</si>
  <si>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</si>
  <si>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</si>
  <si>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</si>
  <si>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</si>
  <si>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</si>
  <si>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</si>
  <si>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</si>
  <si>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</si>
  <si>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</si>
  <si>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</si>
  <si>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</si>
  <si>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</si>
  <si>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</si>
  <si>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</si>
  <si>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</si>
  <si>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</si>
  <si>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</si>
  <si>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</si>
  <si>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</si>
  <si>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</si>
  <si>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</si>
  <si>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</si>
  <si>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</si>
  <si>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</si>
  <si>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</si>
  <si>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</si>
  <si>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</si>
  <si>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</si>
  <si>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</si>
  <si>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</si>
  <si>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</si>
  <si>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</si>
  <si>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</si>
  <si>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</si>
  <si>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</si>
  <si>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</si>
  <si>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</si>
  <si>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</si>
  <si>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</si>
  <si>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</si>
  <si>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</si>
  <si>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</si>
  <si>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</si>
  <si>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</si>
  <si>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</si>
  <si>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</si>
  <si>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</si>
  <si>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</si>
  <si>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</si>
  <si>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</si>
  <si>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</si>
  <si>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</si>
  <si>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</si>
  <si>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</si>
  <si>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</si>
  <si>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</si>
  <si>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</si>
  <si>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</si>
  <si>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</si>
  <si>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</si>
  <si>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</si>
  <si>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</si>
  <si>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</si>
  <si>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</si>
  <si>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</si>
  <si>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</si>
  <si>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</si>
  <si>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</si>
  <si>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</si>
  <si>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</si>
  <si>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</si>
  <si>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</si>
  <si>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</si>
  <si>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</si>
  <si>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</si>
  <si>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</si>
  <si>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</si>
  <si>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</si>
  <si>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</si>
  <si>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</si>
  <si>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</si>
  <si>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</si>
  <si>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</si>
  <si>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</si>
  <si>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</si>
  <si>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</si>
  <si>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</si>
  <si>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</si>
  <si>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</si>
  <si>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</si>
  <si>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</si>
  <si>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</si>
  <si>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</si>
  <si>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</si>
  <si>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</si>
  <si>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</si>
  <si>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</si>
  <si>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</si>
  <si>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</si>
  <si>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</si>
  <si>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</si>
  <si>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</si>
  <si>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</si>
  <si>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</si>
  <si>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</si>
  <si>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</si>
  <si>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</si>
  <si>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</si>
  <si>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</si>
  <si>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</si>
  <si>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</si>
  <si>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</si>
  <si>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</si>
  <si>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</si>
  <si>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</si>
  <si>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</si>
  <si>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</si>
  <si>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</si>
  <si>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</si>
  <si>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</si>
  <si>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</si>
  <si>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</si>
  <si>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</si>
  <si>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</si>
  <si>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</si>
  <si>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</si>
  <si>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</si>
  <si>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</si>
  <si>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</si>
  <si>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</si>
  <si>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</si>
  <si>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</si>
  <si>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</si>
  <si>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</si>
  <si>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</si>
  <si>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</si>
  <si>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</si>
  <si>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</si>
  <si>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</si>
  <si>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</si>
  <si>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</si>
  <si>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</si>
  <si>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</si>
  <si>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</si>
  <si>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</si>
  <si>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</si>
  <si>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</si>
  <si>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</si>
  <si>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</si>
  <si>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</si>
  <si>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</si>
  <si>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</si>
  <si>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</si>
  <si>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</si>
  <si>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</si>
  <si>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</si>
  <si>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</si>
  <si>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</si>
  <si>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</si>
  <si>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36 C</t>
  </si>
  <si>
    <t>36 I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</si>
  <si>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</si>
  <si>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</si>
  <si>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</si>
  <si>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</si>
  <si>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</si>
  <si>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</si>
  <si>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</si>
  <si>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</si>
  <si>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</si>
  <si>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</si>
  <si>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</si>
  <si>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</si>
  <si>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</si>
  <si>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44 C</t>
  </si>
  <si>
    <t>44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</si>
  <si>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</si>
  <si>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</si>
  <si>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</si>
  <si>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</si>
  <si>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</si>
  <si>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</si>
  <si>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</si>
  <si>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</si>
  <si>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10.20.40.120</t>
  </si>
  <si>
    <t>10.20.40.68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</si>
  <si>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</si>
  <si>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</si>
  <si>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</si>
  <si>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</si>
  <si>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</si>
  <si>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</si>
  <si>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</si>
  <si>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Transol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</si>
  <si>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</si>
  <si>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</si>
  <si>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</si>
  <si>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</si>
  <si>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</si>
  <si>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</si>
  <si>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</si>
  <si>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</si>
  <si>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</si>
  <si>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</si>
  <si>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</si>
  <si>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</si>
  <si>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</si>
  <si>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</si>
  <si>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Virgen de Valle Oeste</t>
  </si>
  <si>
    <t>10.20.40.128</t>
  </si>
  <si>
    <t>10.20.40.76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</si>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</sst>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6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15</c:v>
                </c:pt>
                <c:pt idx="5">
                  <c:v>21</c:v>
                </c:pt>
                <c:pt idx="6">
                  <c:v>14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93</c:v>
                </c:pt>
                <c:pt idx="4">
                  <c:v>47</c:v>
                </c:pt>
                <c:pt idx="5">
                  <c:v>82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5.33596837944664E-2</c:v>
                </c:pt>
                <c:pt idx="1">
                  <c:v>0.19960474308300397</c:v>
                </c:pt>
                <c:pt idx="2">
                  <c:v>0.19960474308300397</c:v>
                </c:pt>
                <c:pt idx="3">
                  <c:v>0.22332015810276679</c:v>
                </c:pt>
                <c:pt idx="4">
                  <c:v>0.1225296442687747</c:v>
                </c:pt>
                <c:pt idx="5">
                  <c:v>0.20355731225296442</c:v>
                </c:pt>
                <c:pt idx="6">
                  <c:v>0.1007905138339921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15</c:v>
                </c:pt>
                <c:pt idx="5">
                  <c:v>21</c:v>
                </c:pt>
                <c:pt idx="6">
                  <c:v>14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93</c:v>
                </c:pt>
                <c:pt idx="4">
                  <c:v>47</c:v>
                </c:pt>
                <c:pt idx="5">
                  <c:v>82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15</c:v>
                </c:pt>
                <c:pt idx="5">
                  <c:v>21</c:v>
                </c:pt>
                <c:pt idx="6">
                  <c:v>14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93</c:v>
                </c:pt>
                <c:pt idx="4">
                  <c:v>47</c:v>
                </c:pt>
                <c:pt idx="5">
                  <c:v>82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15</c:v>
                </c:pt>
                <c:pt idx="5">
                  <c:v>21</c:v>
                </c:pt>
                <c:pt idx="6">
                  <c:v>14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93</c:v>
                </c:pt>
                <c:pt idx="4">
                  <c:v>47</c:v>
                </c:pt>
                <c:pt idx="5">
                  <c:v>82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5.33596837944664E-2</c:v>
                </c:pt>
                <c:pt idx="1">
                  <c:v>0.19960474308300397</c:v>
                </c:pt>
                <c:pt idx="2">
                  <c:v>0.19960474308300397</c:v>
                </c:pt>
                <c:pt idx="3">
                  <c:v>0.22332015810276679</c:v>
                </c:pt>
                <c:pt idx="4">
                  <c:v>0.1225296442687747</c:v>
                </c:pt>
                <c:pt idx="5">
                  <c:v>0.20355731225296442</c:v>
                </c:pt>
                <c:pt idx="6">
                  <c:v>0.1007905138339921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15</c:v>
                </c:pt>
                <c:pt idx="5">
                  <c:v>21</c:v>
                </c:pt>
                <c:pt idx="6">
                  <c:v>14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83</c:v>
                </c:pt>
                <c:pt idx="2">
                  <c:v>83</c:v>
                </c:pt>
                <c:pt idx="3">
                  <c:v>93</c:v>
                </c:pt>
                <c:pt idx="4">
                  <c:v>47</c:v>
                </c:pt>
                <c:pt idx="5">
                  <c:v>82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39</c:v>
                </c:pt>
                <c:pt idx="2">
                  <c:v>39</c:v>
                </c:pt>
                <c:pt idx="3">
                  <c:v>41</c:v>
                </c:pt>
                <c:pt idx="4">
                  <c:v>15</c:v>
                </c:pt>
                <c:pt idx="5">
                  <c:v>24</c:v>
                </c:pt>
                <c:pt idx="6">
                  <c:v>31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10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19</c:v>
                </c:pt>
                <c:pt idx="1">
                  <c:v>62</c:v>
                </c:pt>
                <c:pt idx="2">
                  <c:v>62</c:v>
                </c:pt>
                <c:pt idx="3">
                  <c:v>72</c:v>
                </c:pt>
                <c:pt idx="4">
                  <c:v>47</c:v>
                </c:pt>
                <c:pt idx="5">
                  <c:v>79</c:v>
                </c:pt>
                <c:pt idx="6">
                  <c:v>20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0.16115702479338842</c:v>
                      </c:pt>
                      <c:pt idx="2">
                        <c:v>0.16115702479338842</c:v>
                      </c:pt>
                      <c:pt idx="3">
                        <c:v>0.16942148760330578</c:v>
                      </c:pt>
                      <c:pt idx="4">
                        <c:v>6.1983471074380167E-2</c:v>
                      </c:pt>
                      <c:pt idx="5">
                        <c:v>9.9173553719008267E-2</c:v>
                      </c:pt>
                      <c:pt idx="6">
                        <c:v>0.128099173553719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4.1322314049586778E-2</c:v>
                      </c:pt>
                      <c:pt idx="29">
                        <c:v>4.5454545454545456E-2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9.0476190476190474E-2</c:v>
                      </c:pt>
                      <c:pt idx="1">
                        <c:v>0.29523809523809524</c:v>
                      </c:pt>
                      <c:pt idx="2">
                        <c:v>0.29523809523809524</c:v>
                      </c:pt>
                      <c:pt idx="3">
                        <c:v>0.34285714285714286</c:v>
                      </c:pt>
                      <c:pt idx="4">
                        <c:v>0.22380952380952382</c:v>
                      </c:pt>
                      <c:pt idx="5">
                        <c:v>0.37619047619047619</c:v>
                      </c:pt>
                      <c:pt idx="6">
                        <c:v>9.5238095238095233E-2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0.16115702479338842</c:v>
                </c:pt>
                <c:pt idx="2">
                  <c:v>0.16115702479338842</c:v>
                </c:pt>
                <c:pt idx="3">
                  <c:v>0.16942148760330578</c:v>
                </c:pt>
                <c:pt idx="4">
                  <c:v>6.1983471074380167E-2</c:v>
                </c:pt>
                <c:pt idx="5">
                  <c:v>9.9173553719008267E-2</c:v>
                </c:pt>
                <c:pt idx="6">
                  <c:v>0.128099173553719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4.1322314049586778E-2</c:v>
                </c:pt>
                <c:pt idx="29">
                  <c:v>4.5454545454545456E-2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9.0476190476190474E-2</c:v>
                </c:pt>
                <c:pt idx="1">
                  <c:v>0.29523809523809524</c:v>
                </c:pt>
                <c:pt idx="2">
                  <c:v>0.29523809523809524</c:v>
                </c:pt>
                <c:pt idx="3">
                  <c:v>0.34285714285714286</c:v>
                </c:pt>
                <c:pt idx="4">
                  <c:v>0.22380952380952382</c:v>
                </c:pt>
                <c:pt idx="5">
                  <c:v>0.37619047619047619</c:v>
                </c:pt>
                <c:pt idx="6">
                  <c:v>9.5238095238095233E-2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39</c:v>
                      </c:pt>
                      <c:pt idx="2">
                        <c:v>39</c:v>
                      </c:pt>
                      <c:pt idx="3">
                        <c:v>41</c:v>
                      </c:pt>
                      <c:pt idx="4">
                        <c:v>15</c:v>
                      </c:pt>
                      <c:pt idx="5">
                        <c:v>24</c:v>
                      </c:pt>
                      <c:pt idx="6">
                        <c:v>31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10</c:v>
                      </c:pt>
                      <c:pt idx="29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19</c:v>
                      </c:pt>
                      <c:pt idx="1">
                        <c:v>62</c:v>
                      </c:pt>
                      <c:pt idx="2">
                        <c:v>62</c:v>
                      </c:pt>
                      <c:pt idx="3">
                        <c:v>72</c:v>
                      </c:pt>
                      <c:pt idx="4">
                        <c:v>47</c:v>
                      </c:pt>
                      <c:pt idx="5">
                        <c:v>79</c:v>
                      </c:pt>
                      <c:pt idx="6">
                        <c:v>20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8"/>
  <sheetViews>
    <sheetView zoomScale="53" zoomScaleNormal="53" workbookViewId="0">
      <pane xSplit="11" ySplit="4" topLeftCell="R5" activePane="bottomRight" state="frozen"/>
      <selection pane="topRight" activeCell="M1" sqref="M1"/>
      <selection pane="bottomLeft" activeCell="A5" sqref="A5"/>
      <selection pane="bottomRight" activeCell="D517" sqref="D517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COUNTA(B5:B600)</f>
        <v>506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6.7193675889328064E-2</v>
      </c>
      <c r="M1" s="4">
        <f t="shared" si="0"/>
        <v>0.2134387351778656</v>
      </c>
      <c r="N1" s="4">
        <f t="shared" si="0"/>
        <v>0.21739130434782608</v>
      </c>
      <c r="O1" s="4">
        <f t="shared" si="0"/>
        <v>0.24110671936758893</v>
      </c>
      <c r="P1" s="4">
        <f t="shared" si="0"/>
        <v>0.1324110671936759</v>
      </c>
      <c r="Q1" s="4">
        <f t="shared" si="0"/>
        <v>0.20948616600790515</v>
      </c>
      <c r="R1" s="4">
        <f t="shared" si="0"/>
        <v>0.11067193675889328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472</v>
      </c>
      <c r="M2" s="75">
        <f t="shared" ref="M2:AO2" si="3">CANTIDAD_DE_CAMARAS-M3</f>
        <v>398</v>
      </c>
      <c r="N2" s="75">
        <f t="shared" ref="N2" si="4">CANTIDAD_DE_CAMARAS-N3</f>
        <v>396</v>
      </c>
      <c r="O2" s="75">
        <f t="shared" si="3"/>
        <v>384</v>
      </c>
      <c r="P2" s="75">
        <f t="shared" si="3"/>
        <v>439</v>
      </c>
      <c r="Q2" s="75">
        <f t="shared" si="3"/>
        <v>400</v>
      </c>
      <c r="R2" s="75">
        <f t="shared" si="3"/>
        <v>450</v>
      </c>
      <c r="S2" s="75">
        <f t="shared" si="3"/>
        <v>506</v>
      </c>
      <c r="T2" s="75">
        <f t="shared" si="3"/>
        <v>506</v>
      </c>
      <c r="U2" s="75">
        <f t="shared" si="3"/>
        <v>506</v>
      </c>
      <c r="V2" s="75">
        <f t="shared" si="3"/>
        <v>506</v>
      </c>
      <c r="W2" s="75">
        <f t="shared" si="3"/>
        <v>506</v>
      </c>
      <c r="X2" s="75">
        <f t="shared" si="3"/>
        <v>506</v>
      </c>
      <c r="Y2" s="75">
        <f t="shared" si="3"/>
        <v>506</v>
      </c>
      <c r="Z2" s="75">
        <f t="shared" si="3"/>
        <v>506</v>
      </c>
      <c r="AA2" s="75">
        <f t="shared" si="3"/>
        <v>506</v>
      </c>
      <c r="AB2" s="75">
        <f t="shared" si="3"/>
        <v>506</v>
      </c>
      <c r="AC2" s="75">
        <f t="shared" si="3"/>
        <v>506</v>
      </c>
      <c r="AD2" s="75">
        <f t="shared" si="3"/>
        <v>506</v>
      </c>
      <c r="AE2" s="75">
        <f t="shared" si="3"/>
        <v>506</v>
      </c>
      <c r="AF2" s="75">
        <f t="shared" si="3"/>
        <v>506</v>
      </c>
      <c r="AG2" s="75">
        <f t="shared" si="3"/>
        <v>506</v>
      </c>
      <c r="AH2" s="75">
        <f t="shared" si="3"/>
        <v>506</v>
      </c>
      <c r="AI2" s="75">
        <f t="shared" si="3"/>
        <v>506</v>
      </c>
      <c r="AJ2" s="75">
        <f t="shared" si="3"/>
        <v>506</v>
      </c>
      <c r="AK2" s="75">
        <f t="shared" si="3"/>
        <v>506</v>
      </c>
      <c r="AL2" s="75">
        <f t="shared" si="3"/>
        <v>506</v>
      </c>
      <c r="AM2" s="75">
        <f t="shared" si="3"/>
        <v>506</v>
      </c>
      <c r="AN2" s="75">
        <f t="shared" si="3"/>
        <v>506</v>
      </c>
      <c r="AO2" s="75">
        <f t="shared" si="3"/>
        <v>506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COUNTIF(L4:L600, "apagado")</f>
        <v>34</v>
      </c>
      <c r="M3" s="12">
        <f t="shared" si="5"/>
        <v>108</v>
      </c>
      <c r="N3" s="12">
        <f t="shared" si="5"/>
        <v>110</v>
      </c>
      <c r="O3" s="12">
        <f t="shared" si="5"/>
        <v>122</v>
      </c>
      <c r="P3" s="12">
        <f t="shared" si="5"/>
        <v>67</v>
      </c>
      <c r="Q3" s="12">
        <f t="shared" si="5"/>
        <v>106</v>
      </c>
      <c r="R3" s="12">
        <f t="shared" si="5"/>
        <v>56</v>
      </c>
      <c r="S3" s="12">
        <f t="shared" si="5"/>
        <v>0</v>
      </c>
      <c r="T3" s="12">
        <f t="shared" si="5"/>
        <v>0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COUNTIF(X4:X498, "apagado")</f>
        <v>0</v>
      </c>
      <c r="Y3" s="12">
        <f>COUNTIF(Y4:Y498, "apagado")</f>
        <v>0</v>
      </c>
      <c r="Z3" s="12">
        <f t="shared" ref="Z3:AO3" si="6">COUNTIF(Z4:Z600,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45170</v>
      </c>
      <c r="M4" s="13">
        <v>45171</v>
      </c>
      <c r="N4" s="13">
        <v>45172</v>
      </c>
      <c r="O4" s="13">
        <v>45173</v>
      </c>
      <c r="P4" s="13">
        <v>45174</v>
      </c>
      <c r="Q4" s="13">
        <v>45175</v>
      </c>
      <c r="R4" s="13">
        <v>45176</v>
      </c>
      <c r="S4" s="13">
        <v>45177</v>
      </c>
      <c r="T4" s="13">
        <v>45178</v>
      </c>
      <c r="U4" s="13">
        <v>45179</v>
      </c>
      <c r="V4" s="13">
        <v>45180</v>
      </c>
      <c r="W4" s="13">
        <v>45181</v>
      </c>
      <c r="X4" s="13">
        <v>45182</v>
      </c>
      <c r="Y4" s="13">
        <v>45183</v>
      </c>
      <c r="Z4" s="13">
        <v>45184</v>
      </c>
      <c r="AA4" s="13">
        <v>45185</v>
      </c>
      <c r="AB4" s="13">
        <v>45186</v>
      </c>
      <c r="AC4" s="13">
        <v>45187</v>
      </c>
      <c r="AD4" s="13">
        <v>45188</v>
      </c>
      <c r="AE4" s="13">
        <v>45189</v>
      </c>
      <c r="AF4" s="13">
        <v>45190</v>
      </c>
      <c r="AG4" s="13">
        <v>45191</v>
      </c>
      <c r="AH4" s="13">
        <v>45192</v>
      </c>
      <c r="AI4" s="13">
        <v>45193</v>
      </c>
      <c r="AJ4" s="13">
        <v>45194</v>
      </c>
      <c r="AK4" s="13">
        <v>45195</v>
      </c>
      <c r="AL4" s="13">
        <v>45196</v>
      </c>
      <c r="AM4" s="13">
        <v>45197</v>
      </c>
      <c r="AN4" s="13">
        <v>45198</v>
      </c>
      <c r="AO4" s="13">
        <v>45199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21</v>
      </c>
      <c r="J15" s="34">
        <f t="shared" si="8"/>
        <v>7</v>
      </c>
      <c r="K15" s="35">
        <f t="shared" si="9"/>
        <v>0.75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22</v>
      </c>
      <c r="J18" s="34">
        <f>COUNTIF(L18:AM18,"APAGADO")</f>
        <v>6</v>
      </c>
      <c r="K18" s="35">
        <f>(I18)/(J18+I18)</f>
        <v>0.7857142857142857</v>
      </c>
      <c r="L18" s="88"/>
      <c r="M18" s="88" t="s">
        <v>1471</v>
      </c>
      <c r="N18" s="88" t="s">
        <v>1471</v>
      </c>
      <c r="O18" s="88" t="s">
        <v>1471</v>
      </c>
      <c r="P18" s="88" t="s">
        <v>1471</v>
      </c>
      <c r="Q18" s="88" t="s">
        <v>1471</v>
      </c>
      <c r="R18" s="88" t="s">
        <v>1471</v>
      </c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22</v>
      </c>
      <c r="J19" s="34">
        <f>COUNTIF(L19:AM19,"APAGADO")</f>
        <v>6</v>
      </c>
      <c r="K19" s="35">
        <f>(I19)/(J19+I19)</f>
        <v>0.7857142857142857</v>
      </c>
      <c r="L19" s="88"/>
      <c r="M19" s="88" t="s">
        <v>1471</v>
      </c>
      <c r="N19" s="88" t="s">
        <v>1471</v>
      </c>
      <c r="O19" s="88" t="s">
        <v>1471</v>
      </c>
      <c r="P19" s="88" t="s">
        <v>1471</v>
      </c>
      <c r="Q19" s="88" t="s">
        <v>1471</v>
      </c>
      <c r="R19" s="88" t="s">
        <v>1471</v>
      </c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23</v>
      </c>
      <c r="J20" s="34">
        <f t="shared" ref="J20:J23" si="13">COUNTIF(L20:AM20,"APAGADO")</f>
        <v>5</v>
      </c>
      <c r="K20" s="35">
        <f t="shared" ref="K20:K23" si="14">(I20)/(J20+I20)</f>
        <v>0.8214285714285714</v>
      </c>
      <c r="L20" s="88"/>
      <c r="M20" s="88" t="s">
        <v>1471</v>
      </c>
      <c r="N20" s="88" t="s">
        <v>1471</v>
      </c>
      <c r="O20" s="88" t="s">
        <v>1471</v>
      </c>
      <c r="P20" s="88" t="s">
        <v>1471</v>
      </c>
      <c r="Q20" s="88" t="s">
        <v>1471</v>
      </c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23</v>
      </c>
      <c r="J21" s="34">
        <f t="shared" si="13"/>
        <v>5</v>
      </c>
      <c r="K21" s="35">
        <f t="shared" si="14"/>
        <v>0.8214285714285714</v>
      </c>
      <c r="L21" s="88"/>
      <c r="M21" s="88" t="s">
        <v>1471</v>
      </c>
      <c r="N21" s="88" t="s">
        <v>1471</v>
      </c>
      <c r="O21" s="88" t="s">
        <v>1471</v>
      </c>
      <c r="P21" s="88" t="s">
        <v>1471</v>
      </c>
      <c r="Q21" s="88" t="s">
        <v>1471</v>
      </c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27</v>
      </c>
      <c r="J22" s="34">
        <f t="shared" si="13"/>
        <v>1</v>
      </c>
      <c r="K22" s="35">
        <f t="shared" si="14"/>
        <v>0.9642857142857143</v>
      </c>
      <c r="L22" s="88"/>
      <c r="M22" s="88"/>
      <c r="N22" s="88"/>
      <c r="O22" s="88"/>
      <c r="P22" s="88"/>
      <c r="Q22" s="88" t="s">
        <v>1471</v>
      </c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27</v>
      </c>
      <c r="J23" s="34">
        <f t="shared" si="13"/>
        <v>1</v>
      </c>
      <c r="K23" s="35">
        <f t="shared" si="14"/>
        <v>0.9642857142857143</v>
      </c>
      <c r="L23" s="88"/>
      <c r="M23" s="88"/>
      <c r="N23" s="88"/>
      <c r="O23" s="88"/>
      <c r="P23" s="88"/>
      <c r="Q23" s="88" t="s">
        <v>1471</v>
      </c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27</v>
      </c>
      <c r="J24" s="34">
        <f t="shared" si="8"/>
        <v>1</v>
      </c>
      <c r="K24" s="35">
        <f t="shared" si="9"/>
        <v>0.9642857142857143</v>
      </c>
      <c r="L24" s="88"/>
      <c r="M24" s="88"/>
      <c r="N24" s="88"/>
      <c r="O24" s="88"/>
      <c r="P24" s="88"/>
      <c r="Q24" s="88"/>
      <c r="R24" s="88" t="s">
        <v>1471</v>
      </c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27</v>
      </c>
      <c r="J25" s="34">
        <f t="shared" si="8"/>
        <v>1</v>
      </c>
      <c r="K25" s="35">
        <f t="shared" si="9"/>
        <v>0.9642857142857143</v>
      </c>
      <c r="L25" s="88"/>
      <c r="M25" s="88"/>
      <c r="N25" s="88"/>
      <c r="O25" s="88"/>
      <c r="P25" s="88"/>
      <c r="Q25" s="88"/>
      <c r="R25" s="88" t="s">
        <v>1471</v>
      </c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27</v>
      </c>
      <c r="J26" s="34">
        <f t="shared" si="8"/>
        <v>1</v>
      </c>
      <c r="K26" s="35">
        <f t="shared" si="9"/>
        <v>0.9642857142857143</v>
      </c>
      <c r="L26" s="88"/>
      <c r="M26" s="88"/>
      <c r="N26" s="88"/>
      <c r="O26" s="88"/>
      <c r="P26" s="88"/>
      <c r="Q26" s="88" t="s">
        <v>1471</v>
      </c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27</v>
      </c>
      <c r="J32" s="34">
        <f t="shared" si="8"/>
        <v>1</v>
      </c>
      <c r="K32" s="35">
        <f t="shared" si="9"/>
        <v>0.9642857142857143</v>
      </c>
      <c r="L32" s="88" t="s">
        <v>1471</v>
      </c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27</v>
      </c>
      <c r="J42" s="34">
        <f t="shared" si="8"/>
        <v>1</v>
      </c>
      <c r="K42" s="35">
        <f t="shared" si="9"/>
        <v>0.9642857142857143</v>
      </c>
      <c r="L42" s="88" t="s">
        <v>1471</v>
      </c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27</v>
      </c>
      <c r="J58" s="34">
        <f t="shared" si="8"/>
        <v>1</v>
      </c>
      <c r="K58" s="35">
        <f t="shared" si="9"/>
        <v>0.9642857142857143</v>
      </c>
      <c r="L58" s="88"/>
      <c r="M58" s="88"/>
      <c r="N58" s="88"/>
      <c r="O58" s="88"/>
      <c r="P58" s="88"/>
      <c r="Q58" s="88"/>
      <c r="R58" s="88" t="s">
        <v>1471</v>
      </c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 t="s">
        <v>1471</v>
      </c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8"/>
      <c r="M61" s="88"/>
      <c r="N61" s="88"/>
      <c r="O61" s="88"/>
      <c r="P61" s="88"/>
      <c r="Q61" s="88"/>
      <c r="R61" s="88" t="s">
        <v>1471</v>
      </c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27</v>
      </c>
      <c r="J71" s="34">
        <f t="shared" si="8"/>
        <v>1</v>
      </c>
      <c r="K71" s="35">
        <f t="shared" si="9"/>
        <v>0.9642857142857143</v>
      </c>
      <c r="L71" s="88"/>
      <c r="M71" s="88"/>
      <c r="N71" s="88" t="s">
        <v>1471</v>
      </c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27</v>
      </c>
      <c r="J75" s="34">
        <f t="shared" si="8"/>
        <v>1</v>
      </c>
      <c r="K75" s="35">
        <f t="shared" si="9"/>
        <v>0.9642857142857143</v>
      </c>
      <c r="L75" s="88"/>
      <c r="M75" s="88"/>
      <c r="N75" s="88"/>
      <c r="O75" s="88"/>
      <c r="P75" s="88"/>
      <c r="Q75" s="88"/>
      <c r="R75" s="88" t="s">
        <v>1471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25</v>
      </c>
      <c r="J79" s="34">
        <f t="shared" si="16"/>
        <v>3</v>
      </c>
      <c r="K79" s="35">
        <f t="shared" si="17"/>
        <v>0.8928571428571429</v>
      </c>
      <c r="L79" s="88"/>
      <c r="M79" s="88" t="s">
        <v>1471</v>
      </c>
      <c r="N79" s="88"/>
      <c r="O79" s="88" t="s">
        <v>1471</v>
      </c>
      <c r="P79" s="88"/>
      <c r="Q79" s="88" t="s">
        <v>1471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8"/>
      <c r="M102" s="88"/>
      <c r="N102" s="88"/>
      <c r="O102" s="88"/>
      <c r="P102" s="88"/>
      <c r="Q102" s="88"/>
      <c r="R102" s="88" t="s">
        <v>1471</v>
      </c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8"/>
      <c r="M103" s="88"/>
      <c r="N103" s="88"/>
      <c r="O103" s="88"/>
      <c r="P103" s="88"/>
      <c r="Q103" s="88"/>
      <c r="R103" s="88" t="s">
        <v>1471</v>
      </c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644</v>
      </c>
      <c r="I107" s="34">
        <f t="shared" si="15"/>
        <v>22</v>
      </c>
      <c r="J107" s="34">
        <f t="shared" si="20"/>
        <v>6</v>
      </c>
      <c r="K107" s="35">
        <f t="shared" si="21"/>
        <v>0.7857142857142857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/>
      <c r="Q107" s="88" t="s">
        <v>1471</v>
      </c>
      <c r="R107" s="88" t="s">
        <v>1471</v>
      </c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27</v>
      </c>
      <c r="J110" s="34">
        <f t="shared" si="16"/>
        <v>1</v>
      </c>
      <c r="K110" s="35">
        <f t="shared" si="17"/>
        <v>0.9642857142857143</v>
      </c>
      <c r="L110" s="88"/>
      <c r="M110" s="88"/>
      <c r="N110" s="88"/>
      <c r="O110" s="88" t="s">
        <v>1471</v>
      </c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26</v>
      </c>
      <c r="J114" s="34">
        <f>COUNTIF(L114:AM114,"APAGADO")</f>
        <v>2</v>
      </c>
      <c r="K114" s="35">
        <f>(I114)/(J114+I114)</f>
        <v>0.9285714285714286</v>
      </c>
      <c r="L114" s="88"/>
      <c r="M114" s="88"/>
      <c r="N114" s="88"/>
      <c r="O114" s="88" t="s">
        <v>1471</v>
      </c>
      <c r="P114" s="88"/>
      <c r="Q114" s="88" t="s">
        <v>1471</v>
      </c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8"/>
      <c r="M115" s="88" t="s">
        <v>1471</v>
      </c>
      <c r="N115" s="88" t="s">
        <v>1471</v>
      </c>
      <c r="O115" s="88" t="s">
        <v>1471</v>
      </c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25</v>
      </c>
      <c r="J117" s="34">
        <f t="shared" si="16"/>
        <v>3</v>
      </c>
      <c r="K117" s="35">
        <f t="shared" si="17"/>
        <v>0.8928571428571429</v>
      </c>
      <c r="L117" s="88"/>
      <c r="M117" s="88" t="s">
        <v>1471</v>
      </c>
      <c r="N117" s="88" t="s">
        <v>1471</v>
      </c>
      <c r="O117" s="88" t="s">
        <v>1471</v>
      </c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25</v>
      </c>
      <c r="J118" s="34">
        <f>COUNTIF(L118:AM118,"APAGADO")</f>
        <v>3</v>
      </c>
      <c r="K118" s="35">
        <f>(I118)/(J118+I118)</f>
        <v>0.8928571428571429</v>
      </c>
      <c r="L118" s="88"/>
      <c r="M118" s="88"/>
      <c r="N118" s="88"/>
      <c r="O118" s="88" t="s">
        <v>1471</v>
      </c>
      <c r="P118" s="88" t="s">
        <v>1471</v>
      </c>
      <c r="Q118" s="88" t="s">
        <v>1471</v>
      </c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22</v>
      </c>
      <c r="J119" s="34">
        <f t="shared" si="16"/>
        <v>6</v>
      </c>
      <c r="K119" s="35">
        <f t="shared" si="17"/>
        <v>0.7857142857142857</v>
      </c>
      <c r="L119" s="88"/>
      <c r="M119" s="88" t="s">
        <v>1471</v>
      </c>
      <c r="N119" s="88" t="s">
        <v>1471</v>
      </c>
      <c r="O119" s="88" t="s">
        <v>1471</v>
      </c>
      <c r="P119" s="88" t="s">
        <v>1471</v>
      </c>
      <c r="Q119" s="88" t="s">
        <v>1471</v>
      </c>
      <c r="R119" s="88" t="s">
        <v>1471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22</v>
      </c>
      <c r="J120" s="34">
        <f t="shared" si="16"/>
        <v>6</v>
      </c>
      <c r="K120" s="35">
        <f t="shared" si="17"/>
        <v>0.7857142857142857</v>
      </c>
      <c r="L120" s="88"/>
      <c r="M120" s="88" t="s">
        <v>1471</v>
      </c>
      <c r="N120" s="88" t="s">
        <v>1471</v>
      </c>
      <c r="O120" s="88" t="s">
        <v>1471</v>
      </c>
      <c r="P120" s="88" t="s">
        <v>1471</v>
      </c>
      <c r="Q120" s="88" t="s">
        <v>1471</v>
      </c>
      <c r="R120" s="88" t="s">
        <v>1471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22</v>
      </c>
      <c r="J121" s="34">
        <f t="shared" si="16"/>
        <v>6</v>
      </c>
      <c r="K121" s="35">
        <f t="shared" si="17"/>
        <v>0.7857142857142857</v>
      </c>
      <c r="L121" s="88"/>
      <c r="M121" s="88" t="s">
        <v>1471</v>
      </c>
      <c r="N121" s="88" t="s">
        <v>1471</v>
      </c>
      <c r="O121" s="88" t="s">
        <v>1471</v>
      </c>
      <c r="P121" s="88" t="s">
        <v>1471</v>
      </c>
      <c r="Q121" s="88" t="s">
        <v>1471</v>
      </c>
      <c r="R121" s="88" t="s">
        <v>1471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22</v>
      </c>
      <c r="J122" s="34">
        <f t="shared" si="16"/>
        <v>6</v>
      </c>
      <c r="K122" s="35">
        <f t="shared" si="17"/>
        <v>0.7857142857142857</v>
      </c>
      <c r="L122" s="88"/>
      <c r="M122" s="88" t="s">
        <v>1471</v>
      </c>
      <c r="N122" s="88" t="s">
        <v>1471</v>
      </c>
      <c r="O122" s="88" t="s">
        <v>1471</v>
      </c>
      <c r="P122" s="88" t="s">
        <v>1471</v>
      </c>
      <c r="Q122" s="88" t="s">
        <v>1471</v>
      </c>
      <c r="R122" s="88" t="s">
        <v>1471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22</v>
      </c>
      <c r="J123" s="34">
        <f t="shared" si="16"/>
        <v>6</v>
      </c>
      <c r="K123" s="35">
        <f t="shared" si="17"/>
        <v>0.7857142857142857</v>
      </c>
      <c r="L123" s="88"/>
      <c r="M123" s="88" t="s">
        <v>1471</v>
      </c>
      <c r="N123" s="88" t="s">
        <v>1471</v>
      </c>
      <c r="O123" s="88" t="s">
        <v>1471</v>
      </c>
      <c r="P123" s="88" t="s">
        <v>1471</v>
      </c>
      <c r="Q123" s="88" t="s">
        <v>1471</v>
      </c>
      <c r="R123" s="88" t="s">
        <v>1471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23</v>
      </c>
      <c r="J124" s="34">
        <f t="shared" si="16"/>
        <v>5</v>
      </c>
      <c r="K124" s="35">
        <f t="shared" si="17"/>
        <v>0.8214285714285714</v>
      </c>
      <c r="L124" s="88"/>
      <c r="M124" s="88" t="s">
        <v>1471</v>
      </c>
      <c r="N124" s="88" t="s">
        <v>1471</v>
      </c>
      <c r="O124" s="88" t="s">
        <v>1471</v>
      </c>
      <c r="P124" s="88"/>
      <c r="Q124" s="88" t="s">
        <v>1471</v>
      </c>
      <c r="R124" s="88" t="s">
        <v>1471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22</v>
      </c>
      <c r="J125" s="34">
        <f t="shared" si="16"/>
        <v>6</v>
      </c>
      <c r="K125" s="35">
        <f t="shared" si="17"/>
        <v>0.7857142857142857</v>
      </c>
      <c r="L125" s="88" t="s">
        <v>1471</v>
      </c>
      <c r="M125" s="88" t="s">
        <v>1471</v>
      </c>
      <c r="N125" s="88" t="s">
        <v>1471</v>
      </c>
      <c r="O125" s="88" t="s">
        <v>1471</v>
      </c>
      <c r="P125" s="88" t="s">
        <v>1471</v>
      </c>
      <c r="Q125" s="88" t="s">
        <v>1471</v>
      </c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22</v>
      </c>
      <c r="J126" s="34">
        <f t="shared" si="16"/>
        <v>6</v>
      </c>
      <c r="K126" s="35">
        <f t="shared" si="17"/>
        <v>0.7857142857142857</v>
      </c>
      <c r="L126" s="88" t="s">
        <v>1471</v>
      </c>
      <c r="M126" s="88" t="s">
        <v>1471</v>
      </c>
      <c r="N126" s="88" t="s">
        <v>1471</v>
      </c>
      <c r="O126" s="88" t="s">
        <v>1471</v>
      </c>
      <c r="P126" s="88" t="s">
        <v>1471</v>
      </c>
      <c r="Q126" s="88" t="s">
        <v>1471</v>
      </c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22</v>
      </c>
      <c r="J127" s="34">
        <f t="shared" si="16"/>
        <v>6</v>
      </c>
      <c r="K127" s="35">
        <f t="shared" si="17"/>
        <v>0.7857142857142857</v>
      </c>
      <c r="L127" s="88" t="s">
        <v>1471</v>
      </c>
      <c r="M127" s="88" t="s">
        <v>1471</v>
      </c>
      <c r="N127" s="88" t="s">
        <v>1471</v>
      </c>
      <c r="O127" s="88" t="s">
        <v>1471</v>
      </c>
      <c r="P127" s="88" t="s">
        <v>1471</v>
      </c>
      <c r="Q127" s="88" t="s">
        <v>1471</v>
      </c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22</v>
      </c>
      <c r="J128" s="34">
        <f t="shared" si="16"/>
        <v>6</v>
      </c>
      <c r="K128" s="35">
        <f t="shared" si="17"/>
        <v>0.7857142857142857</v>
      </c>
      <c r="L128" s="88" t="s">
        <v>1471</v>
      </c>
      <c r="M128" s="88" t="s">
        <v>1471</v>
      </c>
      <c r="N128" s="88" t="s">
        <v>1471</v>
      </c>
      <c r="O128" s="88" t="s">
        <v>1471</v>
      </c>
      <c r="P128" s="88" t="s">
        <v>1471</v>
      </c>
      <c r="Q128" s="88" t="s">
        <v>1471</v>
      </c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27</v>
      </c>
      <c r="J132" s="34">
        <f t="shared" si="16"/>
        <v>1</v>
      </c>
      <c r="K132" s="35">
        <f t="shared" si="17"/>
        <v>0.9642857142857143</v>
      </c>
      <c r="L132" s="88"/>
      <c r="M132" s="88"/>
      <c r="N132" s="88"/>
      <c r="O132" s="88"/>
      <c r="P132" s="88"/>
      <c r="Q132" s="88"/>
      <c r="R132" s="88" t="s">
        <v>1471</v>
      </c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27</v>
      </c>
      <c r="J133" s="34">
        <f t="shared" si="16"/>
        <v>1</v>
      </c>
      <c r="K133" s="35">
        <f t="shared" si="17"/>
        <v>0.9642857142857143</v>
      </c>
      <c r="L133" s="88"/>
      <c r="M133" s="88"/>
      <c r="N133" s="88"/>
      <c r="O133" s="88"/>
      <c r="P133" s="88"/>
      <c r="Q133" s="88"/>
      <c r="R133" s="88" t="s">
        <v>1471</v>
      </c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22</v>
      </c>
      <c r="J145" s="34">
        <f t="shared" si="16"/>
        <v>6</v>
      </c>
      <c r="K145" s="35">
        <f t="shared" si="17"/>
        <v>0.7857142857142857</v>
      </c>
      <c r="L145" s="88" t="s">
        <v>1471</v>
      </c>
      <c r="M145" s="88" t="s">
        <v>1471</v>
      </c>
      <c r="N145" s="88" t="s">
        <v>1471</v>
      </c>
      <c r="O145" s="88" t="s">
        <v>1471</v>
      </c>
      <c r="P145" s="88" t="s">
        <v>1471</v>
      </c>
      <c r="Q145" s="88" t="s">
        <v>1471</v>
      </c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22</v>
      </c>
      <c r="J146" s="34">
        <f t="shared" si="16"/>
        <v>6</v>
      </c>
      <c r="K146" s="35">
        <f t="shared" si="17"/>
        <v>0.7857142857142857</v>
      </c>
      <c r="L146" s="88" t="s">
        <v>1471</v>
      </c>
      <c r="M146" s="88" t="s">
        <v>1471</v>
      </c>
      <c r="N146" s="88" t="s">
        <v>1471</v>
      </c>
      <c r="O146" s="88" t="s">
        <v>1471</v>
      </c>
      <c r="P146" s="88" t="s">
        <v>1471</v>
      </c>
      <c r="Q146" s="88" t="s">
        <v>1471</v>
      </c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28</v>
      </c>
      <c r="J147" s="34">
        <f t="shared" si="16"/>
        <v>0</v>
      </c>
      <c r="K147" s="35">
        <f t="shared" si="17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21</v>
      </c>
      <c r="J148" s="34">
        <f t="shared" ref="J148:J252" si="23">COUNTIF(L148:AM148,"APAGADO")</f>
        <v>7</v>
      </c>
      <c r="K148" s="35">
        <f t="shared" ref="K148:K252" si="24">(I148)/(J148+I148)</f>
        <v>0.75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26</v>
      </c>
      <c r="J154" s="34">
        <f>COUNTIF(L154:AM154,"APAGADO")</f>
        <v>2</v>
      </c>
      <c r="K154" s="35">
        <f>(I154)/(J154+I154)</f>
        <v>0.9285714285714286</v>
      </c>
      <c r="L154" s="88"/>
      <c r="M154" s="88"/>
      <c r="N154" s="88"/>
      <c r="O154" s="88"/>
      <c r="P154" s="88"/>
      <c r="Q154" s="88" t="s">
        <v>1471</v>
      </c>
      <c r="R154" s="88" t="s">
        <v>1471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22</v>
      </c>
      <c r="J161" s="34">
        <f t="shared" si="25"/>
        <v>6</v>
      </c>
      <c r="K161" s="35">
        <f t="shared" si="26"/>
        <v>0.7857142857142857</v>
      </c>
      <c r="L161" s="88"/>
      <c r="M161" s="88" t="s">
        <v>1471</v>
      </c>
      <c r="N161" s="88" t="s">
        <v>1471</v>
      </c>
      <c r="O161" s="88" t="s">
        <v>1471</v>
      </c>
      <c r="P161" s="88" t="s">
        <v>1471</v>
      </c>
      <c r="Q161" s="88" t="s">
        <v>1471</v>
      </c>
      <c r="R161" s="88" t="s">
        <v>1471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23</v>
      </c>
      <c r="J162" s="34">
        <f t="shared" si="25"/>
        <v>5</v>
      </c>
      <c r="K162" s="35">
        <f t="shared" si="26"/>
        <v>0.8214285714285714</v>
      </c>
      <c r="L162" s="88"/>
      <c r="M162" s="88" t="s">
        <v>1471</v>
      </c>
      <c r="N162" s="88" t="s">
        <v>1471</v>
      </c>
      <c r="O162" s="88" t="s">
        <v>1471</v>
      </c>
      <c r="P162" s="88" t="s">
        <v>1471</v>
      </c>
      <c r="Q162" s="88" t="s">
        <v>1471</v>
      </c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22</v>
      </c>
      <c r="J163" s="34">
        <f t="shared" si="25"/>
        <v>6</v>
      </c>
      <c r="K163" s="35">
        <f t="shared" si="26"/>
        <v>0.7857142857142857</v>
      </c>
      <c r="L163" s="88"/>
      <c r="M163" s="88" t="s">
        <v>1471</v>
      </c>
      <c r="N163" s="88" t="s">
        <v>1471</v>
      </c>
      <c r="O163" s="88" t="s">
        <v>1471</v>
      </c>
      <c r="P163" s="88" t="s">
        <v>1471</v>
      </c>
      <c r="Q163" s="88" t="s">
        <v>1471</v>
      </c>
      <c r="R163" s="88" t="s">
        <v>1471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22</v>
      </c>
      <c r="J164" s="34">
        <f t="shared" si="25"/>
        <v>6</v>
      </c>
      <c r="K164" s="35">
        <f t="shared" si="26"/>
        <v>0.7857142857142857</v>
      </c>
      <c r="L164" s="88"/>
      <c r="M164" s="88" t="s">
        <v>1471</v>
      </c>
      <c r="N164" s="88" t="s">
        <v>1471</v>
      </c>
      <c r="O164" s="88" t="s">
        <v>1471</v>
      </c>
      <c r="P164" s="88" t="s">
        <v>1471</v>
      </c>
      <c r="Q164" s="88" t="s">
        <v>1471</v>
      </c>
      <c r="R164" s="88" t="s">
        <v>1471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23</v>
      </c>
      <c r="J175" s="34">
        <f t="shared" si="23"/>
        <v>5</v>
      </c>
      <c r="K175" s="35">
        <f t="shared" si="24"/>
        <v>0.8214285714285714</v>
      </c>
      <c r="L175" s="88"/>
      <c r="M175" s="88" t="s">
        <v>1471</v>
      </c>
      <c r="N175" s="88" t="s">
        <v>1471</v>
      </c>
      <c r="O175" s="88" t="s">
        <v>1471</v>
      </c>
      <c r="P175" s="88" t="s">
        <v>1471</v>
      </c>
      <c r="Q175" s="88" t="s">
        <v>1471</v>
      </c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23</v>
      </c>
      <c r="J176" s="34">
        <f t="shared" si="23"/>
        <v>5</v>
      </c>
      <c r="K176" s="35">
        <f t="shared" si="24"/>
        <v>0.8214285714285714</v>
      </c>
      <c r="L176" s="88"/>
      <c r="M176" s="88" t="s">
        <v>1471</v>
      </c>
      <c r="N176" s="88" t="s">
        <v>1471</v>
      </c>
      <c r="O176" s="88" t="s">
        <v>1471</v>
      </c>
      <c r="P176" s="88" t="s">
        <v>1471</v>
      </c>
      <c r="Q176" s="88" t="s">
        <v>1471</v>
      </c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23</v>
      </c>
      <c r="J177" s="34">
        <f t="shared" si="23"/>
        <v>5</v>
      </c>
      <c r="K177" s="35">
        <f t="shared" si="24"/>
        <v>0.8214285714285714</v>
      </c>
      <c r="L177" s="88"/>
      <c r="M177" s="88" t="s">
        <v>1471</v>
      </c>
      <c r="N177" s="88" t="s">
        <v>1471</v>
      </c>
      <c r="O177" s="88" t="s">
        <v>1471</v>
      </c>
      <c r="P177" s="88" t="s">
        <v>1471</v>
      </c>
      <c r="Q177" s="88" t="s">
        <v>1471</v>
      </c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28</v>
      </c>
      <c r="G194" s="33"/>
      <c r="H194" s="33" t="s">
        <v>1147</v>
      </c>
      <c r="I194" s="34">
        <f t="shared" si="22"/>
        <v>21</v>
      </c>
      <c r="J194" s="34">
        <f t="shared" si="23"/>
        <v>7</v>
      </c>
      <c r="K194" s="35">
        <f t="shared" si="24"/>
        <v>0.75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24</v>
      </c>
      <c r="J195" s="34">
        <f t="shared" si="23"/>
        <v>4</v>
      </c>
      <c r="K195" s="35">
        <f t="shared" si="24"/>
        <v>0.8571428571428571</v>
      </c>
      <c r="L195" s="88"/>
      <c r="M195" s="88" t="s">
        <v>1471</v>
      </c>
      <c r="N195" s="88" t="s">
        <v>1471</v>
      </c>
      <c r="O195" s="88" t="s">
        <v>1471</v>
      </c>
      <c r="P195" s="88"/>
      <c r="Q195" s="88" t="s">
        <v>1471</v>
      </c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28</v>
      </c>
      <c r="G196" s="33"/>
      <c r="H196" s="33" t="s">
        <v>775</v>
      </c>
      <c r="I196" s="34">
        <f t="shared" si="22"/>
        <v>21</v>
      </c>
      <c r="J196" s="34">
        <f t="shared" si="23"/>
        <v>7</v>
      </c>
      <c r="K196" s="35">
        <f t="shared" si="24"/>
        <v>0.75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27</v>
      </c>
      <c r="J197" s="34">
        <f t="shared" si="23"/>
        <v>1</v>
      </c>
      <c r="K197" s="35">
        <f t="shared" si="24"/>
        <v>0.9642857142857143</v>
      </c>
      <c r="L197" s="88"/>
      <c r="M197" s="88"/>
      <c r="N197" s="88"/>
      <c r="O197" s="88"/>
      <c r="P197" s="88"/>
      <c r="Q197" s="88" t="s">
        <v>1471</v>
      </c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27</v>
      </c>
      <c r="J198" s="34">
        <f t="shared" si="23"/>
        <v>1</v>
      </c>
      <c r="K198" s="35">
        <f t="shared" si="24"/>
        <v>0.9642857142857143</v>
      </c>
      <c r="L198" s="88"/>
      <c r="M198" s="88"/>
      <c r="N198" s="88"/>
      <c r="O198" s="88"/>
      <c r="P198" s="88"/>
      <c r="Q198" s="88" t="s">
        <v>1471</v>
      </c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27</v>
      </c>
      <c r="J203" s="34">
        <f t="shared" si="23"/>
        <v>1</v>
      </c>
      <c r="K203" s="35">
        <f t="shared" si="24"/>
        <v>0.9642857142857143</v>
      </c>
      <c r="L203" s="88"/>
      <c r="M203" s="88"/>
      <c r="N203" s="88"/>
      <c r="O203" s="88"/>
      <c r="P203" s="88"/>
      <c r="Q203" s="88"/>
      <c r="R203" s="88" t="s">
        <v>1471</v>
      </c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29">COUNTIF(L205:AM205,"")</f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29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29"/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29"/>
        <v>26</v>
      </c>
      <c r="J208" s="34">
        <f>COUNTIF(L208:AM208,"APAGADO")</f>
        <v>2</v>
      </c>
      <c r="K208" s="35">
        <f>(I208)/(J208+I208)</f>
        <v>0.9285714285714286</v>
      </c>
      <c r="L208" s="88"/>
      <c r="M208" s="88"/>
      <c r="N208" s="88"/>
      <c r="O208" s="88"/>
      <c r="P208" s="88"/>
      <c r="Q208" s="88" t="s">
        <v>1471</v>
      </c>
      <c r="R208" s="88" t="s">
        <v>1471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0">COUNTIF(L210:AM210,"")</f>
        <v>28</v>
      </c>
      <c r="J210" s="34">
        <f t="shared" ref="J210" si="31">COUNTIF(L210:AM210,"APAGADO")</f>
        <v>0</v>
      </c>
      <c r="K210" s="35">
        <f t="shared" ref="K210" si="32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3">COUNTIF(L211:AM211,"")</f>
        <v>28</v>
      </c>
      <c r="J211" s="34">
        <f t="shared" ref="J211" si="34">COUNTIF(L211:AM211,"APAGADO")</f>
        <v>0</v>
      </c>
      <c r="K211" s="35">
        <f t="shared" ref="K211" si="35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29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29"/>
        <v>24</v>
      </c>
      <c r="J225" s="34">
        <f t="shared" si="23"/>
        <v>4</v>
      </c>
      <c r="K225" s="35">
        <f t="shared" si="24"/>
        <v>0.8571428571428571</v>
      </c>
      <c r="L225" s="88"/>
      <c r="M225" s="88" t="s">
        <v>1471</v>
      </c>
      <c r="N225" s="88" t="s">
        <v>1471</v>
      </c>
      <c r="O225" s="88" t="s">
        <v>1471</v>
      </c>
      <c r="P225" s="88"/>
      <c r="Q225" s="88" t="s">
        <v>1471</v>
      </c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29"/>
        <v>23</v>
      </c>
      <c r="J226" s="34">
        <f t="shared" si="23"/>
        <v>5</v>
      </c>
      <c r="K226" s="35">
        <f t="shared" si="24"/>
        <v>0.8214285714285714</v>
      </c>
      <c r="L226" s="88"/>
      <c r="M226" s="88" t="s">
        <v>1471</v>
      </c>
      <c r="N226" s="88" t="s">
        <v>1471</v>
      </c>
      <c r="O226" s="88" t="s">
        <v>1471</v>
      </c>
      <c r="P226" s="88" t="s">
        <v>1471</v>
      </c>
      <c r="Q226" s="88" t="s">
        <v>1471</v>
      </c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29"/>
        <v>23</v>
      </c>
      <c r="J227" s="34">
        <f t="shared" si="23"/>
        <v>5</v>
      </c>
      <c r="K227" s="35">
        <f t="shared" si="24"/>
        <v>0.8214285714285714</v>
      </c>
      <c r="L227" s="88"/>
      <c r="M227" s="88" t="s">
        <v>1471</v>
      </c>
      <c r="N227" s="88" t="s">
        <v>1471</v>
      </c>
      <c r="O227" s="88" t="s">
        <v>1471</v>
      </c>
      <c r="P227" s="88" t="s">
        <v>1471</v>
      </c>
      <c r="Q227" s="88" t="s">
        <v>1471</v>
      </c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29"/>
        <v>23</v>
      </c>
      <c r="J228" s="34">
        <f t="shared" si="23"/>
        <v>5</v>
      </c>
      <c r="K228" s="35">
        <f t="shared" si="24"/>
        <v>0.8214285714285714</v>
      </c>
      <c r="L228" s="88"/>
      <c r="M228" s="88" t="s">
        <v>1471</v>
      </c>
      <c r="N228" s="88" t="s">
        <v>1471</v>
      </c>
      <c r="O228" s="88" t="s">
        <v>1471</v>
      </c>
      <c r="P228" s="88" t="s">
        <v>1471</v>
      </c>
      <c r="Q228" s="88" t="s">
        <v>1471</v>
      </c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29"/>
        <v>24</v>
      </c>
      <c r="J229" s="34">
        <f t="shared" si="23"/>
        <v>4</v>
      </c>
      <c r="K229" s="35">
        <f t="shared" si="24"/>
        <v>0.8571428571428571</v>
      </c>
      <c r="L229" s="88"/>
      <c r="M229" s="88" t="s">
        <v>1471</v>
      </c>
      <c r="N229" s="88" t="s">
        <v>1471</v>
      </c>
      <c r="O229" s="88" t="s">
        <v>1471</v>
      </c>
      <c r="P229" s="88"/>
      <c r="Q229" s="88" t="s">
        <v>1471</v>
      </c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29"/>
        <v>21</v>
      </c>
      <c r="J230" s="34">
        <f t="shared" si="23"/>
        <v>7</v>
      </c>
      <c r="K230" s="35">
        <f t="shared" si="24"/>
        <v>0.75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29"/>
        <v>21</v>
      </c>
      <c r="J231" s="34">
        <f t="shared" si="23"/>
        <v>7</v>
      </c>
      <c r="K231" s="35">
        <f t="shared" si="24"/>
        <v>0.75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21</v>
      </c>
      <c r="J232" s="34">
        <f>COUNTIF(L232:AM232,"APAGADO")</f>
        <v>7</v>
      </c>
      <c r="K232" s="35">
        <f>(I232)/(J232+I232)</f>
        <v>0.75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29"/>
        <v>21</v>
      </c>
      <c r="J233" s="34">
        <f t="shared" si="23"/>
        <v>7</v>
      </c>
      <c r="K233" s="35">
        <f t="shared" si="24"/>
        <v>0.75</v>
      </c>
      <c r="L233" s="88" t="s">
        <v>1471</v>
      </c>
      <c r="M233" s="88" t="s">
        <v>1471</v>
      </c>
      <c r="N233" s="88" t="s">
        <v>1471</v>
      </c>
      <c r="O233" s="88" t="s">
        <v>1471</v>
      </c>
      <c r="P233" s="88" t="s">
        <v>1471</v>
      </c>
      <c r="Q233" s="88" t="s">
        <v>1471</v>
      </c>
      <c r="R233" s="88" t="s">
        <v>1471</v>
      </c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29"/>
        <v>22</v>
      </c>
      <c r="J234" s="34">
        <f t="shared" si="23"/>
        <v>6</v>
      </c>
      <c r="K234" s="35">
        <f t="shared" si="24"/>
        <v>0.7857142857142857</v>
      </c>
      <c r="L234" s="88" t="s">
        <v>1471</v>
      </c>
      <c r="M234" s="88" t="s">
        <v>1471</v>
      </c>
      <c r="N234" s="88" t="s">
        <v>1471</v>
      </c>
      <c r="O234" s="88" t="s">
        <v>1471</v>
      </c>
      <c r="P234" s="88" t="s">
        <v>1471</v>
      </c>
      <c r="Q234" s="88" t="s">
        <v>1471</v>
      </c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22</v>
      </c>
      <c r="J235" s="34">
        <f>COUNTIF(L235:AM235,"APAGADO")</f>
        <v>6</v>
      </c>
      <c r="K235" s="35">
        <f>(I235)/(J235+I235)</f>
        <v>0.7857142857142857</v>
      </c>
      <c r="L235" s="88" t="s">
        <v>1471</v>
      </c>
      <c r="M235" s="88" t="s">
        <v>1471</v>
      </c>
      <c r="N235" s="88" t="s">
        <v>1471</v>
      </c>
      <c r="O235" s="88" t="s">
        <v>1471</v>
      </c>
      <c r="P235" s="88" t="s">
        <v>1471</v>
      </c>
      <c r="Q235" s="88" t="s">
        <v>1471</v>
      </c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29"/>
        <v>22</v>
      </c>
      <c r="J236" s="34">
        <f t="shared" si="23"/>
        <v>6</v>
      </c>
      <c r="K236" s="35">
        <f t="shared" si="24"/>
        <v>0.7857142857142857</v>
      </c>
      <c r="L236" s="88" t="s">
        <v>1471</v>
      </c>
      <c r="M236" s="88" t="s">
        <v>1471</v>
      </c>
      <c r="N236" s="88" t="s">
        <v>1471</v>
      </c>
      <c r="O236" s="88" t="s">
        <v>1471</v>
      </c>
      <c r="P236" s="88" t="s">
        <v>1471</v>
      </c>
      <c r="Q236" s="88" t="s">
        <v>1471</v>
      </c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29"/>
        <v>22</v>
      </c>
      <c r="J237" s="34">
        <f t="shared" si="23"/>
        <v>6</v>
      </c>
      <c r="K237" s="35">
        <f t="shared" si="24"/>
        <v>0.7857142857142857</v>
      </c>
      <c r="L237" s="88" t="s">
        <v>1471</v>
      </c>
      <c r="M237" s="88" t="s">
        <v>1471</v>
      </c>
      <c r="N237" s="88" t="s">
        <v>1471</v>
      </c>
      <c r="O237" s="88" t="s">
        <v>1471</v>
      </c>
      <c r="P237" s="88" t="s">
        <v>1471</v>
      </c>
      <c r="Q237" s="88" t="s">
        <v>1471</v>
      </c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22</v>
      </c>
      <c r="J238" s="34">
        <f>COUNTIF(L238:AM238,"APAGADO")</f>
        <v>6</v>
      </c>
      <c r="K238" s="35">
        <f>(I238)/(J238+I238)</f>
        <v>0.7857142857142857</v>
      </c>
      <c r="L238" s="88" t="s">
        <v>1471</v>
      </c>
      <c r="M238" s="88" t="s">
        <v>1471</v>
      </c>
      <c r="N238" s="88" t="s">
        <v>1471</v>
      </c>
      <c r="O238" s="88" t="s">
        <v>1471</v>
      </c>
      <c r="P238" s="88" t="s">
        <v>1471</v>
      </c>
      <c r="Q238" s="88" t="s">
        <v>1471</v>
      </c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29"/>
        <v>24</v>
      </c>
      <c r="J239" s="34">
        <f t="shared" si="23"/>
        <v>4</v>
      </c>
      <c r="K239" s="35">
        <f t="shared" si="24"/>
        <v>0.8571428571428571</v>
      </c>
      <c r="L239" s="88"/>
      <c r="M239" s="88" t="s">
        <v>1471</v>
      </c>
      <c r="N239" s="88" t="s">
        <v>1471</v>
      </c>
      <c r="O239" s="88" t="s">
        <v>1471</v>
      </c>
      <c r="P239" s="88"/>
      <c r="Q239" s="88" t="s">
        <v>1471</v>
      </c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8"/>
      <c r="M240" s="88"/>
      <c r="N240" s="88"/>
      <c r="O240" s="88" t="s">
        <v>1471</v>
      </c>
      <c r="P240" s="88"/>
      <c r="Q240" s="88" t="s">
        <v>1471</v>
      </c>
      <c r="R240" s="88" t="s">
        <v>1471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27</v>
      </c>
      <c r="J241" s="34">
        <f>COUNTIF(L241:AM241,"APAGADO")</f>
        <v>1</v>
      </c>
      <c r="K241" s="35">
        <f>(I241)/(J241+I241)</f>
        <v>0.9642857142857143</v>
      </c>
      <c r="L241" s="88"/>
      <c r="M241" s="88"/>
      <c r="N241" s="88"/>
      <c r="O241" s="88" t="s">
        <v>1471</v>
      </c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29"/>
        <v>25</v>
      </c>
      <c r="J242" s="34">
        <f t="shared" si="23"/>
        <v>3</v>
      </c>
      <c r="K242" s="35">
        <f t="shared" si="24"/>
        <v>0.8928571428571429</v>
      </c>
      <c r="L242" s="88"/>
      <c r="M242" s="88"/>
      <c r="N242" s="88"/>
      <c r="O242" s="88" t="s">
        <v>1471</v>
      </c>
      <c r="P242" s="88"/>
      <c r="Q242" s="88" t="s">
        <v>1471</v>
      </c>
      <c r="R242" s="88" t="s">
        <v>1471</v>
      </c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29"/>
        <v>25</v>
      </c>
      <c r="J243" s="34">
        <f t="shared" si="23"/>
        <v>3</v>
      </c>
      <c r="K243" s="35">
        <f t="shared" si="24"/>
        <v>0.8928571428571429</v>
      </c>
      <c r="L243" s="88"/>
      <c r="M243" s="88" t="s">
        <v>1471</v>
      </c>
      <c r="N243" s="88" t="s">
        <v>1471</v>
      </c>
      <c r="O243" s="88" t="s">
        <v>1471</v>
      </c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27</v>
      </c>
      <c r="J244" s="34">
        <f>COUNTIF(L244:AM244,"APAGADO")</f>
        <v>1</v>
      </c>
      <c r="K244" s="35">
        <f>(I244)/(J244+I244)</f>
        <v>0.9642857142857143</v>
      </c>
      <c r="L244" s="88"/>
      <c r="M244" s="88"/>
      <c r="N244" s="88"/>
      <c r="O244" s="88" t="s">
        <v>1471</v>
      </c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29"/>
        <v>21</v>
      </c>
      <c r="J245" s="34">
        <f t="shared" si="23"/>
        <v>7</v>
      </c>
      <c r="K245" s="35">
        <f t="shared" si="24"/>
        <v>0.75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29"/>
        <v>23</v>
      </c>
      <c r="J246" s="34">
        <f t="shared" si="23"/>
        <v>5</v>
      </c>
      <c r="K246" s="35">
        <f t="shared" si="24"/>
        <v>0.8214285714285714</v>
      </c>
      <c r="L246" s="88"/>
      <c r="M246" s="88" t="s">
        <v>1471</v>
      </c>
      <c r="N246" s="88" t="s">
        <v>1471</v>
      </c>
      <c r="O246" s="88" t="s">
        <v>1471</v>
      </c>
      <c r="P246" s="88"/>
      <c r="Q246" s="88" t="s">
        <v>1471</v>
      </c>
      <c r="R246" s="88" t="s">
        <v>1471</v>
      </c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29"/>
        <v>25</v>
      </c>
      <c r="J247" s="34">
        <f t="shared" si="23"/>
        <v>3</v>
      </c>
      <c r="K247" s="35">
        <f t="shared" si="24"/>
        <v>0.8928571428571429</v>
      </c>
      <c r="L247" s="88"/>
      <c r="M247" s="88" t="s">
        <v>1471</v>
      </c>
      <c r="N247" s="88" t="s">
        <v>1471</v>
      </c>
      <c r="O247" s="88" t="s">
        <v>1471</v>
      </c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8"/>
      <c r="M248" s="88"/>
      <c r="N248" s="88"/>
      <c r="O248" s="88" t="s">
        <v>1471</v>
      </c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29"/>
        <v>28</v>
      </c>
      <c r="J249" s="34">
        <f t="shared" si="23"/>
        <v>0</v>
      </c>
      <c r="K249" s="35">
        <f t="shared" si="24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29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29"/>
        <v>26</v>
      </c>
      <c r="J252" s="34">
        <f t="shared" si="23"/>
        <v>2</v>
      </c>
      <c r="K252" s="35">
        <f t="shared" si="24"/>
        <v>0.9285714285714286</v>
      </c>
      <c r="L252" s="88"/>
      <c r="M252" s="88"/>
      <c r="N252" s="88"/>
      <c r="O252" s="88" t="s">
        <v>1471</v>
      </c>
      <c r="P252" s="88"/>
      <c r="Q252" s="88"/>
      <c r="R252" s="88" t="s">
        <v>1471</v>
      </c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29"/>
        <v>24</v>
      </c>
      <c r="J253" s="34">
        <f t="shared" ref="J253:J316" si="36">COUNTIF(L253:AM253,"APAGADO")</f>
        <v>4</v>
      </c>
      <c r="K253" s="35">
        <f t="shared" ref="K253:K316" si="37">(I253)/(J253+I253)</f>
        <v>0.8571428571428571</v>
      </c>
      <c r="L253" s="88"/>
      <c r="M253" s="88" t="s">
        <v>1471</v>
      </c>
      <c r="N253" s="88" t="s">
        <v>1471</v>
      </c>
      <c r="O253" s="88" t="s">
        <v>1471</v>
      </c>
      <c r="P253" s="88"/>
      <c r="Q253" s="88" t="s">
        <v>1471</v>
      </c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29"/>
        <v>26</v>
      </c>
      <c r="J254" s="34">
        <f t="shared" si="36"/>
        <v>2</v>
      </c>
      <c r="K254" s="35">
        <f t="shared" si="37"/>
        <v>0.9285714285714286</v>
      </c>
      <c r="L254" s="88"/>
      <c r="M254" s="88"/>
      <c r="N254" s="88"/>
      <c r="O254" s="88" t="s">
        <v>1471</v>
      </c>
      <c r="P254" s="88" t="s">
        <v>1471</v>
      </c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29"/>
        <v>25</v>
      </c>
      <c r="J255" s="34">
        <f t="shared" si="36"/>
        <v>3</v>
      </c>
      <c r="K255" s="35">
        <f t="shared" si="37"/>
        <v>0.8928571428571429</v>
      </c>
      <c r="L255" s="88"/>
      <c r="M255" s="88" t="s">
        <v>1471</v>
      </c>
      <c r="N255" s="88" t="s">
        <v>1471</v>
      </c>
      <c r="O255" s="88" t="s">
        <v>1471</v>
      </c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8">COUNTIF(L256:AM256,"")</f>
        <v>23</v>
      </c>
      <c r="J256" s="34">
        <f t="shared" ref="J256" si="39">COUNTIF(L256:AM256,"APAGADO")</f>
        <v>5</v>
      </c>
      <c r="K256" s="35">
        <f t="shared" ref="K256" si="40">(I256)/(J256+I256)</f>
        <v>0.8214285714285714</v>
      </c>
      <c r="L256" s="88"/>
      <c r="M256" s="88" t="s">
        <v>1471</v>
      </c>
      <c r="N256" s="88" t="s">
        <v>1471</v>
      </c>
      <c r="O256" s="88" t="s">
        <v>1471</v>
      </c>
      <c r="P256" s="88" t="s">
        <v>1471</v>
      </c>
      <c r="Q256" s="88" t="s">
        <v>1471</v>
      </c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1">COUNTIF(L257:AM257,"")</f>
        <v>25</v>
      </c>
      <c r="J257" s="34">
        <f t="shared" ref="J257" si="42">COUNTIF(L257:AM257,"APAGADO")</f>
        <v>3</v>
      </c>
      <c r="K257" s="35">
        <f t="shared" ref="K257" si="43">(I257)/(J257+I257)</f>
        <v>0.8928571428571429</v>
      </c>
      <c r="L257" s="88"/>
      <c r="M257" s="88" t="s">
        <v>1471</v>
      </c>
      <c r="N257" s="88" t="s">
        <v>1471</v>
      </c>
      <c r="O257" s="88" t="s">
        <v>1471</v>
      </c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29"/>
        <v>26</v>
      </c>
      <c r="J258" s="34">
        <f t="shared" si="36"/>
        <v>2</v>
      </c>
      <c r="K258" s="35">
        <f t="shared" si="37"/>
        <v>0.9285714285714286</v>
      </c>
      <c r="L258" s="88"/>
      <c r="M258" s="88"/>
      <c r="N258" s="88"/>
      <c r="O258" s="88" t="s">
        <v>1471</v>
      </c>
      <c r="P258" s="88"/>
      <c r="Q258" s="88" t="s">
        <v>1471</v>
      </c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29"/>
        <v>27</v>
      </c>
      <c r="J259" s="34">
        <f t="shared" si="36"/>
        <v>1</v>
      </c>
      <c r="K259" s="35">
        <f t="shared" si="37"/>
        <v>0.9642857142857143</v>
      </c>
      <c r="L259" s="88"/>
      <c r="M259" s="88"/>
      <c r="N259" s="88"/>
      <c r="O259" s="88"/>
      <c r="P259" s="88"/>
      <c r="Q259" s="88" t="s">
        <v>1471</v>
      </c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29"/>
        <v>27</v>
      </c>
      <c r="J260" s="34">
        <f t="shared" si="36"/>
        <v>1</v>
      </c>
      <c r="K260" s="35">
        <f t="shared" si="37"/>
        <v>0.9642857142857143</v>
      </c>
      <c r="L260" s="88"/>
      <c r="M260" s="88"/>
      <c r="N260" s="88"/>
      <c r="O260" s="88"/>
      <c r="P260" s="88"/>
      <c r="Q260" s="88" t="s">
        <v>1471</v>
      </c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29"/>
        <v>27</v>
      </c>
      <c r="J261" s="34">
        <f t="shared" si="36"/>
        <v>1</v>
      </c>
      <c r="K261" s="35">
        <f t="shared" si="37"/>
        <v>0.9642857142857143</v>
      </c>
      <c r="L261" s="88"/>
      <c r="M261" s="88"/>
      <c r="N261" s="88"/>
      <c r="O261" s="88"/>
      <c r="P261" s="88"/>
      <c r="Q261" s="88" t="s">
        <v>1471</v>
      </c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29"/>
        <v>27</v>
      </c>
      <c r="J262" s="34">
        <f t="shared" si="36"/>
        <v>1</v>
      </c>
      <c r="K262" s="35">
        <f t="shared" si="37"/>
        <v>0.9642857142857143</v>
      </c>
      <c r="L262" s="88"/>
      <c r="M262" s="88"/>
      <c r="N262" s="88"/>
      <c r="O262" s="88"/>
      <c r="P262" s="88"/>
      <c r="Q262" s="88" t="s">
        <v>1471</v>
      </c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29"/>
        <v>27</v>
      </c>
      <c r="J263" s="34">
        <f t="shared" si="36"/>
        <v>1</v>
      </c>
      <c r="K263" s="35">
        <f t="shared" si="37"/>
        <v>0.9642857142857143</v>
      </c>
      <c r="L263" s="88"/>
      <c r="M263" s="88"/>
      <c r="N263" s="88"/>
      <c r="O263" s="88"/>
      <c r="P263" s="88"/>
      <c r="Q263" s="88" t="s">
        <v>1471</v>
      </c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29"/>
        <v>27</v>
      </c>
      <c r="J264" s="34">
        <f>COUNTIF(L264:AM264,"APAGADO")</f>
        <v>1</v>
      </c>
      <c r="K264" s="35">
        <f>(I264)/(J264+I264)</f>
        <v>0.9642857142857143</v>
      </c>
      <c r="L264" s="88"/>
      <c r="M264" s="88"/>
      <c r="N264" s="88"/>
      <c r="O264" s="88"/>
      <c r="P264" s="88"/>
      <c r="Q264" s="88" t="s">
        <v>1471</v>
      </c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29"/>
        <v>27</v>
      </c>
      <c r="J265" s="34">
        <f>COUNTIF(L265:AM265,"APAGADO")</f>
        <v>1</v>
      </c>
      <c r="K265" s="35">
        <f>(I265)/(J265+I265)</f>
        <v>0.9642857142857143</v>
      </c>
      <c r="L265" s="88"/>
      <c r="M265" s="88"/>
      <c r="N265" s="88"/>
      <c r="O265" s="88"/>
      <c r="P265" s="88"/>
      <c r="Q265" s="88" t="s">
        <v>1471</v>
      </c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29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 t="s">
        <v>1471</v>
      </c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29"/>
        <v>27</v>
      </c>
      <c r="J267" s="34">
        <f>COUNTIF(L267:AM267,"APAGADO")</f>
        <v>1</v>
      </c>
      <c r="K267" s="35">
        <f>(I267)/(J267+I267)</f>
        <v>0.9642857142857143</v>
      </c>
      <c r="L267" s="88"/>
      <c r="M267" s="88"/>
      <c r="N267" s="88"/>
      <c r="O267" s="88"/>
      <c r="P267" s="88"/>
      <c r="Q267" s="88" t="s">
        <v>1471</v>
      </c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29"/>
        <v>27</v>
      </c>
      <c r="J268" s="34">
        <f t="shared" si="36"/>
        <v>1</v>
      </c>
      <c r="K268" s="35">
        <f t="shared" si="37"/>
        <v>0.9642857142857143</v>
      </c>
      <c r="L268" s="88"/>
      <c r="M268" s="88"/>
      <c r="N268" s="88"/>
      <c r="O268" s="88"/>
      <c r="P268" s="88"/>
      <c r="Q268" s="88" t="s">
        <v>1471</v>
      </c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29"/>
        <v>23</v>
      </c>
      <c r="J269" s="34">
        <f t="shared" si="36"/>
        <v>5</v>
      </c>
      <c r="K269" s="35">
        <f t="shared" si="37"/>
        <v>0.8214285714285714</v>
      </c>
      <c r="L269" s="88"/>
      <c r="M269" s="88" t="s">
        <v>1471</v>
      </c>
      <c r="N269" s="88" t="s">
        <v>1471</v>
      </c>
      <c r="O269" s="88" t="s">
        <v>1471</v>
      </c>
      <c r="P269" s="88" t="s">
        <v>1471</v>
      </c>
      <c r="Q269" s="88" t="s">
        <v>1471</v>
      </c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29"/>
        <v>27</v>
      </c>
      <c r="J270" s="34">
        <f t="shared" si="36"/>
        <v>1</v>
      </c>
      <c r="K270" s="35">
        <f t="shared" si="37"/>
        <v>0.9642857142857143</v>
      </c>
      <c r="L270" s="88"/>
      <c r="M270" s="88"/>
      <c r="N270" s="88"/>
      <c r="O270" s="88"/>
      <c r="P270" s="88"/>
      <c r="Q270" s="88" t="s">
        <v>1471</v>
      </c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4">COUNTIF(L271:AM271,"")</f>
        <v>27</v>
      </c>
      <c r="J271" s="34">
        <f t="shared" si="36"/>
        <v>1</v>
      </c>
      <c r="K271" s="35">
        <f t="shared" si="37"/>
        <v>0.9642857142857143</v>
      </c>
      <c r="L271" s="88"/>
      <c r="M271" s="88"/>
      <c r="N271" s="88"/>
      <c r="O271" s="88"/>
      <c r="P271" s="88"/>
      <c r="Q271" s="88" t="s">
        <v>1471</v>
      </c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4"/>
        <v>27</v>
      </c>
      <c r="J272" s="34">
        <f t="shared" si="36"/>
        <v>1</v>
      </c>
      <c r="K272" s="35">
        <f t="shared" si="37"/>
        <v>0.9642857142857143</v>
      </c>
      <c r="L272" s="88"/>
      <c r="M272" s="88"/>
      <c r="N272" s="88"/>
      <c r="O272" s="88"/>
      <c r="P272" s="88"/>
      <c r="Q272" s="88" t="s">
        <v>1471</v>
      </c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4"/>
        <v>26</v>
      </c>
      <c r="J273" s="34">
        <f>COUNTIF(L273:AM273,"APAGADO")</f>
        <v>2</v>
      </c>
      <c r="K273" s="35">
        <f>(I273)/(J273+I273)</f>
        <v>0.9285714285714286</v>
      </c>
      <c r="L273" s="88"/>
      <c r="M273" s="88"/>
      <c r="N273" s="88"/>
      <c r="O273" s="88"/>
      <c r="P273" s="88" t="s">
        <v>1471</v>
      </c>
      <c r="Q273" s="88" t="s">
        <v>1471</v>
      </c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4"/>
        <v>26</v>
      </c>
      <c r="J274" s="34">
        <f>COUNTIF(L274:AM274,"APAGADO")</f>
        <v>2</v>
      </c>
      <c r="K274" s="35">
        <f>(I274)/(J274+I274)</f>
        <v>0.9285714285714286</v>
      </c>
      <c r="L274" s="88"/>
      <c r="M274" s="88"/>
      <c r="N274" s="88"/>
      <c r="O274" s="88"/>
      <c r="P274" s="88" t="s">
        <v>1471</v>
      </c>
      <c r="Q274" s="88" t="s">
        <v>1471</v>
      </c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4"/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 t="s">
        <v>1471</v>
      </c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5">COUNTIF(L276:AM276,"")</f>
        <v>27</v>
      </c>
      <c r="J276" s="34">
        <f>COUNTIF(L276:AM276,"APAGADO")</f>
        <v>1</v>
      </c>
      <c r="K276" s="35">
        <f>(I276)/(J276+I276)</f>
        <v>0.9642857142857143</v>
      </c>
      <c r="L276" s="88"/>
      <c r="M276" s="88"/>
      <c r="N276" s="88"/>
      <c r="O276" s="88"/>
      <c r="P276" s="88"/>
      <c r="Q276" s="88" t="s">
        <v>1471</v>
      </c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4"/>
        <v>28</v>
      </c>
      <c r="J277" s="34">
        <f t="shared" si="36"/>
        <v>0</v>
      </c>
      <c r="K277" s="35">
        <f t="shared" si="37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4"/>
        <v>28</v>
      </c>
      <c r="J278" s="34">
        <f t="shared" si="36"/>
        <v>0</v>
      </c>
      <c r="K278" s="35">
        <f t="shared" si="37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4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4"/>
        <v>27</v>
      </c>
      <c r="J288" s="34">
        <f t="shared" ref="J288:J289" si="46">COUNTIF(L288:AM288,"APAGADO")</f>
        <v>1</v>
      </c>
      <c r="K288" s="35">
        <f t="shared" ref="K288:K289" si="47">(I288)/(J288+I288)</f>
        <v>0.9642857142857143</v>
      </c>
      <c r="L288" s="88"/>
      <c r="M288" s="88"/>
      <c r="N288" s="88"/>
      <c r="O288" s="88"/>
      <c r="P288" s="88"/>
      <c r="Q288" s="88"/>
      <c r="R288" s="88" t="s">
        <v>1471</v>
      </c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4"/>
        <v>27</v>
      </c>
      <c r="J289" s="34">
        <f t="shared" si="46"/>
        <v>1</v>
      </c>
      <c r="K289" s="35">
        <f t="shared" si="47"/>
        <v>0.9642857142857143</v>
      </c>
      <c r="L289" s="88"/>
      <c r="M289" s="88"/>
      <c r="N289" s="88"/>
      <c r="O289" s="88"/>
      <c r="P289" s="88"/>
      <c r="Q289" s="88"/>
      <c r="R289" s="88" t="s">
        <v>1471</v>
      </c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4"/>
        <v>25</v>
      </c>
      <c r="J293" s="34">
        <f t="shared" si="36"/>
        <v>3</v>
      </c>
      <c r="K293" s="35">
        <f t="shared" si="37"/>
        <v>0.8928571428571429</v>
      </c>
      <c r="L293" s="88"/>
      <c r="M293" s="88" t="s">
        <v>1471</v>
      </c>
      <c r="N293" s="88" t="s">
        <v>1471</v>
      </c>
      <c r="O293" s="88" t="s">
        <v>1471</v>
      </c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4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4"/>
        <v>25</v>
      </c>
      <c r="J295" s="34">
        <f t="shared" si="36"/>
        <v>3</v>
      </c>
      <c r="K295" s="35">
        <f t="shared" si="37"/>
        <v>0.8928571428571429</v>
      </c>
      <c r="L295" s="88"/>
      <c r="M295" s="88" t="s">
        <v>1471</v>
      </c>
      <c r="N295" s="88" t="s">
        <v>1471</v>
      </c>
      <c r="O295" s="88" t="s">
        <v>1471</v>
      </c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25</v>
      </c>
      <c r="J296" s="34">
        <f>COUNTIF(L296:AM296,"APAGADO")</f>
        <v>3</v>
      </c>
      <c r="K296" s="35">
        <f>(I296)/(J296+I296)</f>
        <v>0.8928571428571429</v>
      </c>
      <c r="L296" s="88"/>
      <c r="M296" s="88" t="s">
        <v>1471</v>
      </c>
      <c r="N296" s="88" t="s">
        <v>1471</v>
      </c>
      <c r="O296" s="88" t="s">
        <v>1471</v>
      </c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26</v>
      </c>
      <c r="J297" s="34">
        <f>COUNTIF(L297:AM297,"APAGADO")</f>
        <v>2</v>
      </c>
      <c r="K297" s="35">
        <f>(I297)/(J297+I297)</f>
        <v>0.9285714285714286</v>
      </c>
      <c r="L297" s="88"/>
      <c r="M297" s="88" t="s">
        <v>1471</v>
      </c>
      <c r="N297" s="88" t="s">
        <v>1471</v>
      </c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4"/>
        <v>28</v>
      </c>
      <c r="J298" s="34">
        <f t="shared" si="36"/>
        <v>0</v>
      </c>
      <c r="K298" s="35">
        <f t="shared" si="37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4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4"/>
        <v>25</v>
      </c>
      <c r="J301" s="34">
        <f>COUNTIF(L301:AM301,"APAGADO")</f>
        <v>3</v>
      </c>
      <c r="K301" s="35">
        <f>(I301)/(J301+I301)</f>
        <v>0.8928571428571429</v>
      </c>
      <c r="L301" s="88"/>
      <c r="M301" s="88" t="s">
        <v>1471</v>
      </c>
      <c r="N301" s="88" t="s">
        <v>1471</v>
      </c>
      <c r="O301" s="88" t="s">
        <v>1471</v>
      </c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4"/>
        <v>25</v>
      </c>
      <c r="J302" s="34">
        <f>COUNTIF(L302:AM302,"APAGADO")</f>
        <v>3</v>
      </c>
      <c r="K302" s="35">
        <f>(I302)/(J302+I302)</f>
        <v>0.8928571428571429</v>
      </c>
      <c r="L302" s="88"/>
      <c r="M302" s="88" t="s">
        <v>1471</v>
      </c>
      <c r="N302" s="88" t="s">
        <v>1471</v>
      </c>
      <c r="O302" s="88" t="s">
        <v>1471</v>
      </c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4"/>
        <v>25</v>
      </c>
      <c r="J303" s="34">
        <f>COUNTIF(L303:AM303,"APAGADO")</f>
        <v>3</v>
      </c>
      <c r="K303" s="35">
        <f>(I303)/(J303+I303)</f>
        <v>0.8928571428571429</v>
      </c>
      <c r="L303" s="88"/>
      <c r="M303" s="88" t="s">
        <v>1471</v>
      </c>
      <c r="N303" s="88" t="s">
        <v>1471</v>
      </c>
      <c r="O303" s="88" t="s">
        <v>1471</v>
      </c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4"/>
        <v>25</v>
      </c>
      <c r="J304" s="34">
        <f t="shared" si="36"/>
        <v>3</v>
      </c>
      <c r="K304" s="35">
        <f t="shared" si="37"/>
        <v>0.8928571428571429</v>
      </c>
      <c r="L304" s="88"/>
      <c r="M304" s="88" t="s">
        <v>1471</v>
      </c>
      <c r="N304" s="88" t="s">
        <v>1471</v>
      </c>
      <c r="O304" s="88" t="s">
        <v>1471</v>
      </c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4"/>
        <v>25</v>
      </c>
      <c r="J305" s="34">
        <f t="shared" si="36"/>
        <v>3</v>
      </c>
      <c r="K305" s="35">
        <f t="shared" si="37"/>
        <v>0.8928571428571429</v>
      </c>
      <c r="L305" s="88"/>
      <c r="M305" s="88" t="s">
        <v>1471</v>
      </c>
      <c r="N305" s="88" t="s">
        <v>1471</v>
      </c>
      <c r="O305" s="88" t="s">
        <v>1471</v>
      </c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4"/>
        <v>25</v>
      </c>
      <c r="J306" s="34">
        <f t="shared" si="36"/>
        <v>3</v>
      </c>
      <c r="K306" s="35">
        <f t="shared" si="37"/>
        <v>0.8928571428571429</v>
      </c>
      <c r="L306" s="88"/>
      <c r="M306" s="88" t="s">
        <v>1471</v>
      </c>
      <c r="N306" s="88" t="s">
        <v>1471</v>
      </c>
      <c r="O306" s="88" t="s">
        <v>1471</v>
      </c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4"/>
        <v>25</v>
      </c>
      <c r="J307" s="34">
        <f t="shared" si="36"/>
        <v>3</v>
      </c>
      <c r="K307" s="35">
        <f t="shared" si="37"/>
        <v>0.8928571428571429</v>
      </c>
      <c r="L307" s="88"/>
      <c r="M307" s="88" t="s">
        <v>1471</v>
      </c>
      <c r="N307" s="88" t="s">
        <v>1471</v>
      </c>
      <c r="O307" s="88" t="s">
        <v>1471</v>
      </c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4"/>
        <v>25</v>
      </c>
      <c r="J308" s="34">
        <f t="shared" si="36"/>
        <v>3</v>
      </c>
      <c r="K308" s="35">
        <f t="shared" si="37"/>
        <v>0.8928571428571429</v>
      </c>
      <c r="L308" s="88"/>
      <c r="M308" s="88" t="s">
        <v>1471</v>
      </c>
      <c r="N308" s="88" t="s">
        <v>1471</v>
      </c>
      <c r="O308" s="88" t="s">
        <v>1471</v>
      </c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4"/>
        <v>25</v>
      </c>
      <c r="J309" s="34">
        <f t="shared" si="36"/>
        <v>3</v>
      </c>
      <c r="K309" s="35">
        <f t="shared" si="37"/>
        <v>0.8928571428571429</v>
      </c>
      <c r="L309" s="88"/>
      <c r="M309" s="88" t="s">
        <v>1471</v>
      </c>
      <c r="N309" s="88" t="s">
        <v>1471</v>
      </c>
      <c r="O309" s="88" t="s">
        <v>1471</v>
      </c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4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4"/>
        <v>25</v>
      </c>
      <c r="J311" s="34">
        <f>COUNTIF(L311:AM311,"APAGADO")</f>
        <v>3</v>
      </c>
      <c r="K311" s="35">
        <f>(I311)/(J311+I311)</f>
        <v>0.8928571428571429</v>
      </c>
      <c r="L311" s="88"/>
      <c r="M311" s="88" t="s">
        <v>1471</v>
      </c>
      <c r="N311" s="88" t="s">
        <v>1471</v>
      </c>
      <c r="O311" s="88" t="s">
        <v>1471</v>
      </c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4"/>
        <v>24</v>
      </c>
      <c r="J312" s="34">
        <f>COUNTIF(L312:AM312,"APAGADO")</f>
        <v>4</v>
      </c>
      <c r="K312" s="35">
        <f>(I312)/(J312+I312)</f>
        <v>0.8571428571428571</v>
      </c>
      <c r="L312" s="88"/>
      <c r="M312" s="88" t="s">
        <v>1471</v>
      </c>
      <c r="N312" s="88" t="s">
        <v>1471</v>
      </c>
      <c r="O312" s="88" t="s">
        <v>1471</v>
      </c>
      <c r="P312" s="88"/>
      <c r="Q312" s="88" t="s">
        <v>1471</v>
      </c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4"/>
        <v>28</v>
      </c>
      <c r="J314" s="34">
        <f t="shared" si="36"/>
        <v>0</v>
      </c>
      <c r="K314" s="35">
        <f t="shared" si="37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4"/>
        <v>28</v>
      </c>
      <c r="J317" s="34">
        <f t="shared" ref="J317:J394" si="48">COUNTIF(L317:AM317,"APAGADO")</f>
        <v>0</v>
      </c>
      <c r="K317" s="35">
        <f t="shared" ref="K317:K394" si="49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4"/>
        <v>28</v>
      </c>
      <c r="J318" s="34">
        <f t="shared" si="48"/>
        <v>0</v>
      </c>
      <c r="K318" s="35">
        <f t="shared" si="4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4"/>
        <v>23</v>
      </c>
      <c r="J319" s="34">
        <f t="shared" si="48"/>
        <v>5</v>
      </c>
      <c r="K319" s="35">
        <f t="shared" si="49"/>
        <v>0.8214285714285714</v>
      </c>
      <c r="L319" s="88"/>
      <c r="M319" s="88" t="s">
        <v>1471</v>
      </c>
      <c r="N319" s="88" t="s">
        <v>1471</v>
      </c>
      <c r="O319" s="88" t="s">
        <v>1471</v>
      </c>
      <c r="P319" s="88" t="s">
        <v>1471</v>
      </c>
      <c r="Q319" s="88" t="s">
        <v>1471</v>
      </c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4"/>
        <v>23</v>
      </c>
      <c r="J320" s="34">
        <f t="shared" si="48"/>
        <v>5</v>
      </c>
      <c r="K320" s="35">
        <f t="shared" si="49"/>
        <v>0.8214285714285714</v>
      </c>
      <c r="L320" s="88"/>
      <c r="M320" s="88" t="s">
        <v>1471</v>
      </c>
      <c r="N320" s="88" t="s">
        <v>1471</v>
      </c>
      <c r="O320" s="88" t="s">
        <v>1471</v>
      </c>
      <c r="P320" s="88" t="s">
        <v>1471</v>
      </c>
      <c r="Q320" s="88" t="s">
        <v>1471</v>
      </c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4"/>
        <v>23</v>
      </c>
      <c r="J321" s="34">
        <f t="shared" si="48"/>
        <v>5</v>
      </c>
      <c r="K321" s="35">
        <f t="shared" si="49"/>
        <v>0.8214285714285714</v>
      </c>
      <c r="L321" s="88"/>
      <c r="M321" s="88" t="s">
        <v>1471</v>
      </c>
      <c r="N321" s="88" t="s">
        <v>1471</v>
      </c>
      <c r="O321" s="88" t="s">
        <v>1471</v>
      </c>
      <c r="P321" s="88" t="s">
        <v>1471</v>
      </c>
      <c r="Q321" s="88" t="s">
        <v>1471</v>
      </c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4"/>
        <v>23</v>
      </c>
      <c r="J322" s="34">
        <f t="shared" si="48"/>
        <v>5</v>
      </c>
      <c r="K322" s="35">
        <f t="shared" si="49"/>
        <v>0.8214285714285714</v>
      </c>
      <c r="L322" s="88"/>
      <c r="M322" s="88" t="s">
        <v>1471</v>
      </c>
      <c r="N322" s="88" t="s">
        <v>1471</v>
      </c>
      <c r="O322" s="88" t="s">
        <v>1471</v>
      </c>
      <c r="P322" s="88" t="s">
        <v>1471</v>
      </c>
      <c r="Q322" s="88" t="s">
        <v>1471</v>
      </c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0">COUNTIF(L347:AM347,"")</f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0"/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0"/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21</v>
      </c>
      <c r="J351" s="34">
        <f>COUNTIF(L351:AM351,"APAGADO")</f>
        <v>7</v>
      </c>
      <c r="K351" s="35">
        <f>(I351)/(J351+I351)</f>
        <v>0.75</v>
      </c>
      <c r="L351" s="88" t="s">
        <v>1471</v>
      </c>
      <c r="M351" s="88" t="s">
        <v>1471</v>
      </c>
      <c r="N351" s="88" t="s">
        <v>1471</v>
      </c>
      <c r="O351" s="88" t="s">
        <v>1471</v>
      </c>
      <c r="P351" s="88" t="s">
        <v>1471</v>
      </c>
      <c r="Q351" s="88" t="s">
        <v>1471</v>
      </c>
      <c r="R351" s="88" t="s">
        <v>1471</v>
      </c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0"/>
        <v>24</v>
      </c>
      <c r="J354" s="34">
        <f t="shared" si="48"/>
        <v>4</v>
      </c>
      <c r="K354" s="35">
        <f t="shared" si="49"/>
        <v>0.8571428571428571</v>
      </c>
      <c r="L354" s="88"/>
      <c r="M354" s="88" t="s">
        <v>1471</v>
      </c>
      <c r="N354" s="88" t="s">
        <v>1471</v>
      </c>
      <c r="O354" s="88" t="s">
        <v>1471</v>
      </c>
      <c r="P354" s="88" t="s">
        <v>1471</v>
      </c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0"/>
        <v>24</v>
      </c>
      <c r="J355" s="34">
        <f t="shared" si="48"/>
        <v>4</v>
      </c>
      <c r="K355" s="35">
        <f t="shared" si="49"/>
        <v>0.8571428571428571</v>
      </c>
      <c r="L355" s="88"/>
      <c r="M355" s="88" t="s">
        <v>1471</v>
      </c>
      <c r="N355" s="88" t="s">
        <v>1471</v>
      </c>
      <c r="O355" s="88" t="s">
        <v>1471</v>
      </c>
      <c r="P355" s="88" t="s">
        <v>1471</v>
      </c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0"/>
        <v>27</v>
      </c>
      <c r="J358" s="34">
        <f t="shared" si="48"/>
        <v>1</v>
      </c>
      <c r="K358" s="35">
        <f t="shared" si="49"/>
        <v>0.9642857142857143</v>
      </c>
      <c r="L358" s="88"/>
      <c r="M358" s="88"/>
      <c r="N358" s="88"/>
      <c r="O358" s="88"/>
      <c r="P358" s="88"/>
      <c r="Q358" s="88" t="s">
        <v>1471</v>
      </c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0"/>
        <v>27</v>
      </c>
      <c r="J359" s="34">
        <f t="shared" si="48"/>
        <v>1</v>
      </c>
      <c r="K359" s="35">
        <f t="shared" si="49"/>
        <v>0.9642857142857143</v>
      </c>
      <c r="L359" s="88"/>
      <c r="M359" s="88"/>
      <c r="N359" s="88"/>
      <c r="O359" s="88"/>
      <c r="P359" s="88"/>
      <c r="Q359" s="88" t="s">
        <v>1471</v>
      </c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0"/>
        <v>27</v>
      </c>
      <c r="J360" s="34">
        <f t="shared" si="48"/>
        <v>1</v>
      </c>
      <c r="K360" s="35">
        <f t="shared" si="49"/>
        <v>0.9642857142857143</v>
      </c>
      <c r="L360" s="88"/>
      <c r="M360" s="88"/>
      <c r="N360" s="88"/>
      <c r="O360" s="88"/>
      <c r="P360" s="88"/>
      <c r="Q360" s="88" t="s">
        <v>1471</v>
      </c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0"/>
        <v>26</v>
      </c>
      <c r="J363" s="34">
        <f t="shared" si="48"/>
        <v>2</v>
      </c>
      <c r="K363" s="35">
        <f t="shared" si="49"/>
        <v>0.9285714285714286</v>
      </c>
      <c r="L363" s="88"/>
      <c r="M363" s="88"/>
      <c r="N363" s="88"/>
      <c r="O363" s="88"/>
      <c r="P363" s="88"/>
      <c r="Q363" s="88" t="s">
        <v>1471</v>
      </c>
      <c r="R363" s="88" t="s">
        <v>1471</v>
      </c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0"/>
        <v>27</v>
      </c>
      <c r="J366" s="34">
        <f t="shared" si="48"/>
        <v>1</v>
      </c>
      <c r="K366" s="35">
        <f t="shared" si="49"/>
        <v>0.9642857142857143</v>
      </c>
      <c r="L366" s="88"/>
      <c r="M366" s="88"/>
      <c r="N366" s="88"/>
      <c r="O366" s="88" t="s">
        <v>1471</v>
      </c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0"/>
        <v>27</v>
      </c>
      <c r="J370" s="34">
        <f t="shared" si="48"/>
        <v>1</v>
      </c>
      <c r="K370" s="35">
        <f t="shared" si="49"/>
        <v>0.9642857142857143</v>
      </c>
      <c r="L370" s="88"/>
      <c r="M370" s="88"/>
      <c r="N370" s="88"/>
      <c r="O370" s="88"/>
      <c r="P370" s="88"/>
      <c r="Q370" s="88"/>
      <c r="R370" s="88" t="s">
        <v>1471</v>
      </c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0"/>
        <v>27</v>
      </c>
      <c r="J371" s="34">
        <f t="shared" si="48"/>
        <v>1</v>
      </c>
      <c r="K371" s="35">
        <f t="shared" si="49"/>
        <v>0.9642857142857143</v>
      </c>
      <c r="L371" s="88"/>
      <c r="M371" s="88"/>
      <c r="N371" s="88"/>
      <c r="O371" s="88"/>
      <c r="P371" s="88"/>
      <c r="Q371" s="88"/>
      <c r="R371" s="88" t="s">
        <v>1471</v>
      </c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21</v>
      </c>
      <c r="J380" s="34">
        <f t="shared" si="48"/>
        <v>7</v>
      </c>
      <c r="K380" s="35">
        <f t="shared" si="49"/>
        <v>0.75</v>
      </c>
      <c r="L380" s="88" t="s">
        <v>1471</v>
      </c>
      <c r="M380" s="88" t="s">
        <v>1471</v>
      </c>
      <c r="N380" s="88" t="s">
        <v>1471</v>
      </c>
      <c r="O380" s="88" t="s">
        <v>1471</v>
      </c>
      <c r="P380" s="88" t="s">
        <v>1471</v>
      </c>
      <c r="Q380" s="88" t="s">
        <v>1471</v>
      </c>
      <c r="R380" s="88" t="s">
        <v>1471</v>
      </c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0"/>
        <v>23</v>
      </c>
      <c r="J381" s="34">
        <f>COUNTIF(L381:AM381,"APAGADO")</f>
        <v>5</v>
      </c>
      <c r="K381" s="35">
        <f>(I381)/(J381+I381)</f>
        <v>0.8214285714285714</v>
      </c>
      <c r="L381" s="88"/>
      <c r="M381" s="88" t="s">
        <v>1471</v>
      </c>
      <c r="N381" s="88" t="s">
        <v>1471</v>
      </c>
      <c r="O381" s="88" t="s">
        <v>1471</v>
      </c>
      <c r="P381" s="88" t="s">
        <v>1471</v>
      </c>
      <c r="Q381" s="88" t="s">
        <v>1471</v>
      </c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0"/>
        <v>24</v>
      </c>
      <c r="J382" s="34">
        <f>COUNTIF(L382:AM382,"APAGADO")</f>
        <v>4</v>
      </c>
      <c r="K382" s="35">
        <f>(I382)/(J382+I382)</f>
        <v>0.8571428571428571</v>
      </c>
      <c r="L382" s="88"/>
      <c r="M382" s="88" t="s">
        <v>1471</v>
      </c>
      <c r="N382" s="88" t="s">
        <v>1471</v>
      </c>
      <c r="O382" s="88" t="s">
        <v>1471</v>
      </c>
      <c r="P382" s="88" t="s">
        <v>1471</v>
      </c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0"/>
        <v>24</v>
      </c>
      <c r="J383" s="34">
        <f t="shared" si="48"/>
        <v>4</v>
      </c>
      <c r="K383" s="35">
        <f t="shared" si="49"/>
        <v>0.8571428571428571</v>
      </c>
      <c r="L383" s="88"/>
      <c r="M383" s="88" t="s">
        <v>1471</v>
      </c>
      <c r="N383" s="88" t="s">
        <v>1471</v>
      </c>
      <c r="O383" s="88" t="s">
        <v>1471</v>
      </c>
      <c r="P383" s="88"/>
      <c r="Q383" s="88"/>
      <c r="R383" s="88" t="s">
        <v>1471</v>
      </c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0"/>
        <v>24</v>
      </c>
      <c r="J384" s="34">
        <f t="shared" si="48"/>
        <v>4</v>
      </c>
      <c r="K384" s="35">
        <f t="shared" si="49"/>
        <v>0.8571428571428571</v>
      </c>
      <c r="L384" s="88"/>
      <c r="M384" s="88" t="s">
        <v>1471</v>
      </c>
      <c r="N384" s="88" t="s">
        <v>1471</v>
      </c>
      <c r="O384" s="88" t="s">
        <v>1471</v>
      </c>
      <c r="P384" s="88"/>
      <c r="Q384" s="88"/>
      <c r="R384" s="88" t="s">
        <v>1471</v>
      </c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0"/>
        <v>24</v>
      </c>
      <c r="J385" s="34">
        <f>COUNTIF(L385:AM385,"APAGADO")</f>
        <v>3</v>
      </c>
      <c r="K385" s="35">
        <f>(I385)/(J385+I385)</f>
        <v>0.88888888888888884</v>
      </c>
      <c r="L385" s="88"/>
      <c r="M385" s="88" t="s">
        <v>1471</v>
      </c>
      <c r="N385" s="88" t="s">
        <v>1471</v>
      </c>
      <c r="O385" s="88" t="s">
        <v>1471</v>
      </c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0"/>
        <v>23</v>
      </c>
      <c r="J386" s="34">
        <f>COUNTIF(L386:AM386,"APAGADO")</f>
        <v>5</v>
      </c>
      <c r="K386" s="35">
        <f>(I386)/(J386+I386)</f>
        <v>0.8214285714285714</v>
      </c>
      <c r="L386" s="88"/>
      <c r="M386" s="88" t="s">
        <v>1471</v>
      </c>
      <c r="N386" s="88" t="s">
        <v>1471</v>
      </c>
      <c r="O386" s="88" t="s">
        <v>1471</v>
      </c>
      <c r="P386" s="88" t="s">
        <v>1471</v>
      </c>
      <c r="Q386" s="88" t="s">
        <v>1471</v>
      </c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0"/>
        <v>23</v>
      </c>
      <c r="J387" s="34">
        <f t="shared" ref="J387" si="54">COUNTIF(L387:AM387,"APAGADO")</f>
        <v>5</v>
      </c>
      <c r="K387" s="35">
        <f t="shared" ref="K387" si="55">(I387)/(J387+I387)</f>
        <v>0.8214285714285714</v>
      </c>
      <c r="L387" s="88"/>
      <c r="M387" s="88" t="s">
        <v>1471</v>
      </c>
      <c r="N387" s="88" t="s">
        <v>1471</v>
      </c>
      <c r="O387" s="88" t="s">
        <v>1471</v>
      </c>
      <c r="P387" s="88"/>
      <c r="Q387" s="88" t="s">
        <v>1471</v>
      </c>
      <c r="R387" s="88" t="s">
        <v>1471</v>
      </c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0"/>
        <v>27</v>
      </c>
      <c r="J393" s="34">
        <f t="shared" si="48"/>
        <v>1</v>
      </c>
      <c r="K393" s="35">
        <f t="shared" si="49"/>
        <v>0.9642857142857143</v>
      </c>
      <c r="L393" s="88"/>
      <c r="M393" s="88"/>
      <c r="N393" s="88"/>
      <c r="O393" s="88"/>
      <c r="P393" s="88"/>
      <c r="Q393" s="88"/>
      <c r="R393" s="88" t="s">
        <v>1471</v>
      </c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5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28</v>
      </c>
      <c r="J410" s="34">
        <f t="shared" si="56"/>
        <v>0</v>
      </c>
      <c r="K410" s="35">
        <f t="shared" si="57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8"/>
        <v>28</v>
      </c>
      <c r="J411" s="34">
        <f t="shared" si="56"/>
        <v>0</v>
      </c>
      <c r="K411" s="35">
        <f t="shared" si="57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8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8"/>
        <v>25</v>
      </c>
      <c r="J415" s="34">
        <f t="shared" si="56"/>
        <v>3</v>
      </c>
      <c r="K415" s="35">
        <f t="shared" si="57"/>
        <v>0.8928571428571429</v>
      </c>
      <c r="L415" s="88"/>
      <c r="M415" s="88" t="s">
        <v>1471</v>
      </c>
      <c r="N415" s="88" t="s">
        <v>1471</v>
      </c>
      <c r="O415" s="88" t="s">
        <v>1471</v>
      </c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8"/>
        <v>25</v>
      </c>
      <c r="J416" s="34">
        <f t="shared" si="56"/>
        <v>3</v>
      </c>
      <c r="K416" s="35">
        <f t="shared" si="57"/>
        <v>0.8928571428571429</v>
      </c>
      <c r="L416" s="88"/>
      <c r="M416" s="88" t="s">
        <v>1471</v>
      </c>
      <c r="N416" s="88" t="s">
        <v>1471</v>
      </c>
      <c r="O416" s="88" t="s">
        <v>1471</v>
      </c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8"/>
        <v>21</v>
      </c>
      <c r="J417" s="34">
        <f t="shared" si="56"/>
        <v>7</v>
      </c>
      <c r="K417" s="35">
        <f t="shared" si="57"/>
        <v>0.75</v>
      </c>
      <c r="L417" s="88" t="s">
        <v>1471</v>
      </c>
      <c r="M417" s="88" t="s">
        <v>1471</v>
      </c>
      <c r="N417" s="88" t="s">
        <v>1471</v>
      </c>
      <c r="O417" s="88" t="s">
        <v>1471</v>
      </c>
      <c r="P417" s="88" t="s">
        <v>1471</v>
      </c>
      <c r="Q417" s="88" t="s">
        <v>1471</v>
      </c>
      <c r="R417" s="88" t="s">
        <v>1471</v>
      </c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8"/>
        <v>21</v>
      </c>
      <c r="J418" s="34">
        <f t="shared" si="56"/>
        <v>7</v>
      </c>
      <c r="K418" s="35">
        <f t="shared" si="57"/>
        <v>0.75</v>
      </c>
      <c r="L418" s="88" t="s">
        <v>1471</v>
      </c>
      <c r="M418" s="88" t="s">
        <v>1471</v>
      </c>
      <c r="N418" s="88" t="s">
        <v>1471</v>
      </c>
      <c r="O418" s="88" t="s">
        <v>1471</v>
      </c>
      <c r="P418" s="88" t="s">
        <v>1471</v>
      </c>
      <c r="Q418" s="88" t="s">
        <v>1471</v>
      </c>
      <c r="R418" s="88" t="s">
        <v>1471</v>
      </c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8"/>
        <v>25</v>
      </c>
      <c r="J419" s="34">
        <f t="shared" si="56"/>
        <v>3</v>
      </c>
      <c r="K419" s="35">
        <f t="shared" si="57"/>
        <v>0.8928571428571429</v>
      </c>
      <c r="L419" s="88"/>
      <c r="M419" s="88" t="s">
        <v>1471</v>
      </c>
      <c r="N419" s="88" t="s">
        <v>1471</v>
      </c>
      <c r="O419" s="88" t="s">
        <v>1471</v>
      </c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8"/>
        <v>25</v>
      </c>
      <c r="J420" s="34">
        <f t="shared" si="56"/>
        <v>3</v>
      </c>
      <c r="K420" s="35">
        <f t="shared" si="57"/>
        <v>0.8928571428571429</v>
      </c>
      <c r="L420" s="88"/>
      <c r="M420" s="88" t="s">
        <v>1471</v>
      </c>
      <c r="N420" s="88" t="s">
        <v>1471</v>
      </c>
      <c r="O420" s="88" t="s">
        <v>1471</v>
      </c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8"/>
        <v>25</v>
      </c>
      <c r="J421" s="34">
        <f>COUNTIF(L421:AM421,"APAGADO")</f>
        <v>3</v>
      </c>
      <c r="K421" s="35">
        <f>(I421)/(J421+I421)</f>
        <v>0.8928571428571429</v>
      </c>
      <c r="L421" s="88"/>
      <c r="M421" s="88" t="s">
        <v>1471</v>
      </c>
      <c r="N421" s="88" t="s">
        <v>1471</v>
      </c>
      <c r="O421" s="88" t="s">
        <v>1471</v>
      </c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8"/>
        <v>25</v>
      </c>
      <c r="J422" s="34">
        <f t="shared" si="56"/>
        <v>3</v>
      </c>
      <c r="K422" s="35">
        <f t="shared" si="57"/>
        <v>0.8928571428571429</v>
      </c>
      <c r="L422" s="88"/>
      <c r="M422" s="88" t="s">
        <v>1471</v>
      </c>
      <c r="N422" s="88" t="s">
        <v>1471</v>
      </c>
      <c r="O422" s="88" t="s">
        <v>1471</v>
      </c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8"/>
        <v>27</v>
      </c>
      <c r="J428" s="34">
        <f t="shared" si="56"/>
        <v>1</v>
      </c>
      <c r="K428" s="35">
        <f t="shared" si="57"/>
        <v>0.9642857142857143</v>
      </c>
      <c r="L428" s="88"/>
      <c r="M428" s="88"/>
      <c r="N428" s="88"/>
      <c r="O428" s="88"/>
      <c r="P428" s="88"/>
      <c r="Q428" s="88" t="s">
        <v>1471</v>
      </c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8"/>
        <v>27</v>
      </c>
      <c r="J429" s="34">
        <f t="shared" si="56"/>
        <v>1</v>
      </c>
      <c r="K429" s="35">
        <f t="shared" si="57"/>
        <v>0.9642857142857143</v>
      </c>
      <c r="L429" s="88"/>
      <c r="M429" s="88"/>
      <c r="N429" s="88"/>
      <c r="O429" s="88"/>
      <c r="P429" s="88"/>
      <c r="Q429" s="88" t="s">
        <v>1471</v>
      </c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8"/>
        <v>27</v>
      </c>
      <c r="J430" s="34">
        <f t="shared" si="56"/>
        <v>1</v>
      </c>
      <c r="K430" s="35">
        <f t="shared" si="57"/>
        <v>0.9642857142857143</v>
      </c>
      <c r="L430" s="88"/>
      <c r="M430" s="88"/>
      <c r="N430" s="88"/>
      <c r="O430" s="88"/>
      <c r="P430" s="88"/>
      <c r="Q430" s="88" t="s">
        <v>1471</v>
      </c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8"/>
        <v>27</v>
      </c>
      <c r="J431" s="34">
        <f t="shared" si="56"/>
        <v>1</v>
      </c>
      <c r="K431" s="35">
        <f t="shared" si="57"/>
        <v>0.9642857142857143</v>
      </c>
      <c r="L431" s="88"/>
      <c r="M431" s="88"/>
      <c r="N431" s="88"/>
      <c r="O431" s="88"/>
      <c r="P431" s="88"/>
      <c r="Q431" s="88" t="s">
        <v>1471</v>
      </c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8"/>
        <v>25</v>
      </c>
      <c r="J438" s="34">
        <f t="shared" si="56"/>
        <v>3</v>
      </c>
      <c r="K438" s="35">
        <f t="shared" si="57"/>
        <v>0.8928571428571429</v>
      </c>
      <c r="L438" s="88"/>
      <c r="M438" s="88" t="s">
        <v>1471</v>
      </c>
      <c r="N438" s="88" t="s">
        <v>1471</v>
      </c>
      <c r="O438" s="88" t="s">
        <v>1471</v>
      </c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8"/>
        <v>27</v>
      </c>
      <c r="J439" s="34">
        <f t="shared" si="56"/>
        <v>1</v>
      </c>
      <c r="K439" s="35">
        <f t="shared" si="57"/>
        <v>0.9642857142857143</v>
      </c>
      <c r="L439" s="88"/>
      <c r="M439" s="88"/>
      <c r="N439" s="88"/>
      <c r="O439" s="88" t="s">
        <v>1471</v>
      </c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8"/>
        <v>25</v>
      </c>
      <c r="J440" s="34">
        <f t="shared" si="56"/>
        <v>3</v>
      </c>
      <c r="K440" s="35">
        <f t="shared" si="57"/>
        <v>0.8928571428571429</v>
      </c>
      <c r="L440" s="88"/>
      <c r="M440" s="88" t="s">
        <v>1471</v>
      </c>
      <c r="N440" s="88" t="s">
        <v>1471</v>
      </c>
      <c r="O440" s="88" t="s">
        <v>1471</v>
      </c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8"/>
        <v>25</v>
      </c>
      <c r="J441" s="34">
        <f t="shared" si="56"/>
        <v>3</v>
      </c>
      <c r="K441" s="35">
        <f t="shared" si="57"/>
        <v>0.8928571428571429</v>
      </c>
      <c r="L441" s="88"/>
      <c r="M441" s="88" t="s">
        <v>1471</v>
      </c>
      <c r="N441" s="88" t="s">
        <v>1471</v>
      </c>
      <c r="O441" s="88" t="s">
        <v>1471</v>
      </c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8"/>
        <v>23</v>
      </c>
      <c r="J442" s="34">
        <f>COUNTIF(L442:AM442,"APAGADO")</f>
        <v>5</v>
      </c>
      <c r="K442" s="35">
        <f>(I442)/(J442+I442)</f>
        <v>0.8214285714285714</v>
      </c>
      <c r="L442" s="88"/>
      <c r="M442" s="88" t="s">
        <v>1471</v>
      </c>
      <c r="N442" s="88" t="s">
        <v>1471</v>
      </c>
      <c r="O442" s="88" t="s">
        <v>1471</v>
      </c>
      <c r="P442" s="88" t="s">
        <v>1471</v>
      </c>
      <c r="Q442" s="88" t="s">
        <v>1471</v>
      </c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8"/>
        <v>23</v>
      </c>
      <c r="J443" s="34">
        <f t="shared" si="56"/>
        <v>5</v>
      </c>
      <c r="K443" s="35">
        <f t="shared" si="57"/>
        <v>0.8214285714285714</v>
      </c>
      <c r="L443" s="88"/>
      <c r="M443" s="88" t="s">
        <v>1471</v>
      </c>
      <c r="N443" s="88" t="s">
        <v>1471</v>
      </c>
      <c r="O443" s="88" t="s">
        <v>1471</v>
      </c>
      <c r="P443" s="88" t="s">
        <v>1471</v>
      </c>
      <c r="Q443" s="88" t="s">
        <v>1471</v>
      </c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8"/>
        <v>23</v>
      </c>
      <c r="J444" s="34">
        <f t="shared" si="56"/>
        <v>5</v>
      </c>
      <c r="K444" s="35">
        <f t="shared" si="57"/>
        <v>0.8214285714285714</v>
      </c>
      <c r="L444" s="88"/>
      <c r="M444" s="88" t="s">
        <v>1471</v>
      </c>
      <c r="N444" s="88" t="s">
        <v>1471</v>
      </c>
      <c r="O444" s="88" t="s">
        <v>1471</v>
      </c>
      <c r="P444" s="88" t="s">
        <v>1471</v>
      </c>
      <c r="Q444" s="88" t="s">
        <v>1471</v>
      </c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8"/>
        <v>23</v>
      </c>
      <c r="J445" s="34">
        <f t="shared" si="56"/>
        <v>5</v>
      </c>
      <c r="K445" s="35">
        <f t="shared" si="57"/>
        <v>0.8214285714285714</v>
      </c>
      <c r="L445" s="88"/>
      <c r="M445" s="88" t="s">
        <v>1471</v>
      </c>
      <c r="N445" s="88" t="s">
        <v>1471</v>
      </c>
      <c r="O445" s="88" t="s">
        <v>1471</v>
      </c>
      <c r="P445" s="88" t="s">
        <v>1471</v>
      </c>
      <c r="Q445" s="88" t="s">
        <v>1471</v>
      </c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1395</v>
      </c>
      <c r="B457" s="33">
        <v>21</v>
      </c>
      <c r="C457" t="s">
        <v>1411</v>
      </c>
      <c r="D457" t="s">
        <v>1388</v>
      </c>
      <c r="E457" s="33" t="s">
        <v>1416</v>
      </c>
      <c r="F457" s="33" t="s">
        <v>1394</v>
      </c>
      <c r="G457" s="33"/>
      <c r="H457" s="83" t="s">
        <v>1401</v>
      </c>
      <c r="I457" s="34">
        <f t="shared" ref="I457:I466" si="61">COUNTIF(L457:AM457,"")</f>
        <v>28</v>
      </c>
      <c r="J457" s="34">
        <f t="shared" ref="J457:J466" si="62">COUNTIF(L457:AM457,"APAGADO")</f>
        <v>0</v>
      </c>
      <c r="K457" s="35">
        <f t="shared" ref="K457:K466" si="63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1395</v>
      </c>
      <c r="B458" s="33" t="s">
        <v>1396</v>
      </c>
      <c r="C458" t="s">
        <v>1411</v>
      </c>
      <c r="D458" t="s">
        <v>1388</v>
      </c>
      <c r="E458" s="33" t="s">
        <v>1393</v>
      </c>
      <c r="F458" s="33" t="s">
        <v>1394</v>
      </c>
      <c r="G458" s="33"/>
      <c r="H458" s="33" t="s">
        <v>1406</v>
      </c>
      <c r="I458" s="34">
        <f t="shared" si="61"/>
        <v>28</v>
      </c>
      <c r="J458" s="34">
        <f t="shared" si="62"/>
        <v>0</v>
      </c>
      <c r="K458" s="35">
        <f t="shared" si="63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1395</v>
      </c>
      <c r="B459" s="33">
        <v>22</v>
      </c>
      <c r="C459" t="s">
        <v>1411</v>
      </c>
      <c r="D459" t="s">
        <v>1389</v>
      </c>
      <c r="E459" s="33" t="s">
        <v>1416</v>
      </c>
      <c r="F459" s="33" t="s">
        <v>1394</v>
      </c>
      <c r="G459" s="33"/>
      <c r="H459" s="83" t="s">
        <v>1402</v>
      </c>
      <c r="I459" s="34">
        <f t="shared" si="61"/>
        <v>28</v>
      </c>
      <c r="J459" s="34">
        <f t="shared" si="62"/>
        <v>0</v>
      </c>
      <c r="K459" s="35">
        <f t="shared" si="63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1395</v>
      </c>
      <c r="B460" s="33" t="s">
        <v>1397</v>
      </c>
      <c r="C460" t="s">
        <v>1411</v>
      </c>
      <c r="D460" t="s">
        <v>1389</v>
      </c>
      <c r="E460" s="33" t="s">
        <v>1393</v>
      </c>
      <c r="F460" s="33" t="s">
        <v>1394</v>
      </c>
      <c r="G460" s="33"/>
      <c r="H460" s="33" t="s">
        <v>1407</v>
      </c>
      <c r="I460" s="34">
        <f t="shared" si="61"/>
        <v>28</v>
      </c>
      <c r="J460" s="34">
        <f t="shared" si="62"/>
        <v>0</v>
      </c>
      <c r="K460" s="35">
        <f t="shared" si="63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s="33">
        <v>23</v>
      </c>
      <c r="C461" t="s">
        <v>1411</v>
      </c>
      <c r="D461" t="s">
        <v>1390</v>
      </c>
      <c r="E461" s="33" t="s">
        <v>1416</v>
      </c>
      <c r="F461" s="33" t="s">
        <v>1394</v>
      </c>
      <c r="G461" s="33"/>
      <c r="H461" s="83" t="s">
        <v>1403</v>
      </c>
      <c r="I461" s="34">
        <f t="shared" si="61"/>
        <v>28</v>
      </c>
      <c r="J461" s="34">
        <f t="shared" si="62"/>
        <v>0</v>
      </c>
      <c r="K461" s="35">
        <f t="shared" si="63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s="33" t="s">
        <v>1398</v>
      </c>
      <c r="C462" t="s">
        <v>1411</v>
      </c>
      <c r="D462" t="s">
        <v>1390</v>
      </c>
      <c r="E462" s="33" t="s">
        <v>1393</v>
      </c>
      <c r="F462" s="33" t="s">
        <v>1394</v>
      </c>
      <c r="G462" s="33"/>
      <c r="H462" s="33" t="s">
        <v>1408</v>
      </c>
      <c r="I462" s="34">
        <f t="shared" si="61"/>
        <v>28</v>
      </c>
      <c r="J462" s="34">
        <f t="shared" si="62"/>
        <v>0</v>
      </c>
      <c r="K462" s="35">
        <f t="shared" si="63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s="33">
        <v>24</v>
      </c>
      <c r="C463" t="s">
        <v>1411</v>
      </c>
      <c r="D463" t="s">
        <v>1391</v>
      </c>
      <c r="E463" s="33" t="s">
        <v>1416</v>
      </c>
      <c r="F463" s="33" t="s">
        <v>1394</v>
      </c>
      <c r="G463" s="33"/>
      <c r="H463" s="83" t="s">
        <v>1404</v>
      </c>
      <c r="I463" s="34">
        <f t="shared" si="61"/>
        <v>24</v>
      </c>
      <c r="J463" s="34">
        <f t="shared" si="62"/>
        <v>4</v>
      </c>
      <c r="K463" s="35">
        <f t="shared" si="63"/>
        <v>0.8571428571428571</v>
      </c>
      <c r="L463" s="88" t="s">
        <v>1471</v>
      </c>
      <c r="M463" s="88" t="s">
        <v>1471</v>
      </c>
      <c r="N463" s="88" t="s">
        <v>1471</v>
      </c>
      <c r="O463" s="88" t="s">
        <v>1471</v>
      </c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s="33" t="s">
        <v>1399</v>
      </c>
      <c r="C464" t="s">
        <v>1411</v>
      </c>
      <c r="D464" t="s">
        <v>1391</v>
      </c>
      <c r="E464" s="33" t="s">
        <v>1393</v>
      </c>
      <c r="F464" s="33" t="s">
        <v>1394</v>
      </c>
      <c r="G464" s="33"/>
      <c r="H464" s="33" t="s">
        <v>1409</v>
      </c>
      <c r="I464" s="34">
        <f t="shared" si="61"/>
        <v>24</v>
      </c>
      <c r="J464" s="34">
        <f t="shared" si="62"/>
        <v>4</v>
      </c>
      <c r="K464" s="35">
        <f t="shared" si="63"/>
        <v>0.8571428571428571</v>
      </c>
      <c r="L464" s="88" t="s">
        <v>1471</v>
      </c>
      <c r="M464" s="88" t="s">
        <v>1471</v>
      </c>
      <c r="N464" s="88" t="s">
        <v>1471</v>
      </c>
      <c r="O464" s="88" t="s">
        <v>1471</v>
      </c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s="33">
        <v>25</v>
      </c>
      <c r="C465" t="s">
        <v>1411</v>
      </c>
      <c r="D465" t="s">
        <v>1392</v>
      </c>
      <c r="E465" s="33" t="s">
        <v>1416</v>
      </c>
      <c r="F465" s="33" t="s">
        <v>1394</v>
      </c>
      <c r="G465" s="33"/>
      <c r="H465" s="83" t="s">
        <v>1405</v>
      </c>
      <c r="I465" s="34">
        <f t="shared" si="61"/>
        <v>28</v>
      </c>
      <c r="J465" s="34">
        <f t="shared" si="62"/>
        <v>0</v>
      </c>
      <c r="K465" s="35">
        <f t="shared" si="63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s="33" t="s">
        <v>1400</v>
      </c>
      <c r="C466" t="s">
        <v>1411</v>
      </c>
      <c r="D466" t="s">
        <v>1392</v>
      </c>
      <c r="E466" s="33" t="s">
        <v>1393</v>
      </c>
      <c r="F466" s="33" t="s">
        <v>1394</v>
      </c>
      <c r="G466" s="33"/>
      <c r="H466" s="33" t="s">
        <v>1410</v>
      </c>
      <c r="I466" s="34">
        <f t="shared" si="61"/>
        <v>28</v>
      </c>
      <c r="J466" s="34">
        <f t="shared" si="62"/>
        <v>0</v>
      </c>
      <c r="K466" s="35">
        <f t="shared" si="63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s="33">
        <v>26</v>
      </c>
      <c r="C467" s="33" t="s">
        <v>1411</v>
      </c>
      <c r="D467" t="s">
        <v>1427</v>
      </c>
      <c r="E467" s="33" t="s">
        <v>1416</v>
      </c>
      <c r="F467" s="33" t="s">
        <v>1394</v>
      </c>
      <c r="G467" s="33"/>
      <c r="H467" s="83" t="s">
        <v>1433</v>
      </c>
      <c r="I467" s="34">
        <f t="shared" ref="I467:I486" si="64">COUNTIF(L467:AM467,"")</f>
        <v>28</v>
      </c>
      <c r="J467" s="34">
        <f t="shared" ref="J467:J486" si="65">COUNTIF(L467:AM467,"APAGADO")</f>
        <v>0</v>
      </c>
      <c r="K467" s="35">
        <f t="shared" ref="K467:K486" si="66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s="33" t="s">
        <v>1445</v>
      </c>
      <c r="C468" s="33" t="s">
        <v>1411</v>
      </c>
      <c r="D468" t="s">
        <v>1427</v>
      </c>
      <c r="E468" s="33" t="s">
        <v>1393</v>
      </c>
      <c r="F468" s="33" t="s">
        <v>1394</v>
      </c>
      <c r="G468" s="33"/>
      <c r="H468" s="33" t="s">
        <v>1439</v>
      </c>
      <c r="I468" s="34">
        <f t="shared" si="64"/>
        <v>28</v>
      </c>
      <c r="J468" s="34">
        <f t="shared" si="65"/>
        <v>0</v>
      </c>
      <c r="K468" s="35">
        <f t="shared" si="66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s="33">
        <v>27</v>
      </c>
      <c r="C469" s="33" t="s">
        <v>1411</v>
      </c>
      <c r="D469" t="s">
        <v>1428</v>
      </c>
      <c r="E469" s="33" t="s">
        <v>1416</v>
      </c>
      <c r="F469" s="33" t="s">
        <v>1394</v>
      </c>
      <c r="G469" s="33"/>
      <c r="H469" s="83" t="s">
        <v>1434</v>
      </c>
      <c r="I469" s="34">
        <f t="shared" si="64"/>
        <v>28</v>
      </c>
      <c r="J469" s="34">
        <f t="shared" si="65"/>
        <v>0</v>
      </c>
      <c r="K469" s="35">
        <f t="shared" si="66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s="33" t="s">
        <v>1446</v>
      </c>
      <c r="C470" s="33" t="s">
        <v>1411</v>
      </c>
      <c r="D470" t="s">
        <v>1428</v>
      </c>
      <c r="E470" s="33" t="s">
        <v>1393</v>
      </c>
      <c r="F470" s="33" t="s">
        <v>1394</v>
      </c>
      <c r="G470" s="33"/>
      <c r="H470" s="33" t="s">
        <v>1440</v>
      </c>
      <c r="I470" s="34">
        <f t="shared" si="64"/>
        <v>28</v>
      </c>
      <c r="J470" s="34">
        <f t="shared" si="65"/>
        <v>0</v>
      </c>
      <c r="K470" s="35">
        <f t="shared" si="66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s="33">
        <v>28</v>
      </c>
      <c r="C471" s="33" t="s">
        <v>1411</v>
      </c>
      <c r="D471" t="s">
        <v>1429</v>
      </c>
      <c r="E471" s="33" t="s">
        <v>1416</v>
      </c>
      <c r="F471" s="33" t="s">
        <v>1394</v>
      </c>
      <c r="G471" s="33"/>
      <c r="H471" s="83" t="s">
        <v>1435</v>
      </c>
      <c r="I471" s="34">
        <f t="shared" si="64"/>
        <v>28</v>
      </c>
      <c r="J471" s="34">
        <f t="shared" si="65"/>
        <v>0</v>
      </c>
      <c r="K471" s="35">
        <f t="shared" si="66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s="33" t="s">
        <v>1447</v>
      </c>
      <c r="C472" s="33" t="s">
        <v>1411</v>
      </c>
      <c r="D472" t="s">
        <v>1429</v>
      </c>
      <c r="E472" s="33" t="s">
        <v>1393</v>
      </c>
      <c r="F472" s="33" t="s">
        <v>1394</v>
      </c>
      <c r="G472" s="33"/>
      <c r="H472" s="33" t="s">
        <v>1441</v>
      </c>
      <c r="I472" s="34">
        <f t="shared" si="64"/>
        <v>28</v>
      </c>
      <c r="J472" s="34">
        <f t="shared" si="65"/>
        <v>0</v>
      </c>
      <c r="K472" s="35">
        <f t="shared" si="66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s="33">
        <v>29</v>
      </c>
      <c r="C473" s="33" t="s">
        <v>1411</v>
      </c>
      <c r="D473" t="s">
        <v>1430</v>
      </c>
      <c r="E473" s="33" t="s">
        <v>1416</v>
      </c>
      <c r="F473" s="33" t="s">
        <v>1394</v>
      </c>
      <c r="G473" s="33"/>
      <c r="H473" s="83" t="s">
        <v>1436</v>
      </c>
      <c r="I473" s="34">
        <f t="shared" si="64"/>
        <v>28</v>
      </c>
      <c r="J473" s="34">
        <f t="shared" si="65"/>
        <v>0</v>
      </c>
      <c r="K473" s="35">
        <f t="shared" si="66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s="33" t="s">
        <v>1448</v>
      </c>
      <c r="C474" s="33" t="s">
        <v>1411</v>
      </c>
      <c r="D474" t="s">
        <v>1430</v>
      </c>
      <c r="E474" s="33" t="s">
        <v>1393</v>
      </c>
      <c r="F474" s="33" t="s">
        <v>1394</v>
      </c>
      <c r="G474" s="33"/>
      <c r="H474" s="33" t="s">
        <v>1442</v>
      </c>
      <c r="I474" s="34">
        <f t="shared" si="64"/>
        <v>28</v>
      </c>
      <c r="J474" s="34">
        <f t="shared" si="65"/>
        <v>0</v>
      </c>
      <c r="K474" s="35">
        <f t="shared" si="66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s="33">
        <v>30</v>
      </c>
      <c r="C475" s="33" t="s">
        <v>1411</v>
      </c>
      <c r="D475" t="s">
        <v>1431</v>
      </c>
      <c r="E475" s="33" t="s">
        <v>1416</v>
      </c>
      <c r="F475" s="33" t="s">
        <v>1394</v>
      </c>
      <c r="G475" s="33"/>
      <c r="H475" s="83" t="s">
        <v>1437</v>
      </c>
      <c r="I475" s="34">
        <f t="shared" si="64"/>
        <v>21</v>
      </c>
      <c r="J475" s="34">
        <f t="shared" si="65"/>
        <v>7</v>
      </c>
      <c r="K475" s="35">
        <f t="shared" si="66"/>
        <v>0.75</v>
      </c>
      <c r="L475" s="88" t="s">
        <v>1471</v>
      </c>
      <c r="M475" s="88" t="s">
        <v>1471</v>
      </c>
      <c r="N475" s="88" t="s">
        <v>1471</v>
      </c>
      <c r="O475" s="88" t="s">
        <v>1471</v>
      </c>
      <c r="P475" s="88" t="s">
        <v>1471</v>
      </c>
      <c r="Q475" s="88" t="s">
        <v>1471</v>
      </c>
      <c r="R475" s="88" t="s">
        <v>1471</v>
      </c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s="33" t="s">
        <v>1449</v>
      </c>
      <c r="C476" s="33" t="s">
        <v>1411</v>
      </c>
      <c r="D476" t="s">
        <v>1431</v>
      </c>
      <c r="E476" s="33" t="s">
        <v>1393</v>
      </c>
      <c r="F476" s="33" t="s">
        <v>1394</v>
      </c>
      <c r="G476" s="33"/>
      <c r="H476" s="33" t="s">
        <v>1443</v>
      </c>
      <c r="I476" s="34">
        <f t="shared" si="64"/>
        <v>21</v>
      </c>
      <c r="J476" s="34">
        <f t="shared" si="65"/>
        <v>7</v>
      </c>
      <c r="K476" s="35">
        <f t="shared" si="66"/>
        <v>0.75</v>
      </c>
      <c r="L476" s="88" t="s">
        <v>1471</v>
      </c>
      <c r="M476" s="88" t="s">
        <v>1471</v>
      </c>
      <c r="N476" s="88" t="s">
        <v>1471</v>
      </c>
      <c r="O476" s="88" t="s">
        <v>1471</v>
      </c>
      <c r="P476" s="88" t="s">
        <v>1471</v>
      </c>
      <c r="Q476" s="88" t="s">
        <v>1471</v>
      </c>
      <c r="R476" s="88" t="s">
        <v>1471</v>
      </c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s="33">
        <v>31</v>
      </c>
      <c r="C477" s="33" t="s">
        <v>1411</v>
      </c>
      <c r="D477" t="s">
        <v>1432</v>
      </c>
      <c r="E477" s="33" t="s">
        <v>1416</v>
      </c>
      <c r="F477" s="33" t="s">
        <v>1394</v>
      </c>
      <c r="G477" s="33"/>
      <c r="H477" s="83" t="s">
        <v>1438</v>
      </c>
      <c r="I477" s="34">
        <f t="shared" si="64"/>
        <v>24</v>
      </c>
      <c r="J477" s="34">
        <f t="shared" si="65"/>
        <v>4</v>
      </c>
      <c r="K477" s="35">
        <f t="shared" si="66"/>
        <v>0.8571428571428571</v>
      </c>
      <c r="L477" s="88" t="s">
        <v>1471</v>
      </c>
      <c r="M477" s="88"/>
      <c r="N477" s="88" t="s">
        <v>1471</v>
      </c>
      <c r="O477" s="88"/>
      <c r="P477" s="88" t="s">
        <v>1471</v>
      </c>
      <c r="Q477" s="88"/>
      <c r="R477" s="88" t="s">
        <v>1471</v>
      </c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s="33" t="s">
        <v>1450</v>
      </c>
      <c r="C478" s="33" t="s">
        <v>1411</v>
      </c>
      <c r="D478" t="s">
        <v>1432</v>
      </c>
      <c r="E478" s="33" t="s">
        <v>1393</v>
      </c>
      <c r="F478" s="33" t="s">
        <v>1394</v>
      </c>
      <c r="G478" s="33"/>
      <c r="H478" s="33" t="s">
        <v>1444</v>
      </c>
      <c r="I478" s="34">
        <f t="shared" si="64"/>
        <v>24</v>
      </c>
      <c r="J478" s="34">
        <f t="shared" si="65"/>
        <v>4</v>
      </c>
      <c r="K478" s="35">
        <f t="shared" si="66"/>
        <v>0.8571428571428571</v>
      </c>
      <c r="L478" s="88" t="s">
        <v>1471</v>
      </c>
      <c r="M478" s="88"/>
      <c r="N478" s="88" t="s">
        <v>1471</v>
      </c>
      <c r="O478" s="88"/>
      <c r="P478" s="88" t="s">
        <v>1471</v>
      </c>
      <c r="Q478" s="88"/>
      <c r="R478" s="88" t="s">
        <v>1471</v>
      </c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 t="s">
        <v>1494</v>
      </c>
      <c r="C479" s="33" t="s">
        <v>1411</v>
      </c>
      <c r="D479" t="s">
        <v>1466</v>
      </c>
      <c r="E479" s="33" t="s">
        <v>1416</v>
      </c>
      <c r="F479" s="33" t="s">
        <v>1394</v>
      </c>
      <c r="G479" s="33"/>
      <c r="H479" s="83" t="s">
        <v>1462</v>
      </c>
      <c r="I479" s="34">
        <f t="shared" si="64"/>
        <v>27</v>
      </c>
      <c r="J479" s="34">
        <f t="shared" si="65"/>
        <v>1</v>
      </c>
      <c r="K479" s="35">
        <f t="shared" si="66"/>
        <v>0.9642857142857143</v>
      </c>
      <c r="L479" s="88"/>
      <c r="M479" s="88"/>
      <c r="N479" s="88"/>
      <c r="O479" s="88" t="s">
        <v>1471</v>
      </c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 t="s">
        <v>1451</v>
      </c>
      <c r="C480" s="33" t="s">
        <v>1411</v>
      </c>
      <c r="D480" t="s">
        <v>1466</v>
      </c>
      <c r="E480" s="33" t="s">
        <v>1393</v>
      </c>
      <c r="F480" s="33" t="s">
        <v>1394</v>
      </c>
      <c r="G480" s="33"/>
      <c r="H480" s="33" t="s">
        <v>1458</v>
      </c>
      <c r="I480" s="34">
        <f t="shared" si="64"/>
        <v>27</v>
      </c>
      <c r="J480" s="34">
        <f t="shared" si="65"/>
        <v>1</v>
      </c>
      <c r="K480" s="35">
        <f t="shared" si="66"/>
        <v>0.9642857142857143</v>
      </c>
      <c r="L480" s="88"/>
      <c r="M480" s="88"/>
      <c r="N480" s="88"/>
      <c r="O480" s="88" t="s">
        <v>1471</v>
      </c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 t="s">
        <v>1452</v>
      </c>
      <c r="C481" s="33" t="s">
        <v>1411</v>
      </c>
      <c r="D481" t="s">
        <v>1467</v>
      </c>
      <c r="E481" s="33" t="s">
        <v>1416</v>
      </c>
      <c r="F481" s="33" t="s">
        <v>1394</v>
      </c>
      <c r="G481" s="33"/>
      <c r="H481" s="83" t="s">
        <v>1463</v>
      </c>
      <c r="I481" s="34">
        <f t="shared" si="64"/>
        <v>28</v>
      </c>
      <c r="J481" s="34">
        <f t="shared" si="65"/>
        <v>0</v>
      </c>
      <c r="K481" s="35">
        <f t="shared" si="66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 t="s">
        <v>1453</v>
      </c>
      <c r="C482" s="33" t="s">
        <v>1411</v>
      </c>
      <c r="D482" t="s">
        <v>1467</v>
      </c>
      <c r="E482" s="33" t="s">
        <v>1393</v>
      </c>
      <c r="F482" s="33" t="s">
        <v>1394</v>
      </c>
      <c r="G482" s="33"/>
      <c r="H482" s="33" t="s">
        <v>1459</v>
      </c>
      <c r="I482" s="34">
        <f t="shared" si="64"/>
        <v>28</v>
      </c>
      <c r="J482" s="34">
        <f t="shared" si="65"/>
        <v>0</v>
      </c>
      <c r="K482" s="35">
        <f t="shared" si="66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 t="s">
        <v>1454</v>
      </c>
      <c r="C483" s="33" t="s">
        <v>1411</v>
      </c>
      <c r="D483" t="s">
        <v>1468</v>
      </c>
      <c r="E483" s="33" t="s">
        <v>1416</v>
      </c>
      <c r="F483" s="33" t="s">
        <v>1394</v>
      </c>
      <c r="G483" s="33"/>
      <c r="H483" s="83" t="s">
        <v>1464</v>
      </c>
      <c r="I483" s="34">
        <f t="shared" si="64"/>
        <v>28</v>
      </c>
      <c r="J483" s="34">
        <f t="shared" si="65"/>
        <v>0</v>
      </c>
      <c r="K483" s="35">
        <f t="shared" si="66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 t="s">
        <v>1455</v>
      </c>
      <c r="C484" s="33" t="s">
        <v>1411</v>
      </c>
      <c r="D484" t="s">
        <v>1468</v>
      </c>
      <c r="E484" s="33" t="s">
        <v>1393</v>
      </c>
      <c r="F484" s="33" t="s">
        <v>1394</v>
      </c>
      <c r="G484" s="33"/>
      <c r="H484" s="33" t="s">
        <v>1460</v>
      </c>
      <c r="I484" s="34">
        <f t="shared" si="64"/>
        <v>28</v>
      </c>
      <c r="J484" s="34">
        <f t="shared" si="65"/>
        <v>0</v>
      </c>
      <c r="K484" s="35">
        <f t="shared" si="66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 t="s">
        <v>1456</v>
      </c>
      <c r="C485" s="33" t="s">
        <v>1411</v>
      </c>
      <c r="D485" t="s">
        <v>1467</v>
      </c>
      <c r="E485" s="33" t="s">
        <v>1416</v>
      </c>
      <c r="F485" s="33" t="s">
        <v>1394</v>
      </c>
      <c r="G485" s="33"/>
      <c r="H485" s="83" t="s">
        <v>1465</v>
      </c>
      <c r="I485" s="34">
        <f t="shared" si="64"/>
        <v>22</v>
      </c>
      <c r="J485" s="34">
        <f t="shared" si="65"/>
        <v>6</v>
      </c>
      <c r="K485" s="35">
        <f t="shared" si="66"/>
        <v>0.7857142857142857</v>
      </c>
      <c r="L485" s="88" t="s">
        <v>1471</v>
      </c>
      <c r="M485" s="88" t="s">
        <v>1471</v>
      </c>
      <c r="N485" s="88"/>
      <c r="O485" s="88" t="s">
        <v>1471</v>
      </c>
      <c r="P485" s="88" t="s">
        <v>1471</v>
      </c>
      <c r="Q485" s="88" t="s">
        <v>1471</v>
      </c>
      <c r="R485" s="88" t="s">
        <v>1471</v>
      </c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 t="s">
        <v>1457</v>
      </c>
      <c r="C486" s="33" t="s">
        <v>1411</v>
      </c>
      <c r="D486" t="s">
        <v>1467</v>
      </c>
      <c r="E486" s="33" t="s">
        <v>1393</v>
      </c>
      <c r="F486" s="33" t="s">
        <v>1394</v>
      </c>
      <c r="G486" s="33"/>
      <c r="H486" s="33" t="s">
        <v>1461</v>
      </c>
      <c r="I486" s="34">
        <f t="shared" si="64"/>
        <v>27</v>
      </c>
      <c r="J486" s="34">
        <f t="shared" si="65"/>
        <v>1</v>
      </c>
      <c r="K486" s="35">
        <f t="shared" si="66"/>
        <v>0.9642857142857143</v>
      </c>
      <c r="L486" s="88"/>
      <c r="M486" s="88"/>
      <c r="N486" s="88" t="s">
        <v>1471</v>
      </c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 t="s">
        <v>1472</v>
      </c>
      <c r="C487" s="33" t="s">
        <v>1411</v>
      </c>
      <c r="D487" t="s">
        <v>1506</v>
      </c>
      <c r="E487" s="33" t="s">
        <v>1416</v>
      </c>
      <c r="F487" s="33" t="s">
        <v>1394</v>
      </c>
      <c r="G487" s="33"/>
      <c r="H487" s="33" t="s">
        <v>1497</v>
      </c>
      <c r="I487" s="34">
        <f t="shared" ref="I487:I501" si="67">COUNTIF(L487:AM487,"")</f>
        <v>28</v>
      </c>
      <c r="J487" s="34">
        <f t="shared" ref="J487:J501" si="68">COUNTIF(L487:AM487,"APAGADO")</f>
        <v>0</v>
      </c>
      <c r="K487" s="35">
        <f t="shared" ref="K487:K501" si="69">(I487)/(J487+I487)</f>
        <v>1</v>
      </c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</row>
    <row r="488" spans="1:41" ht="15.75" thickBot="1" x14ac:dyDescent="0.3">
      <c r="A488" t="s">
        <v>1395</v>
      </c>
      <c r="B488" s="33" t="s">
        <v>1473</v>
      </c>
      <c r="C488" s="33" t="s">
        <v>1411</v>
      </c>
      <c r="D488" t="s">
        <v>1506</v>
      </c>
      <c r="E488" s="33" t="s">
        <v>1393</v>
      </c>
      <c r="F488" s="33" t="s">
        <v>1394</v>
      </c>
      <c r="G488" s="33"/>
      <c r="H488" s="83" t="s">
        <v>1498</v>
      </c>
      <c r="I488" s="34">
        <f t="shared" si="67"/>
        <v>28</v>
      </c>
      <c r="J488" s="34">
        <f t="shared" si="68"/>
        <v>0</v>
      </c>
      <c r="K488" s="35">
        <f t="shared" si="69"/>
        <v>1</v>
      </c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</row>
    <row r="489" spans="1:41" ht="15.75" thickBot="1" x14ac:dyDescent="0.3">
      <c r="A489" t="s">
        <v>1395</v>
      </c>
      <c r="B489" s="33" t="s">
        <v>1474</v>
      </c>
      <c r="C489" s="33" t="s">
        <v>1411</v>
      </c>
      <c r="D489" t="s">
        <v>1505</v>
      </c>
      <c r="E489" s="33" t="s">
        <v>1416</v>
      </c>
      <c r="F489" s="33" t="s">
        <v>1394</v>
      </c>
      <c r="G489" s="33"/>
      <c r="H489" s="33" t="s">
        <v>1499</v>
      </c>
      <c r="I489" s="34">
        <f t="shared" si="67"/>
        <v>28</v>
      </c>
      <c r="J489" s="34">
        <f t="shared" si="68"/>
        <v>0</v>
      </c>
      <c r="K489" s="35">
        <f t="shared" si="69"/>
        <v>1</v>
      </c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</row>
    <row r="490" spans="1:41" ht="15.75" thickBot="1" x14ac:dyDescent="0.3">
      <c r="A490" t="s">
        <v>1395</v>
      </c>
      <c r="B490" s="33" t="s">
        <v>1495</v>
      </c>
      <c r="C490" s="33" t="s">
        <v>1411</v>
      </c>
      <c r="D490" t="s">
        <v>1505</v>
      </c>
      <c r="E490" s="33" t="s">
        <v>1393</v>
      </c>
      <c r="F490" s="33" t="s">
        <v>1394</v>
      </c>
      <c r="G490" s="33"/>
      <c r="H490" s="83" t="s">
        <v>1500</v>
      </c>
      <c r="I490" s="34">
        <f t="shared" si="67"/>
        <v>28</v>
      </c>
      <c r="J490" s="34">
        <f t="shared" si="68"/>
        <v>0</v>
      </c>
      <c r="K490" s="35">
        <f t="shared" si="69"/>
        <v>1</v>
      </c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</row>
    <row r="491" spans="1:41" ht="15.75" thickBot="1" x14ac:dyDescent="0.3">
      <c r="A491" t="s">
        <v>1395</v>
      </c>
      <c r="B491" s="33" t="s">
        <v>1475</v>
      </c>
      <c r="C491" s="33" t="s">
        <v>1411</v>
      </c>
      <c r="D491" t="s">
        <v>1504</v>
      </c>
      <c r="E491" s="33" t="s">
        <v>1416</v>
      </c>
      <c r="F491" s="33" t="s">
        <v>1394</v>
      </c>
      <c r="G491" s="33"/>
      <c r="H491" s="33" t="s">
        <v>1501</v>
      </c>
      <c r="I491" s="34">
        <f t="shared" si="67"/>
        <v>28</v>
      </c>
      <c r="J491" s="34">
        <f t="shared" si="68"/>
        <v>0</v>
      </c>
      <c r="K491" s="35">
        <f t="shared" si="69"/>
        <v>1</v>
      </c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</row>
    <row r="492" spans="1:41" ht="15.75" thickBot="1" x14ac:dyDescent="0.3">
      <c r="A492" t="s">
        <v>1395</v>
      </c>
      <c r="B492" s="33" t="s">
        <v>1476</v>
      </c>
      <c r="C492" s="33" t="s">
        <v>1411</v>
      </c>
      <c r="D492" t="s">
        <v>1504</v>
      </c>
      <c r="E492" s="33" t="s">
        <v>1393</v>
      </c>
      <c r="F492" s="33" t="s">
        <v>1394</v>
      </c>
      <c r="G492" s="33"/>
      <c r="H492" s="83" t="s">
        <v>1502</v>
      </c>
      <c r="I492" s="34">
        <f t="shared" si="67"/>
        <v>28</v>
      </c>
      <c r="J492" s="34">
        <f t="shared" si="68"/>
        <v>0</v>
      </c>
      <c r="K492" s="35">
        <f t="shared" si="69"/>
        <v>1</v>
      </c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</row>
    <row r="493" spans="1:41" ht="15.75" thickBot="1" x14ac:dyDescent="0.3">
      <c r="A493" t="s">
        <v>1395</v>
      </c>
      <c r="B493" s="33" t="s">
        <v>1477</v>
      </c>
      <c r="C493" s="33" t="s">
        <v>1411</v>
      </c>
      <c r="D493" t="s">
        <v>1507</v>
      </c>
      <c r="E493" s="33" t="s">
        <v>1416</v>
      </c>
      <c r="F493" s="33" t="s">
        <v>1394</v>
      </c>
      <c r="G493" s="33"/>
      <c r="H493" s="33" t="s">
        <v>1508</v>
      </c>
      <c r="I493" s="34">
        <f t="shared" si="67"/>
        <v>25</v>
      </c>
      <c r="J493" s="34">
        <f t="shared" si="68"/>
        <v>3</v>
      </c>
      <c r="K493" s="35">
        <f t="shared" si="69"/>
        <v>0.8928571428571429</v>
      </c>
      <c r="L493" s="90"/>
      <c r="M493" s="90" t="s">
        <v>1471</v>
      </c>
      <c r="N493" s="88" t="s">
        <v>1471</v>
      </c>
      <c r="O493" s="90" t="s">
        <v>1471</v>
      </c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</row>
    <row r="494" spans="1:41" ht="15.75" thickBot="1" x14ac:dyDescent="0.3">
      <c r="A494" t="s">
        <v>1395</v>
      </c>
      <c r="B494" s="33" t="s">
        <v>1478</v>
      </c>
      <c r="C494" s="33" t="s">
        <v>1411</v>
      </c>
      <c r="D494" t="s">
        <v>1507</v>
      </c>
      <c r="E494" s="33" t="s">
        <v>1393</v>
      </c>
      <c r="F494" s="33" t="s">
        <v>1394</v>
      </c>
      <c r="G494" s="33"/>
      <c r="H494" s="83" t="s">
        <v>1509</v>
      </c>
      <c r="I494" s="34">
        <f t="shared" si="67"/>
        <v>25</v>
      </c>
      <c r="J494" s="34">
        <f t="shared" si="68"/>
        <v>3</v>
      </c>
      <c r="K494" s="35">
        <f t="shared" si="69"/>
        <v>0.8928571428571429</v>
      </c>
      <c r="L494" s="90"/>
      <c r="M494" s="90" t="s">
        <v>1471</v>
      </c>
      <c r="N494" s="88" t="s">
        <v>1471</v>
      </c>
      <c r="O494" s="90" t="s">
        <v>1471</v>
      </c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</row>
    <row r="495" spans="1:41" ht="15.75" thickBot="1" x14ac:dyDescent="0.3">
      <c r="A495" t="s">
        <v>1395</v>
      </c>
      <c r="B495" s="33" t="s">
        <v>1479</v>
      </c>
      <c r="C495" s="33" t="s">
        <v>1411</v>
      </c>
      <c r="D495" t="s">
        <v>1503</v>
      </c>
      <c r="E495" s="33" t="s">
        <v>1416</v>
      </c>
      <c r="F495" s="33" t="s">
        <v>1394</v>
      </c>
      <c r="G495" s="33"/>
      <c r="H495" s="33" t="s">
        <v>1510</v>
      </c>
      <c r="I495" s="34">
        <f t="shared" si="67"/>
        <v>28</v>
      </c>
      <c r="J495" s="34">
        <f t="shared" si="68"/>
        <v>0</v>
      </c>
      <c r="K495" s="35">
        <f t="shared" si="69"/>
        <v>1</v>
      </c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</row>
    <row r="496" spans="1:41" ht="15.75" thickBot="1" x14ac:dyDescent="0.3">
      <c r="A496" t="s">
        <v>1395</v>
      </c>
      <c r="B496" s="33" t="s">
        <v>1480</v>
      </c>
      <c r="C496" s="33" t="s">
        <v>1411</v>
      </c>
      <c r="D496" t="s">
        <v>1503</v>
      </c>
      <c r="E496" s="33" t="s">
        <v>1393</v>
      </c>
      <c r="F496" s="33" t="s">
        <v>1394</v>
      </c>
      <c r="G496" s="33"/>
      <c r="H496" s="83" t="s">
        <v>1511</v>
      </c>
      <c r="I496" s="34">
        <f t="shared" si="67"/>
        <v>28</v>
      </c>
      <c r="J496" s="34">
        <f t="shared" si="68"/>
        <v>0</v>
      </c>
      <c r="K496" s="35">
        <f t="shared" si="69"/>
        <v>1</v>
      </c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</row>
    <row r="497" spans="1:41" ht="15.75" thickBot="1" x14ac:dyDescent="0.3">
      <c r="A497" t="s">
        <v>1395</v>
      </c>
      <c r="B497" s="33" t="s">
        <v>1481</v>
      </c>
      <c r="C497" s="33" t="s">
        <v>1411</v>
      </c>
      <c r="D497" t="s">
        <v>1512</v>
      </c>
      <c r="E497" s="33" t="s">
        <v>1416</v>
      </c>
      <c r="F497" s="33" t="s">
        <v>1394</v>
      </c>
      <c r="G497" s="33"/>
      <c r="H497" s="33" t="s">
        <v>1513</v>
      </c>
      <c r="I497" s="34">
        <f t="shared" si="67"/>
        <v>28</v>
      </c>
      <c r="J497" s="34">
        <f t="shared" si="68"/>
        <v>0</v>
      </c>
      <c r="K497" s="35">
        <f t="shared" si="69"/>
        <v>1</v>
      </c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</row>
    <row r="498" spans="1:41" ht="15.75" thickBot="1" x14ac:dyDescent="0.3">
      <c r="A498" t="s">
        <v>1395</v>
      </c>
      <c r="B498" s="33" t="s">
        <v>1482</v>
      </c>
      <c r="C498" s="33" t="s">
        <v>1411</v>
      </c>
      <c r="D498" t="s">
        <v>1512</v>
      </c>
      <c r="E498" s="33" t="s">
        <v>1393</v>
      </c>
      <c r="F498" s="33" t="s">
        <v>1394</v>
      </c>
      <c r="G498" s="33"/>
      <c r="H498" s="83" t="s">
        <v>1514</v>
      </c>
      <c r="I498" s="34">
        <f t="shared" si="67"/>
        <v>28</v>
      </c>
      <c r="J498" s="34">
        <f t="shared" si="68"/>
        <v>0</v>
      </c>
      <c r="K498" s="35">
        <f t="shared" si="69"/>
        <v>1</v>
      </c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</row>
    <row r="499" spans="1:41" ht="15.75" thickBot="1" x14ac:dyDescent="0.3">
      <c r="A499" t="s">
        <v>1395</v>
      </c>
      <c r="B499" s="33" t="s">
        <v>1483</v>
      </c>
      <c r="C499" s="33" t="s">
        <v>1411</v>
      </c>
      <c r="D499" t="s">
        <v>1515</v>
      </c>
      <c r="E499" s="33" t="s">
        <v>1416</v>
      </c>
      <c r="F499" s="33" t="s">
        <v>1394</v>
      </c>
      <c r="G499" s="33"/>
      <c r="H499" s="33" t="s">
        <v>1516</v>
      </c>
      <c r="I499" s="34">
        <f t="shared" si="67"/>
        <v>28</v>
      </c>
      <c r="J499" s="34">
        <f t="shared" si="68"/>
        <v>0</v>
      </c>
      <c r="K499" s="35">
        <f t="shared" si="69"/>
        <v>1</v>
      </c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</row>
    <row r="500" spans="1:41" ht="15.75" thickBot="1" x14ac:dyDescent="0.3">
      <c r="A500" t="s">
        <v>1395</v>
      </c>
      <c r="B500" s="33" t="s">
        <v>1484</v>
      </c>
      <c r="C500" s="33" t="s">
        <v>1411</v>
      </c>
      <c r="D500" t="s">
        <v>1515</v>
      </c>
      <c r="E500" s="33" t="s">
        <v>1393</v>
      </c>
      <c r="F500" s="33" t="s">
        <v>1394</v>
      </c>
      <c r="G500" s="33"/>
      <c r="H500" s="83" t="s">
        <v>1517</v>
      </c>
      <c r="I500" s="34">
        <f t="shared" si="67"/>
        <v>28</v>
      </c>
      <c r="J500" s="34">
        <f t="shared" si="68"/>
        <v>0</v>
      </c>
      <c r="K500" s="35">
        <f t="shared" si="69"/>
        <v>1</v>
      </c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</row>
    <row r="501" spans="1:41" ht="15.75" thickBot="1" x14ac:dyDescent="0.3">
      <c r="A501" t="s">
        <v>1395</v>
      </c>
      <c r="B501" s="33" t="s">
        <v>1485</v>
      </c>
      <c r="C501" s="33" t="s">
        <v>1411</v>
      </c>
      <c r="D501" t="s">
        <v>1518</v>
      </c>
      <c r="E501" s="33" t="s">
        <v>1416</v>
      </c>
      <c r="F501" s="33" t="s">
        <v>1394</v>
      </c>
      <c r="G501" s="33"/>
      <c r="H501" s="33" t="s">
        <v>1519</v>
      </c>
      <c r="I501" s="34">
        <f t="shared" si="67"/>
        <v>28</v>
      </c>
      <c r="J501" s="34">
        <f t="shared" si="68"/>
        <v>0</v>
      </c>
      <c r="K501" s="35">
        <f t="shared" si="69"/>
        <v>1</v>
      </c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</row>
    <row r="502" spans="1:41" ht="15.75" thickBot="1" x14ac:dyDescent="0.3">
      <c r="A502" t="s">
        <v>1395</v>
      </c>
      <c r="B502" s="33" t="s">
        <v>1486</v>
      </c>
      <c r="C502" s="33" t="s">
        <v>1411</v>
      </c>
      <c r="D502" t="s">
        <v>1518</v>
      </c>
      <c r="E502" s="33" t="s">
        <v>1393</v>
      </c>
      <c r="F502" s="33" t="s">
        <v>1394</v>
      </c>
      <c r="G502" s="33"/>
      <c r="H502" s="83" t="s">
        <v>1520</v>
      </c>
      <c r="I502" s="34">
        <f t="shared" ref="I502:I510" si="70">COUNTIF(L502:AM502,"")</f>
        <v>28</v>
      </c>
      <c r="J502" s="34">
        <f t="shared" ref="J502:J510" si="71">COUNTIF(L502:AM502,"APAGADO")</f>
        <v>0</v>
      </c>
      <c r="K502" s="35">
        <f t="shared" ref="K502:K510" si="72">(I502)/(J502+I502)</f>
        <v>1</v>
      </c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</row>
    <row r="503" spans="1:41" ht="15.75" thickBot="1" x14ac:dyDescent="0.3">
      <c r="A503" t="s">
        <v>1395</v>
      </c>
      <c r="B503" s="33" t="s">
        <v>1487</v>
      </c>
      <c r="C503" s="33" t="s">
        <v>1411</v>
      </c>
      <c r="D503" t="s">
        <v>1521</v>
      </c>
      <c r="E503" s="33" t="s">
        <v>1416</v>
      </c>
      <c r="F503" s="33" t="s">
        <v>1394</v>
      </c>
      <c r="G503" s="33"/>
      <c r="H503" s="33" t="s">
        <v>1522</v>
      </c>
      <c r="I503" s="34">
        <f t="shared" si="70"/>
        <v>28</v>
      </c>
      <c r="J503" s="34">
        <f t="shared" si="71"/>
        <v>0</v>
      </c>
      <c r="K503" s="35">
        <f t="shared" si="72"/>
        <v>1</v>
      </c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</row>
    <row r="504" spans="1:41" ht="15.75" thickBot="1" x14ac:dyDescent="0.3">
      <c r="A504" t="s">
        <v>1395</v>
      </c>
      <c r="B504" s="33" t="s">
        <v>1488</v>
      </c>
      <c r="C504" s="33" t="s">
        <v>1411</v>
      </c>
      <c r="D504" t="s">
        <v>1521</v>
      </c>
      <c r="E504" s="33" t="s">
        <v>1393</v>
      </c>
      <c r="F504" s="33" t="s">
        <v>1394</v>
      </c>
      <c r="G504" s="33"/>
      <c r="H504" s="83" t="s">
        <v>1523</v>
      </c>
      <c r="I504" s="34">
        <f t="shared" si="70"/>
        <v>28</v>
      </c>
      <c r="J504" s="34">
        <f t="shared" si="71"/>
        <v>0</v>
      </c>
      <c r="K504" s="35">
        <f t="shared" si="72"/>
        <v>1</v>
      </c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</row>
    <row r="505" spans="1:41" ht="15.75" thickBot="1" x14ac:dyDescent="0.3">
      <c r="A505" t="s">
        <v>1395</v>
      </c>
      <c r="B505" s="33" t="s">
        <v>1489</v>
      </c>
      <c r="C505" s="33" t="s">
        <v>1411</v>
      </c>
      <c r="D505" t="s">
        <v>1524</v>
      </c>
      <c r="E505" s="33" t="s">
        <v>1416</v>
      </c>
      <c r="F505" s="33" t="s">
        <v>1394</v>
      </c>
      <c r="G505" s="33"/>
      <c r="H505" s="33" t="s">
        <v>1525</v>
      </c>
      <c r="I505" s="34">
        <f t="shared" si="70"/>
        <v>28</v>
      </c>
      <c r="J505" s="34">
        <f t="shared" si="71"/>
        <v>0</v>
      </c>
      <c r="K505" s="35">
        <f t="shared" si="72"/>
        <v>1</v>
      </c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</row>
    <row r="506" spans="1:41" ht="15.75" thickBot="1" x14ac:dyDescent="0.3">
      <c r="A506" t="s">
        <v>1395</v>
      </c>
      <c r="B506" s="33" t="s">
        <v>1490</v>
      </c>
      <c r="C506" s="33" t="s">
        <v>1411</v>
      </c>
      <c r="D506" t="s">
        <v>1524</v>
      </c>
      <c r="E506" s="33" t="s">
        <v>1393</v>
      </c>
      <c r="F506" s="33" t="s">
        <v>1394</v>
      </c>
      <c r="G506" s="33"/>
      <c r="H506" s="83" t="s">
        <v>1526</v>
      </c>
      <c r="I506" s="34">
        <f t="shared" si="70"/>
        <v>28</v>
      </c>
      <c r="J506" s="34">
        <f t="shared" si="71"/>
        <v>0</v>
      </c>
      <c r="K506" s="35">
        <f t="shared" si="72"/>
        <v>1</v>
      </c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</row>
    <row r="507" spans="1:41" ht="15.75" thickBot="1" x14ac:dyDescent="0.3">
      <c r="A507" t="s">
        <v>1395</v>
      </c>
      <c r="B507" s="33" t="s">
        <v>1491</v>
      </c>
      <c r="C507" s="33" t="s">
        <v>1411</v>
      </c>
      <c r="D507" t="s">
        <v>1527</v>
      </c>
      <c r="E507" s="33" t="s">
        <v>1416</v>
      </c>
      <c r="F507" s="33" t="s">
        <v>1394</v>
      </c>
      <c r="G507" s="33"/>
      <c r="H507" s="33" t="s">
        <v>1528</v>
      </c>
      <c r="I507" s="34">
        <f t="shared" si="70"/>
        <v>28</v>
      </c>
      <c r="J507" s="34">
        <f t="shared" si="71"/>
        <v>0</v>
      </c>
      <c r="K507" s="35">
        <f t="shared" si="72"/>
        <v>1</v>
      </c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</row>
    <row r="508" spans="1:41" ht="15.75" thickBot="1" x14ac:dyDescent="0.3">
      <c r="A508" t="s">
        <v>1395</v>
      </c>
      <c r="B508" s="33" t="s">
        <v>1492</v>
      </c>
      <c r="C508" s="33" t="s">
        <v>1411</v>
      </c>
      <c r="D508" t="s">
        <v>1527</v>
      </c>
      <c r="E508" s="33" t="s">
        <v>1393</v>
      </c>
      <c r="F508" s="33" t="s">
        <v>1394</v>
      </c>
      <c r="G508" s="33"/>
      <c r="H508" s="83" t="s">
        <v>1529</v>
      </c>
      <c r="I508" s="34">
        <f t="shared" si="70"/>
        <v>28</v>
      </c>
      <c r="J508" s="34">
        <f t="shared" si="71"/>
        <v>0</v>
      </c>
      <c r="K508" s="35">
        <f t="shared" si="72"/>
        <v>1</v>
      </c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</row>
    <row r="509" spans="1:41" ht="15.75" thickBot="1" x14ac:dyDescent="0.3">
      <c r="A509" t="s">
        <v>1395</v>
      </c>
      <c r="B509" s="33" t="s">
        <v>1493</v>
      </c>
      <c r="C509" s="33" t="s">
        <v>1411</v>
      </c>
      <c r="D509" t="s">
        <v>1530</v>
      </c>
      <c r="E509" s="33" t="s">
        <v>1416</v>
      </c>
      <c r="F509" s="33" t="s">
        <v>1394</v>
      </c>
      <c r="G509" s="33"/>
      <c r="H509" s="33" t="s">
        <v>1531</v>
      </c>
      <c r="I509" s="34">
        <f t="shared" si="70"/>
        <v>28</v>
      </c>
      <c r="J509" s="34">
        <f t="shared" si="71"/>
        <v>0</v>
      </c>
      <c r="K509" s="35">
        <f t="shared" si="72"/>
        <v>1</v>
      </c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</row>
    <row r="510" spans="1:41" ht="15.75" thickBot="1" x14ac:dyDescent="0.3">
      <c r="A510" t="s">
        <v>1395</v>
      </c>
      <c r="B510" s="33" t="s">
        <v>1496</v>
      </c>
      <c r="C510" s="33" t="s">
        <v>1411</v>
      </c>
      <c r="D510" t="s">
        <v>1530</v>
      </c>
      <c r="E510" s="33" t="s">
        <v>1393</v>
      </c>
      <c r="F510" s="33" t="s">
        <v>1394</v>
      </c>
      <c r="G510" s="33"/>
      <c r="H510" s="83" t="s">
        <v>1532</v>
      </c>
      <c r="I510" s="34">
        <f t="shared" si="70"/>
        <v>28</v>
      </c>
      <c r="J510" s="34">
        <f t="shared" si="71"/>
        <v>0</v>
      </c>
      <c r="K510" s="35">
        <f t="shared" si="72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5:41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5:41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5:41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5:41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5:41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5:41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5:41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5:41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5:41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5:41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5:41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5:41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5:41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5:41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5:41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5:41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5:41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5:41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5:41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5:41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5:41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5:41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5:41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5:41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5:41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5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5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5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5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5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5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5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</row>
    <row r="607" spans="5:41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</row>
    <row r="608" spans="5:41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</row>
    <row r="609" spans="5:41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</row>
    <row r="610" spans="5:41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</row>
    <row r="611" spans="5:41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</row>
    <row r="612" spans="5:41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</row>
    <row r="613" spans="5:41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</row>
    <row r="614" spans="5:41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</row>
    <row r="615" spans="5:41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</row>
    <row r="616" spans="5:41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</row>
    <row r="617" spans="5:41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</row>
    <row r="618" spans="5:41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</row>
    <row r="619" spans="5:41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</row>
    <row r="620" spans="5:41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</row>
    <row r="621" spans="5:41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1" x14ac:dyDescent="0.25">
      <c r="E693" s="33"/>
      <c r="F693" s="33"/>
      <c r="G693" s="33"/>
      <c r="H693" s="33"/>
      <c r="K693" s="15"/>
      <c r="N693" s="88"/>
    </row>
    <row r="694" spans="5:41" x14ac:dyDescent="0.25">
      <c r="E694" s="33"/>
      <c r="F694" s="33"/>
      <c r="G694" s="33"/>
      <c r="H694" s="33"/>
      <c r="K694" s="15"/>
      <c r="N694" s="88"/>
    </row>
    <row r="695" spans="5:41" x14ac:dyDescent="0.25">
      <c r="E695" s="33"/>
      <c r="F695" s="33"/>
      <c r="G695" s="33"/>
      <c r="H695" s="33"/>
      <c r="K695" s="15"/>
      <c r="N695" s="88"/>
    </row>
    <row r="696" spans="5:41" x14ac:dyDescent="0.25">
      <c r="K696" s="15"/>
      <c r="N696" s="88"/>
    </row>
    <row r="697" spans="5:41" x14ac:dyDescent="0.25">
      <c r="N697" s="88"/>
    </row>
    <row r="698" spans="5:41" x14ac:dyDescent="0.25">
      <c r="N698" s="88"/>
    </row>
    <row r="699" spans="5:41" x14ac:dyDescent="0.25">
      <c r="N699" s="88"/>
    </row>
    <row r="700" spans="5:41" x14ac:dyDescent="0.25">
      <c r="N700" s="88"/>
    </row>
    <row r="701" spans="5:41" x14ac:dyDescent="0.25">
      <c r="N701" s="88"/>
    </row>
    <row r="702" spans="5:41" x14ac:dyDescent="0.25">
      <c r="N702" s="88"/>
    </row>
    <row r="703" spans="5:41" x14ac:dyDescent="0.25">
      <c r="N703" s="88"/>
    </row>
    <row r="704" spans="5:41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O510" xr:uid="{00000000-0001-0000-0000-000000000000}"/>
  <phoneticPr fontId="6" type="noConversion"/>
  <conditionalFormatting sqref="C1:C210 D107:D109 D117 D165 D169:D170 D203 D210 C211:D211 C212:C1048576 D288:D289 D297 D370:D373">
    <cfRule type="cellIs" dxfId="265" priority="441" operator="equal">
      <formula>$C$213</formula>
    </cfRule>
    <cfRule type="cellIs" dxfId="264" priority="440" operator="equal">
      <formula>$C$225</formula>
    </cfRule>
  </conditionalFormatting>
  <conditionalFormatting sqref="E1:E436 E449:E1048576">
    <cfRule type="containsText" dxfId="263" priority="447" operator="containsText" text="domo">
      <formula>NOT(ISERROR(SEARCH("domo",E1)))</formula>
    </cfRule>
    <cfRule type="containsText" dxfId="262" priority="446" operator="containsText" text="fija">
      <formula>NOT(ISERROR(SEARCH("fija",E1)))</formula>
    </cfRule>
  </conditionalFormatting>
  <conditionalFormatting sqref="E1:E1048576">
    <cfRule type="cellIs" dxfId="261" priority="442" operator="equal">
      <formula>$E$7</formula>
    </cfRule>
  </conditionalFormatting>
  <conditionalFormatting sqref="E438">
    <cfRule type="containsText" dxfId="260" priority="389" operator="containsText" text="Radio">
      <formula>NOT(ISERROR(SEARCH("Radio",E438)))</formula>
    </cfRule>
    <cfRule type="containsText" dxfId="259" priority="388" operator="containsText" text="domo">
      <formula>NOT(ISERROR(SEARCH("domo",E438)))</formula>
    </cfRule>
    <cfRule type="containsText" dxfId="258" priority="387" operator="containsText" text="fija">
      <formula>NOT(ISERROR(SEARCH("fija",E438)))</formula>
    </cfRule>
  </conditionalFormatting>
  <conditionalFormatting sqref="E438:E439">
    <cfRule type="containsText" dxfId="257" priority="383" operator="containsText" text="domo">
      <formula>NOT(ISERROR(SEARCH("domo",E438)))</formula>
    </cfRule>
    <cfRule type="containsText" dxfId="256" priority="382" operator="containsText" text="fija">
      <formula>NOT(ISERROR(SEARCH("fija",E438)))</formula>
    </cfRule>
  </conditionalFormatting>
  <conditionalFormatting sqref="E439">
    <cfRule type="containsText" dxfId="255" priority="384" operator="containsText" text="Radio">
      <formula>NOT(ISERROR(SEARCH("Radio",E439)))</formula>
    </cfRule>
    <cfRule type="containsText" dxfId="254" priority="380" operator="containsText" text="fija">
      <formula>NOT(ISERROR(SEARCH("fija",E439)))</formula>
    </cfRule>
    <cfRule type="containsText" dxfId="253" priority="381" operator="containsText" text="domo">
      <formula>NOT(ISERROR(SEARCH("domo",E439)))</formula>
    </cfRule>
  </conditionalFormatting>
  <conditionalFormatting sqref="E442">
    <cfRule type="containsText" dxfId="252" priority="379" operator="containsText" text="Radio">
      <formula>NOT(ISERROR(SEARCH("Radio",E442)))</formula>
    </cfRule>
    <cfRule type="containsText" dxfId="251" priority="378" operator="containsText" text="domo">
      <formula>NOT(ISERROR(SEARCH("domo",E442)))</formula>
    </cfRule>
    <cfRule type="containsText" dxfId="250" priority="377" operator="containsText" text="fija">
      <formula>NOT(ISERROR(SEARCH("fija",E442)))</formula>
    </cfRule>
  </conditionalFormatting>
  <conditionalFormatting sqref="E442:E443">
    <cfRule type="containsText" dxfId="249" priority="372" operator="containsText" text="fija">
      <formula>NOT(ISERROR(SEARCH("fija",E442)))</formula>
    </cfRule>
    <cfRule type="containsText" dxfId="248" priority="373" operator="containsText" text="domo">
      <formula>NOT(ISERROR(SEARCH("domo",E442)))</formula>
    </cfRule>
  </conditionalFormatting>
  <conditionalFormatting sqref="E443 E27:H436 E449:H456 E466:H466 H482 E489:H1048576">
    <cfRule type="containsText" dxfId="247" priority="374" operator="containsText" text="Radio">
      <formula>NOT(ISERROR(SEARCH("Radio",E27)))</formula>
    </cfRule>
  </conditionalFormatting>
  <conditionalFormatting sqref="E443:E444">
    <cfRule type="containsText" dxfId="246" priority="367" operator="containsText" text="fija">
      <formula>NOT(ISERROR(SEARCH("fija",E443)))</formula>
    </cfRule>
    <cfRule type="containsText" dxfId="245" priority="368" operator="containsText" text="domo">
      <formula>NOT(ISERROR(SEARCH("domo",E443)))</formula>
    </cfRule>
  </conditionalFormatting>
  <conditionalFormatting sqref="E444">
    <cfRule type="containsText" dxfId="244" priority="369" operator="containsText" text="Radio">
      <formula>NOT(ISERROR(SEARCH("Radio",E444)))</formula>
    </cfRule>
  </conditionalFormatting>
  <conditionalFormatting sqref="E444:E445">
    <cfRule type="containsText" dxfId="243" priority="362" operator="containsText" text="fija">
      <formula>NOT(ISERROR(SEARCH("fija",E444)))</formula>
    </cfRule>
    <cfRule type="containsText" dxfId="242" priority="363" operator="containsText" text="domo">
      <formula>NOT(ISERROR(SEARCH("domo",E444)))</formula>
    </cfRule>
  </conditionalFormatting>
  <conditionalFormatting sqref="E445">
    <cfRule type="containsText" dxfId="241" priority="361" operator="containsText" text="domo">
      <formula>NOT(ISERROR(SEARCH("domo",E445)))</formula>
    </cfRule>
    <cfRule type="containsText" dxfId="240" priority="360" operator="containsText" text="fija">
      <formula>NOT(ISERROR(SEARCH("fija",E445)))</formula>
    </cfRule>
    <cfRule type="containsText" dxfId="239" priority="364" operator="containsText" text="Radio">
      <formula>NOT(ISERROR(SEARCH("Radio",E445)))</formula>
    </cfRule>
  </conditionalFormatting>
  <conditionalFormatting sqref="E447">
    <cfRule type="containsText" dxfId="238" priority="658" operator="containsText" text="fija">
      <formula>NOT(ISERROR(SEARCH("fija",E447)))</formula>
    </cfRule>
    <cfRule type="containsText" dxfId="237" priority="659" operator="containsText" text="domo">
      <formula>NOT(ISERROR(SEARCH("domo",E447)))</formula>
    </cfRule>
  </conditionalFormatting>
  <conditionalFormatting sqref="E450:E452">
    <cfRule type="containsText" dxfId="236" priority="391" operator="containsText" text="domo">
      <formula>NOT(ISERROR(SEARCH("domo",E450)))</formula>
    </cfRule>
    <cfRule type="containsText" dxfId="235" priority="390" operator="containsText" text="fija">
      <formula>NOT(ISERROR(SEARCH("fija",E450)))</formula>
    </cfRule>
  </conditionalFormatting>
  <conditionalFormatting sqref="E489:E510">
    <cfRule type="containsText" dxfId="234" priority="1" operator="containsText" text="Radio">
      <formula>NOT(ISERROR(SEARCH("Radio",E489)))</formula>
    </cfRule>
  </conditionalFormatting>
  <conditionalFormatting sqref="E467:G488 F487:F510">
    <cfRule type="containsText" dxfId="233" priority="19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32" priority="915" operator="containsText" text="Radio">
      <formula>NOT(ISERROR(SEARCH("Radio",E1)))</formula>
    </cfRule>
  </conditionalFormatting>
  <conditionalFormatting sqref="F437">
    <cfRule type="cellIs" dxfId="231" priority="38" operator="equal">
      <formula>"PTP A FO"</formula>
    </cfRule>
    <cfRule type="containsText" dxfId="230" priority="37" operator="containsText" text="Radio">
      <formula>NOT(ISERROR(SEARCH("Radio",F437)))</formula>
    </cfRule>
  </conditionalFormatting>
  <conditionalFormatting sqref="F1:G436 F447:G447 F449:G467 F468:F473 F474:G1048576">
    <cfRule type="cellIs" dxfId="229" priority="639" operator="equal">
      <formula>"PTP A FO"</formula>
    </cfRule>
  </conditionalFormatting>
  <conditionalFormatting sqref="F1:G467 F468:F473 F474:G1048576">
    <cfRule type="cellIs" dxfId="228" priority="444" operator="equal">
      <formula>"PTP A FO"</formula>
    </cfRule>
  </conditionalFormatting>
  <conditionalFormatting sqref="F1:G467 F474:G1048576 F468:F473">
    <cfRule type="cellIs" dxfId="227" priority="443" operator="equal">
      <formula>$F$10</formula>
    </cfRule>
  </conditionalFormatting>
  <conditionalFormatting sqref="G468:G473">
    <cfRule type="cellIs" dxfId="226" priority="18" operator="equal">
      <formula>"PTP A FO"</formula>
    </cfRule>
    <cfRule type="cellIs" dxfId="225" priority="17" operator="equal">
      <formula>"PTP A FO"</formula>
    </cfRule>
    <cfRule type="cellIs" dxfId="224" priority="16" operator="equal">
      <formula>$F$10</formula>
    </cfRule>
  </conditionalFormatting>
  <conditionalFormatting sqref="H468 H470 H472 H474 H476 H478">
    <cfRule type="containsText" dxfId="223" priority="15" operator="containsText" text="Radio">
      <formula>NOT(ISERROR(SEARCH("Radio",H468)))</formula>
    </cfRule>
  </conditionalFormatting>
  <conditionalFormatting sqref="H480">
    <cfRule type="containsText" dxfId="222" priority="14" operator="containsText" text="Radio">
      <formula>NOT(ISERROR(SEARCH("Radio",H480)))</formula>
    </cfRule>
  </conditionalFormatting>
  <conditionalFormatting sqref="H484 H486 H488">
    <cfRule type="containsText" dxfId="221" priority="13" operator="containsText" text="Radio">
      <formula>NOT(ISERROR(SEARCH("Radio",H484)))</formula>
    </cfRule>
  </conditionalFormatting>
  <conditionalFormatting sqref="K4:K510">
    <cfRule type="cellIs" dxfId="220" priority="874" operator="lessThan">
      <formula>0.8</formula>
    </cfRule>
    <cfRule type="cellIs" dxfId="219" priority="875" operator="greaterThan">
      <formula>0.8</formula>
    </cfRule>
  </conditionalFormatting>
  <conditionalFormatting sqref="L487:AN1048576">
    <cfRule type="containsText" dxfId="218" priority="571" operator="containsText" text="Caida">
      <formula>NOT(ISERROR(SEARCH("Caida",L487)))</formula>
    </cfRule>
    <cfRule type="notContainsText" dxfId="217" priority="904" operator="notContains" text="Caida">
      <formula>ISERROR(SEARCH("Caida",L487))</formula>
    </cfRule>
  </conditionalFormatting>
  <conditionalFormatting sqref="L5:AO486">
    <cfRule type="cellIs" dxfId="216" priority="20" operator="equal">
      <formula>"APAGADO"</formula>
    </cfRule>
  </conditionalFormatting>
  <conditionalFormatting sqref="L487:AO605">
    <cfRule type="cellIs" dxfId="215" priority="21" operator="equal">
      <formula>"apagado"</formula>
    </cfRule>
  </conditionalFormatting>
  <conditionalFormatting sqref="N487:N1048">
    <cfRule type="cellIs" dxfId="214" priority="226" operator="greaterThan">
      <formula>0.8</formula>
    </cfRule>
    <cfRule type="cellIs" dxfId="213" priority="203" operator="greaterThan">
      <formula>0.8</formula>
    </cfRule>
    <cfRule type="cellIs" dxfId="212" priority="202" operator="lessThan">
      <formula>0.8</formula>
    </cfRule>
    <cfRule type="containsText" dxfId="211" priority="201" operator="containsText" text="Caida">
      <formula>NOT(ISERROR(SEARCH("Caida",N487)))</formula>
    </cfRule>
    <cfRule type="notContainsText" dxfId="210" priority="200" operator="notContains" text="Caida">
      <formula>ISERROR(SEARCH("Caida",N487))</formula>
    </cfRule>
    <cfRule type="cellIs" dxfId="209" priority="330" operator="equal">
      <formula>"APAGADO"</formula>
    </cfRule>
  </conditionalFormatting>
  <conditionalFormatting sqref="N487:N1048576 N2 N4">
    <cfRule type="cellIs" dxfId="208" priority="220" operator="equal">
      <formula>$N$13</formula>
    </cfRule>
  </conditionalFormatting>
  <conditionalFormatting sqref="V3:AG3">
    <cfRule type="cellIs" dxfId="207" priority="594" operator="equal">
      <formula>"apagado"</formula>
    </cfRule>
  </conditionalFormatting>
  <conditionalFormatting sqref="V487:AG1048576">
    <cfRule type="cellIs" dxfId="206" priority="34" operator="equal">
      <formula>"apagado"</formula>
    </cfRule>
  </conditionalFormatting>
  <conditionalFormatting sqref="AH487:AO1048576">
    <cfRule type="cellIs" dxfId="205" priority="151" operator="equal">
      <formula>"APAGADO"</formula>
    </cfRule>
  </conditionalFormatting>
  <conditionalFormatting sqref="AO487:AO1048576">
    <cfRule type="containsText" dxfId="204" priority="153" operator="containsText" text="Caida">
      <formula>NOT(ISERROR(SEARCH("Caida",AO487)))</formula>
    </cfRule>
    <cfRule type="notContainsText" dxfId="203" priority="152" operator="notContains" text="Caida">
      <formula>ISERROR(SEARCH("Caida",AO487))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72" workbookViewId="0">
      <selection activeCell="B477" sqref="B47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45170</v>
      </c>
      <c r="G1" s="14">
        <f>'RESUMEN TOTAL'!M4</f>
        <v>45171</v>
      </c>
      <c r="H1" s="14">
        <f>'RESUMEN TOTAL'!N4</f>
        <v>45172</v>
      </c>
      <c r="I1" s="14">
        <f>'RESUMEN TOTAL'!O4</f>
        <v>45173</v>
      </c>
      <c r="J1" s="14">
        <f>'RESUMEN TOTAL'!P4</f>
        <v>45174</v>
      </c>
      <c r="K1" s="14">
        <f>'RESUMEN TOTAL'!Q4</f>
        <v>45175</v>
      </c>
      <c r="L1" s="14">
        <f>'RESUMEN TOTAL'!R4</f>
        <v>45176</v>
      </c>
      <c r="M1" s="14">
        <f>'RESUMEN TOTAL'!S4</f>
        <v>45177</v>
      </c>
      <c r="N1" s="14">
        <f>'RESUMEN TOTAL'!T4</f>
        <v>45178</v>
      </c>
      <c r="O1" s="14">
        <f>'RESUMEN TOTAL'!U4</f>
        <v>45179</v>
      </c>
      <c r="P1" s="14">
        <f>'RESUMEN TOTAL'!V4</f>
        <v>45180</v>
      </c>
      <c r="Q1" s="14">
        <f>'RESUMEN TOTAL'!W4</f>
        <v>45181</v>
      </c>
      <c r="R1" s="14">
        <f>'RESUMEN TOTAL'!X4</f>
        <v>45182</v>
      </c>
      <c r="S1" s="14">
        <f>'RESUMEN TOTAL'!Y4</f>
        <v>45183</v>
      </c>
      <c r="T1" s="14">
        <f>'RESUMEN TOTAL'!Z4</f>
        <v>45184</v>
      </c>
      <c r="U1" s="14">
        <f>'RESUMEN TOTAL'!AA4</f>
        <v>45185</v>
      </c>
      <c r="V1" s="14">
        <f>'RESUMEN TOTAL'!AB4</f>
        <v>45186</v>
      </c>
      <c r="W1" s="14">
        <f>'RESUMEN TOTAL'!AC4</f>
        <v>45187</v>
      </c>
      <c r="X1" s="14">
        <f>'RESUMEN TOTAL'!AD4</f>
        <v>45188</v>
      </c>
      <c r="Y1" s="14">
        <f>'RESUMEN TOTAL'!AE4</f>
        <v>45189</v>
      </c>
      <c r="Z1" s="14">
        <f>'RESUMEN TOTAL'!AF4</f>
        <v>45190</v>
      </c>
      <c r="AA1" s="14">
        <f>'RESUMEN TOTAL'!AG4</f>
        <v>45191</v>
      </c>
      <c r="AB1" s="14">
        <f>'RESUMEN TOTAL'!AH4</f>
        <v>45192</v>
      </c>
      <c r="AC1" s="14">
        <f>'RESUMEN TOTAL'!AI4</f>
        <v>45193</v>
      </c>
      <c r="AD1" s="14">
        <f>'RESUMEN TOTAL'!AJ4</f>
        <v>45194</v>
      </c>
      <c r="AE1" s="14">
        <f>'RESUMEN TOTAL'!AK4</f>
        <v>45195</v>
      </c>
      <c r="AF1" s="14">
        <f>'RESUMEN TOTAL'!AL4</f>
        <v>45196</v>
      </c>
      <c r="AG1" s="14">
        <f>'RESUMEN TOTAL'!AM4</f>
        <v>45197</v>
      </c>
      <c r="AH1" s="14">
        <f>'RESUMEN TOTAL'!AN4</f>
        <v>45198</v>
      </c>
      <c r="AI1" s="14">
        <f>'RESUMEN TOTAL'!AO4</f>
        <v>45199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 t="str">
        <f>'RESUMEN TOTAL'!N463</f>
        <v>APAGADO</v>
      </c>
      <c r="I460" t="str">
        <f>'RESUMEN TOTAL'!O463</f>
        <v>APAGADO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 t="str">
        <f>'RESUMEN TOTAL'!M464</f>
        <v>APAGADO</v>
      </c>
      <c r="H461" t="str">
        <f>'RESUMEN TOTAL'!N464</f>
        <v>APAGADO</v>
      </c>
      <c r="I461" t="str">
        <f>'RESUMEN TOTAL'!O464</f>
        <v>APAGADO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 t="str">
        <f>'RESUMEN TOTAL'!P475</f>
        <v>APAGADO</v>
      </c>
      <c r="K472" t="str">
        <f>'RESUMEN TOTAL'!Q475</f>
        <v>APAGADO</v>
      </c>
      <c r="L472" t="str">
        <f>'RESUMEN TOTAL'!R475</f>
        <v>APAGADO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 t="str">
        <f>'RESUMEN TOTAL'!P476</f>
        <v>APAGADO</v>
      </c>
      <c r="K473" t="str">
        <f>'RESUMEN TOTAL'!Q476</f>
        <v>APAGADO</v>
      </c>
      <c r="L473" t="str">
        <f>'RESUMEN TOTAL'!R476</f>
        <v>APAGADO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 t="str">
        <f>'RESUMEN TOTAL'!N477</f>
        <v>APAGADO</v>
      </c>
      <c r="I474">
        <f>'RESUMEN TOTAL'!O477</f>
        <v>0</v>
      </c>
      <c r="J474" t="str">
        <f>'RESUMEN TOTAL'!P477</f>
        <v>APAGADO</v>
      </c>
      <c r="K474">
        <f>'RESUMEN TOTAL'!Q477</f>
        <v>0</v>
      </c>
      <c r="L474" t="str">
        <f>'RESUMEN TOTAL'!R477</f>
        <v>APAGADO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 t="str">
        <f>'RESUMEN TOTAL'!N478</f>
        <v>APAGADO</v>
      </c>
      <c r="I475">
        <f>'RESUMEN TOTAL'!O478</f>
        <v>0</v>
      </c>
      <c r="J475" t="str">
        <f>'RESUMEN TOTAL'!P478</f>
        <v>APAGADO</v>
      </c>
      <c r="K475">
        <f>'RESUMEN TOTAL'!Q478</f>
        <v>0</v>
      </c>
      <c r="L475" t="str">
        <f>'RESUMEN TOTAL'!R478</f>
        <v>APAGADO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 t="s">
        <v>1494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 t="str">
        <f>'RESUMEN TOTAL'!O479</f>
        <v>APAGADO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 t="str">
        <f>'RESUMEN TOTAL'!N486</f>
        <v>APAGADO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 t="str">
        <f>'RESUMEN TOTAL'!A487</f>
        <v>PARADAS SEGURAS</v>
      </c>
      <c r="B484" t="str">
        <f>'RESUMEN TOTAL'!B487</f>
        <v>36 C</v>
      </c>
      <c r="C484" t="str">
        <f>'RESUMEN TOTAL'!D487</f>
        <v>Hudson y Transol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 t="str">
        <f>'RESUMEN TOTAL'!A488</f>
        <v>PARADAS SEGURAS</v>
      </c>
      <c r="B485" t="str">
        <f>'RESUMEN TOTAL'!B488</f>
        <v>36 I</v>
      </c>
      <c r="C485" t="str">
        <f>'RESUMEN TOTAL'!D488</f>
        <v>Hudson y Transol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 t="str">
        <f>'RESUMEN TOTAL'!A489</f>
        <v>PARADAS SEGURAS</v>
      </c>
      <c r="B486" t="str">
        <f>'RESUMEN TOTAL'!B489</f>
        <v>37 C</v>
      </c>
      <c r="C486" t="str">
        <f>'RESUMEN TOTAL'!D489</f>
        <v>Hudson y Jose Ingeniero Este</v>
      </c>
      <c r="D486" t="str">
        <f>'RESUMEN TOTAL'!E489</f>
        <v>GFIJA</v>
      </c>
      <c r="E486" t="str">
        <f>'RESUMEN TOTAL'!F489</f>
        <v>GPON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 t="str">
        <f>'RESUMEN TOTAL'!A490</f>
        <v>PARADAS SEGURAS</v>
      </c>
      <c r="B487" t="str">
        <f>'RESUMEN TOTAL'!B490</f>
        <v xml:space="preserve">37 I </v>
      </c>
      <c r="C487" t="str">
        <f>'RESUMEN TOTAL'!D490</f>
        <v>Hudson y Jose Ingeniero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 t="str">
        <f>'RESUMEN TOTAL'!A491</f>
        <v>PARADAS SEGURAS</v>
      </c>
      <c r="B488" t="str">
        <f>'RESUMEN TOTAL'!B491</f>
        <v>38 C</v>
      </c>
      <c r="C488" t="str">
        <f>'RESUMEN TOTAL'!D491</f>
        <v>Hudson y Cacheuta Oeste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 t="str">
        <f>'RESUMEN TOTAL'!A492</f>
        <v>PARADAS SEGURAS</v>
      </c>
      <c r="B489" t="str">
        <f>'RESUMEN TOTAL'!B492</f>
        <v>38 I</v>
      </c>
      <c r="C489" t="str">
        <f>'RESUMEN TOTAL'!D492</f>
        <v>Hudson y Cacheuta Oeste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 t="str">
        <f>'RESUMEN TOTAL'!A493</f>
        <v>PARADAS SEGURAS</v>
      </c>
      <c r="B490" t="str">
        <f>'RESUMEN TOTAL'!B493</f>
        <v>39 C</v>
      </c>
      <c r="C490" t="str">
        <f>'RESUMEN TOTAL'!D493</f>
        <v>Hudson y Groussac 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 t="str">
        <f>'RESUMEN TOTAL'!M493</f>
        <v>APAGADO</v>
      </c>
      <c r="H490" t="str">
        <f>'RESUMEN TOTAL'!N493</f>
        <v>APAGADO</v>
      </c>
      <c r="I490" t="str">
        <f>'RESUMEN TOTAL'!O493</f>
        <v>APAGADO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 t="str">
        <f>'RESUMEN TOTAL'!A494</f>
        <v>PARADAS SEGURAS</v>
      </c>
      <c r="B491" t="str">
        <f>'RESUMEN TOTAL'!B494</f>
        <v>39 I</v>
      </c>
      <c r="C491" t="str">
        <f>'RESUMEN TOTAL'!D494</f>
        <v>Hudson y Groussac 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 t="str">
        <f>'RESUMEN TOTAL'!M494</f>
        <v>APAGADO</v>
      </c>
      <c r="H491" t="str">
        <f>'RESUMEN TOTAL'!N494</f>
        <v>APAGADO</v>
      </c>
      <c r="I491" t="str">
        <f>'RESUMEN TOTAL'!O494</f>
        <v>APAGADO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 t="str">
        <f>'RESUMEN TOTAL'!A495</f>
        <v>PARADAS SEGURAS</v>
      </c>
      <c r="B492" t="str">
        <f>'RESUMEN TOTAL'!B495</f>
        <v>40 C</v>
      </c>
      <c r="C492" t="str">
        <f>'RESUMEN TOTAL'!D495</f>
        <v>Hudson y Groussac Oeste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 t="str">
        <f>'RESUMEN TOTAL'!A496</f>
        <v>PARADAS SEGURAS</v>
      </c>
      <c r="B493" t="str">
        <f>'RESUMEN TOTAL'!B496</f>
        <v>40 I</v>
      </c>
      <c r="C493" t="str">
        <f>'RESUMEN TOTAL'!D496</f>
        <v>Hudson y Groussac Oeste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 t="str">
        <f>'RESUMEN TOTAL'!A497</f>
        <v>PARADAS SEGURAS</v>
      </c>
      <c r="B494" t="str">
        <f>'RESUMEN TOTAL'!B497</f>
        <v>41 C</v>
      </c>
      <c r="C494" t="str">
        <f>'RESUMEN TOTAL'!D497</f>
        <v>Hudson y Dumas 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 t="str">
        <f>'RESUMEN TOTAL'!A498</f>
        <v>PARADAS SEGURAS</v>
      </c>
      <c r="B495" t="str">
        <f>'RESUMEN TOTAL'!B498</f>
        <v>41 I</v>
      </c>
      <c r="C495" t="str">
        <f>'RESUMEN TOTAL'!D498</f>
        <v>Hudson y Dumas 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 t="str">
        <f>'RESUMEN TOTAL'!A499</f>
        <v>PARADAS SEGURAS</v>
      </c>
      <c r="B496" t="str">
        <f>'RESUMEN TOTAL'!B499</f>
        <v>42 C</v>
      </c>
      <c r="C496" t="str">
        <f>'RESUMEN TOTAL'!D499</f>
        <v>Hudson y Dumas Oeste</v>
      </c>
      <c r="D496" t="str">
        <f>'RESUMEN TOTAL'!E499</f>
        <v>GFIJA</v>
      </c>
      <c r="E496" t="str">
        <f>'RESUMEN TOTAL'!F499</f>
        <v>GPON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 t="str">
        <f>'RESUMEN TOTAL'!A500</f>
        <v>PARADAS SEGURAS</v>
      </c>
      <c r="B497" t="str">
        <f>'RESUMEN TOTAL'!B500</f>
        <v>42 I</v>
      </c>
      <c r="C497" t="str">
        <f>'RESUMEN TOTAL'!D500</f>
        <v>Hudson y Dumas Oeste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 t="str">
        <f>'RESUMEN TOTAL'!A501</f>
        <v>PARADAS SEGURAS</v>
      </c>
      <c r="B498" t="str">
        <f>'RESUMEN TOTAL'!B501</f>
        <v>43 C</v>
      </c>
      <c r="C498" t="str">
        <f>'RESUMEN TOTAL'!D501</f>
        <v>Hudson y Manuel de Falla Este</v>
      </c>
      <c r="D498" t="str">
        <f>'RESUMEN TOTAL'!E501</f>
        <v>GFIJA</v>
      </c>
      <c r="E498" t="str">
        <f>'RESUMEN TOTAL'!F501</f>
        <v>GPON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 t="str">
        <f>'RESUMEN TOTAL'!A502</f>
        <v>PARADAS SEGURAS</v>
      </c>
      <c r="B499" t="str">
        <f>'RESUMEN TOTAL'!B502</f>
        <v>43 I</v>
      </c>
      <c r="C499" t="str">
        <f>'RESUMEN TOTAL'!D502</f>
        <v>Hudson y Manuel de Falla Este</v>
      </c>
      <c r="D499" t="str">
        <f>'RESUMEN TOTAL'!E502</f>
        <v>INTERCOMUNICADOR</v>
      </c>
      <c r="E499" t="str">
        <f>'RESUMEN TOTAL'!F502</f>
        <v>GPON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 t="str">
        <f>'RESUMEN TOTAL'!A503</f>
        <v>PARADAS SEGURAS</v>
      </c>
      <c r="B500" t="str">
        <f>'RESUMEN TOTAL'!B503</f>
        <v>44 C</v>
      </c>
      <c r="C500" t="str">
        <f>'RESUMEN TOTAL'!D503</f>
        <v>Hudson y Virgen de Valle Oeste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 t="str">
        <f>'RESUMEN TOTAL'!A504</f>
        <v>PARADAS SEGURAS</v>
      </c>
      <c r="B501" t="str">
        <f>'RESUMEN TOTAL'!B504</f>
        <v>44 I</v>
      </c>
      <c r="C501" t="str">
        <f>'RESUMEN TOTAL'!D504</f>
        <v>Hudson y Virgen de Valle Oeste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 t="str">
        <f>'RESUMEN TOTAL'!A505</f>
        <v>PARADAS SEGURAS</v>
      </c>
      <c r="B502" t="str">
        <f>'RESUMEN TOTAL'!B505</f>
        <v>45 C</v>
      </c>
      <c r="C502" t="str">
        <f>'RESUMEN TOTAL'!D505</f>
        <v>Hudson y Benito Perez Galdos 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 t="str">
        <f>'RESUMEN TOTAL'!A506</f>
        <v>PARADAS SEGURAS</v>
      </c>
      <c r="B503" t="str">
        <f>'RESUMEN TOTAL'!B506</f>
        <v>45 I</v>
      </c>
      <c r="C503" t="str">
        <f>'RESUMEN TOTAL'!D506</f>
        <v>Hudson y Benito Perez Galdos 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 t="str">
        <f>'RESUMEN TOTAL'!A507</f>
        <v>PARADAS SEGURAS</v>
      </c>
      <c r="B504" t="str">
        <f>'RESUMEN TOTAL'!B507</f>
        <v>46 C</v>
      </c>
      <c r="C504" t="str">
        <f>'RESUMEN TOTAL'!D507</f>
        <v>Hudson y Avenida Bosques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 t="str">
        <f>'RESUMEN TOTAL'!A508</f>
        <v>PARADAS SEGURAS</v>
      </c>
      <c r="B505" t="str">
        <f>'RESUMEN TOTAL'!B508</f>
        <v>46 I</v>
      </c>
      <c r="C505" t="str">
        <f>'RESUMEN TOTAL'!D508</f>
        <v>Hudson y Avenida Bosques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 t="str">
        <f>'RESUMEN TOTAL'!A509</f>
        <v>PARADAS SEGURAS</v>
      </c>
      <c r="B506" t="str">
        <f>'RESUMEN TOTAL'!B509</f>
        <v>47 C</v>
      </c>
      <c r="C506" t="str">
        <f>'RESUMEN TOTAL'!D509</f>
        <v>Hudson y Avenida Bosques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 t="str">
        <f>'RESUMEN TOTAL'!A510</f>
        <v>PARADAS SEGURAS</v>
      </c>
      <c r="B507" t="str">
        <f>'RESUMEN TOTAL'!B510</f>
        <v>47 I</v>
      </c>
      <c r="C507" t="str">
        <f>'RESUMEN TOTAL'!D510</f>
        <v>Hudson y Avenida Bosques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53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25</v>
      </c>
      <c r="G1" s="18">
        <f t="shared" ref="G1:AG1" si="0">COUNTIF(G3:G403, "APAGADO")</f>
        <v>86</v>
      </c>
      <c r="H1" s="18">
        <f>COUNTIF(H3:H503, "APAGADO")</f>
        <v>110</v>
      </c>
      <c r="I1" s="18">
        <f t="shared" si="0"/>
        <v>97</v>
      </c>
      <c r="J1" s="18">
        <f t="shared" si="0"/>
        <v>56</v>
      </c>
      <c r="K1" s="18">
        <f t="shared" si="0"/>
        <v>93</v>
      </c>
      <c r="L1" s="18">
        <f t="shared" si="0"/>
        <v>49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45170</v>
      </c>
      <c r="G2" s="37">
        <f>ESTADISTICA!G1</f>
        <v>45171</v>
      </c>
      <c r="H2" s="37">
        <f>ESTADISTICA!H1</f>
        <v>45172</v>
      </c>
      <c r="I2" s="37">
        <f>ESTADISTICA!I1</f>
        <v>45173</v>
      </c>
      <c r="J2" s="37">
        <f>ESTADISTICA!J1</f>
        <v>45174</v>
      </c>
      <c r="K2" s="37">
        <f>ESTADISTICA!K1</f>
        <v>45175</v>
      </c>
      <c r="L2" s="37">
        <f>ESTADISTICA!L1</f>
        <v>45176</v>
      </c>
      <c r="M2" s="37">
        <f>ESTADISTICA!M1</f>
        <v>45177</v>
      </c>
      <c r="N2" s="37">
        <f>ESTADISTICA!N1</f>
        <v>45178</v>
      </c>
      <c r="O2" s="37">
        <f>ESTADISTICA!O1</f>
        <v>45179</v>
      </c>
      <c r="P2" s="37">
        <f>ESTADISTICA!P1</f>
        <v>45180</v>
      </c>
      <c r="Q2" s="37">
        <f>ESTADISTICA!Q1</f>
        <v>45181</v>
      </c>
      <c r="R2" s="37">
        <f>ESTADISTICA!R1</f>
        <v>45182</v>
      </c>
      <c r="S2" s="37">
        <f>ESTADISTICA!S1</f>
        <v>45183</v>
      </c>
      <c r="T2" s="37">
        <f>ESTADISTICA!T1</f>
        <v>45184</v>
      </c>
      <c r="U2" s="37">
        <f>ESTADISTICA!U1</f>
        <v>45185</v>
      </c>
      <c r="V2" s="37">
        <f>ESTADISTICA!V1</f>
        <v>45186</v>
      </c>
      <c r="W2" s="37">
        <f>ESTADISTICA!W1</f>
        <v>45187</v>
      </c>
      <c r="X2" s="37">
        <f>ESTADISTICA!X1</f>
        <v>45188</v>
      </c>
      <c r="Y2" s="37">
        <f>ESTADISTICA!Y1</f>
        <v>45189</v>
      </c>
      <c r="Z2" s="37">
        <f>ESTADISTICA!Z1</f>
        <v>45190</v>
      </c>
      <c r="AA2" s="37">
        <f>ESTADISTICA!AA1</f>
        <v>45191</v>
      </c>
      <c r="AB2" s="37">
        <f>ESTADISTICA!AB1</f>
        <v>45192</v>
      </c>
      <c r="AC2" s="37">
        <f>ESTADISTICA!AC1</f>
        <v>45193</v>
      </c>
      <c r="AD2" s="37">
        <f>ESTADISTICA!AD1</f>
        <v>45194</v>
      </c>
      <c r="AE2" s="37">
        <f>ESTADISTICA!AE1</f>
        <v>45195</v>
      </c>
      <c r="AF2" s="37">
        <f>ESTADISTICA!AF1</f>
        <v>45196</v>
      </c>
      <c r="AG2" s="37">
        <f>ESTADISTICA!AG1</f>
        <v>45197</v>
      </c>
      <c r="AH2" s="37">
        <f>ESTADISTICA!AH1</f>
        <v>45198</v>
      </c>
      <c r="AI2" s="37">
        <f>ESTADISTICA!AI1</f>
        <v>45199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 t="str">
        <f>ESTADISTICA!K19</f>
        <v>APAGADO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 t="str">
        <f>ESTADISTICA!K20</f>
        <v>APAGADO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 t="str">
        <f>ESTADISTICA!L22</f>
        <v>APAGADO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 t="str">
        <f>ESTADISTICA!F29</f>
        <v>APAGADO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 t="str">
        <f>ESTADISTICA!F39</f>
        <v>APAGADO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 t="str">
        <f>ESTADISTICA!L55</f>
        <v>APAGADO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 t="str">
        <f>ESTADISTICA!L57</f>
        <v>APAGADO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 t="str">
        <f>ESTADISTICA!L58</f>
        <v>APAGADO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 t="str">
        <f>ESTADISTICA!H68</f>
        <v>APAGADO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 t="str">
        <f>ESTADISTICA!L72</f>
        <v>APAGADO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 t="str">
        <f>ESTADISTICA!G76</f>
        <v>APAGADO</v>
      </c>
      <c r="H77">
        <f>ESTADISTICA!H76</f>
        <v>0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 t="str">
        <f>ESTADISTICA!L100</f>
        <v>APAGADO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 t="str">
        <f>ESTADISTICA!K104</f>
        <v>APAGADO</v>
      </c>
      <c r="L105" t="str">
        <f>ESTADISTICA!L104</f>
        <v>APAGADO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 t="str">
        <f>ESTADISTICA!G114</f>
        <v>APAGADO</v>
      </c>
      <c r="H115" t="str">
        <f>ESTADISTICA!H114</f>
        <v>APAGADO</v>
      </c>
      <c r="I115" t="str">
        <f>ESTADISTICA!I114</f>
        <v>APAGADO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 t="str">
        <f>ESTADISTICA!F122</f>
        <v>APAGADO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 t="str">
        <f>ESTADISTICA!K123</f>
        <v>APAGADO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 t="str">
        <f>ESTADISTICA!L129</f>
        <v>APAGADO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 t="str">
        <f>ESTADISTICA!L130</f>
        <v>APAGADO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 t="str">
        <f>ESTADISTICA!F142</f>
        <v>APAGADO</v>
      </c>
      <c r="G143" t="str">
        <f>ESTADISTICA!G142</f>
        <v>APAGADO</v>
      </c>
      <c r="H143" t="str">
        <f>ESTADISTICA!H142</f>
        <v>APAGADO</v>
      </c>
      <c r="I143" t="str">
        <f>ESTADISTICA!I142</f>
        <v>APAGADO</v>
      </c>
      <c r="J143" t="str">
        <f>ESTADISTICA!J142</f>
        <v>APAGADO</v>
      </c>
      <c r="K143" t="str">
        <f>ESTADISTICA!K142</f>
        <v>APAGADO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 t="str">
        <f>ESTADISTICA!K151</f>
        <v>APAGADO</v>
      </c>
      <c r="L152" t="str">
        <f>ESTADISTICA!L151</f>
        <v>APAGADO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 t="str">
        <f>ESTADISTICA!L158</f>
        <v>APAGADO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>
        <f>ESTADISTICA!J192</f>
        <v>0</v>
      </c>
      <c r="K193" t="str">
        <f>ESTADISTICA!K192</f>
        <v>APAGADO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 t="str">
        <f>ESTADISTICA!K195</f>
        <v>APAGADO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 t="str">
        <f>ESTADISTICA!L200</f>
        <v>APAGADO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 t="str">
        <f>ESTADISTICA!K222</f>
        <v>APAGADO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 t="str">
        <f>ESTADISTICA!G223</f>
        <v>APAGADO</v>
      </c>
      <c r="H223" t="str">
        <f>ESTADISTICA!H223</f>
        <v>APAGADO</v>
      </c>
      <c r="I223" t="str">
        <f>ESTADISTICA!I223</f>
        <v>APAGADO</v>
      </c>
      <c r="J223" t="str">
        <f>ESTADISTICA!J223</f>
        <v>APAGADO</v>
      </c>
      <c r="K223" t="str">
        <f>ESTADISTICA!K223</f>
        <v>APAGADO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 t="str">
        <f>ESTADISTICA!G225</f>
        <v>APAGADO</v>
      </c>
      <c r="H225" t="str">
        <f>ESTADISTICA!H225</f>
        <v>APAGADO</v>
      </c>
      <c r="I225" t="str">
        <f>ESTADISTICA!I225</f>
        <v>APAGADO</v>
      </c>
      <c r="J225" t="str">
        <f>ESTADISTICA!J225</f>
        <v>APAGADO</v>
      </c>
      <c r="K225" t="str">
        <f>ESTADISTICA!K225</f>
        <v>APAGADO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 t="str">
        <f>ESTADISTICA!G226</f>
        <v>APAGADO</v>
      </c>
      <c r="H226" t="str">
        <f>ESTADISTICA!H226</f>
        <v>APAGADO</v>
      </c>
      <c r="I226" t="str">
        <f>ESTADISTICA!I226</f>
        <v>APAGADO</v>
      </c>
      <c r="J226">
        <f>ESTADISTICA!J226</f>
        <v>0</v>
      </c>
      <c r="K226" t="str">
        <f>ESTADISTICA!K226</f>
        <v>APAGADO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 t="str">
        <f>ESTADISTICA!G232</f>
        <v>APAGADO</v>
      </c>
      <c r="H232" t="str">
        <f>ESTADISTICA!H232</f>
        <v>APAGADO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 t="str">
        <f>ESTADISTICA!F233</f>
        <v>APAGADO</v>
      </c>
      <c r="G233" t="str">
        <f>ESTADISTICA!G233</f>
        <v>APAGADO</v>
      </c>
      <c r="H233" t="str">
        <f>ESTADISTICA!H233</f>
        <v>APAGADO</v>
      </c>
      <c r="I233" t="str">
        <f>ESTADISTICA!I233</f>
        <v>APAGADO</v>
      </c>
      <c r="J233" t="str">
        <f>ESTADISTICA!J233</f>
        <v>APAGADO</v>
      </c>
      <c r="K233" t="str">
        <f>ESTADISTICA!K233</f>
        <v>APAGADO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 t="str">
        <f>ESTADISTICA!F235</f>
        <v>APAGADO</v>
      </c>
      <c r="G235" t="str">
        <f>ESTADISTICA!G235</f>
        <v>APAGADO</v>
      </c>
      <c r="H235" t="str">
        <f>ESTADISTICA!H235</f>
        <v>APAGADO</v>
      </c>
      <c r="I235" t="str">
        <f>ESTADISTICA!I235</f>
        <v>APAGADO</v>
      </c>
      <c r="J235" t="str">
        <f>ESTADISTICA!J235</f>
        <v>APAGADO</v>
      </c>
      <c r="K235" t="str">
        <f>ESTADISTICA!K235</f>
        <v>APAGADO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>
        <f>ESTADISTICA!J236</f>
        <v>0</v>
      </c>
      <c r="K236" t="str">
        <f>ESTADISTICA!K236</f>
        <v>APAGADO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 t="str">
        <f>ESTADISTICA!I237</f>
        <v>APAGADO</v>
      </c>
      <c r="J237">
        <f>ESTADISTICA!J237</f>
        <v>0</v>
      </c>
      <c r="K237" t="str">
        <f>ESTADISTICA!K237</f>
        <v>APAGADO</v>
      </c>
      <c r="L237" t="str">
        <f>ESTADISTICA!L237</f>
        <v>APAGADO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 t="str">
        <f>ESTADISTICA!I238</f>
        <v>APAGADO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 t="str">
        <f>ESTADISTICA!I239</f>
        <v>APAGADO</v>
      </c>
      <c r="J239">
        <f>ESTADISTICA!J239</f>
        <v>0</v>
      </c>
      <c r="K239" t="str">
        <f>ESTADISTICA!K239</f>
        <v>APAGADO</v>
      </c>
      <c r="L239" t="str">
        <f>ESTADISTICA!L239</f>
        <v>APAGADO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 t="str">
        <f>ESTADISTICA!G240</f>
        <v>APAGADO</v>
      </c>
      <c r="H240" t="str">
        <f>ESTADISTICA!H240</f>
        <v>APAGADO</v>
      </c>
      <c r="I240" t="str">
        <f>ESTADISTICA!I240</f>
        <v>APAGADO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 t="str">
        <f>ESTADISTICA!I241</f>
        <v>APAGADO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 t="str">
        <f>ESTADISTICA!G243</f>
        <v>APAGADO</v>
      </c>
      <c r="H243" t="str">
        <f>ESTADISTICA!H243</f>
        <v>APAGADO</v>
      </c>
      <c r="I243" t="str">
        <f>ESTADISTICA!I243</f>
        <v>APAGADO</v>
      </c>
      <c r="J243">
        <f>ESTADISTICA!J243</f>
        <v>0</v>
      </c>
      <c r="K243" t="str">
        <f>ESTADISTICA!K243</f>
        <v>APAGADO</v>
      </c>
      <c r="L243" t="str">
        <f>ESTADISTICA!L243</f>
        <v>APAGADO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 t="str">
        <f>ESTADISTICA!G244</f>
        <v>APAGADO</v>
      </c>
      <c r="H244" t="str">
        <f>ESTADISTICA!H244</f>
        <v>APAGADO</v>
      </c>
      <c r="I244" t="str">
        <f>ESTADISTICA!I244</f>
        <v>APAGADO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 t="str">
        <f>ESTADISTICA!I245</f>
        <v>APAGADO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>
        <f>ESTADISTICA!J249</f>
        <v>0</v>
      </c>
      <c r="K249">
        <f>ESTADISTICA!K249</f>
        <v>0</v>
      </c>
      <c r="L249" t="str">
        <f>ESTADISTICA!L249</f>
        <v>APAGADO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>
        <f>ESTADISTICA!J250</f>
        <v>0</v>
      </c>
      <c r="K250" t="str">
        <f>ESTADISTICA!K250</f>
        <v>APAGADO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 t="str">
        <f>ESTADISTICA!I255</f>
        <v>APAGADO</v>
      </c>
      <c r="J255">
        <f>ESTADISTICA!J255</f>
        <v>0</v>
      </c>
      <c r="K255" t="str">
        <f>ESTADISTICA!K255</f>
        <v>APAGADO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 t="str">
        <f>ESTADISTICA!K256</f>
        <v>APAGADO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 t="str">
        <f>ESTADISTICA!K257</f>
        <v>APAGADO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 t="str">
        <f>ESTADISTICA!K258</f>
        <v>APAGADO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 t="str">
        <f>ESTADISTICA!K259</f>
        <v>APAGADO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 t="str">
        <f>ESTADISTICA!K260</f>
        <v>APAGADO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 t="str">
        <f>ESTADISTICA!K261</f>
        <v>APAGADO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 t="str">
        <f>ESTADISTICA!K262</f>
        <v>APAGADO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 t="str">
        <f>ESTADISTICA!K263</f>
        <v>APAGADO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 t="str">
        <f>ESTADISTICA!K264</f>
        <v>APAGADO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 t="str">
        <f>ESTADISTICA!K265</f>
        <v>APAGADO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 t="str">
        <f>ESTADISTICA!G266</f>
        <v>APAGADO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 t="str">
        <f>ESTADISTICA!K267</f>
        <v>APAGADO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 t="str">
        <f>ESTADISTICA!K268</f>
        <v>APAGADO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 t="str">
        <f>ESTADISTICA!K269</f>
        <v>APAGADO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 t="str">
        <f>ESTADISTICA!K272</f>
        <v>APAGADO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 t="str">
        <f>ESTADISTICA!K273</f>
        <v>APAGADO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 t="str">
        <f>ESTADISTICA!L285</f>
        <v>APAGADO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 t="str">
        <f>ESTADISTICA!L286</f>
        <v>APAGADO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 t="str">
        <f>ESTADISTICA!G290</f>
        <v>APAGADO</v>
      </c>
      <c r="H290" t="str">
        <f>ESTADISTICA!H290</f>
        <v>APAGADO</v>
      </c>
      <c r="I290" t="str">
        <f>ESTADISTICA!I290</f>
        <v>APAGADO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 t="str">
        <f>ESTADISTICA!G292</f>
        <v>APAGADO</v>
      </c>
      <c r="H292" t="str">
        <f>ESTADISTICA!H292</f>
        <v>APAGADO</v>
      </c>
      <c r="I292" t="str">
        <f>ESTADISTICA!I292</f>
        <v>APAGADO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 t="str">
        <f>ESTADISTICA!G293</f>
        <v>APAGADO</v>
      </c>
      <c r="H293" t="str">
        <f>ESTADISTICA!H293</f>
        <v>APAGADO</v>
      </c>
      <c r="I293" t="str">
        <f>ESTADISTICA!I293</f>
        <v>APAGADO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 t="str">
        <f>ESTADISTICA!G294</f>
        <v>APAGADO</v>
      </c>
      <c r="H294" t="str">
        <f>ESTADISTICA!H294</f>
        <v>APAGADO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 t="str">
        <f>ESTADISTICA!G298</f>
        <v>APAGADO</v>
      </c>
      <c r="H298" t="str">
        <f>ESTADISTICA!H298</f>
        <v>APAGADO</v>
      </c>
      <c r="I298" t="str">
        <f>ESTADISTICA!I298</f>
        <v>APAGADO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 t="str">
        <f>ESTADISTICA!G299</f>
        <v>APAGADO</v>
      </c>
      <c r="H299" t="str">
        <f>ESTADISTICA!H299</f>
        <v>APAGADO</v>
      </c>
      <c r="I299" t="str">
        <f>ESTADISTICA!I299</f>
        <v>APAGADO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 t="str">
        <f>ESTADISTICA!G300</f>
        <v>APAGADO</v>
      </c>
      <c r="H300" t="str">
        <f>ESTADISTICA!H300</f>
        <v>APAGADO</v>
      </c>
      <c r="I300" t="str">
        <f>ESTADISTICA!I300</f>
        <v>APAGADO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 t="str">
        <f>ESTADISTICA!G301</f>
        <v>APAGADO</v>
      </c>
      <c r="H301" t="str">
        <f>ESTADISTICA!H301</f>
        <v>APAGADO</v>
      </c>
      <c r="I301" t="str">
        <f>ESTADISTICA!I301</f>
        <v>APAGADO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 t="str">
        <f>ESTADISTICA!G302</f>
        <v>APAGADO</v>
      </c>
      <c r="H302" t="str">
        <f>ESTADISTICA!H302</f>
        <v>APAGADO</v>
      </c>
      <c r="I302" t="str">
        <f>ESTADISTICA!I302</f>
        <v>APAGADO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 t="str">
        <f>ESTADISTICA!G303</f>
        <v>APAGADO</v>
      </c>
      <c r="H303" t="str">
        <f>ESTADISTICA!H303</f>
        <v>APAGADO</v>
      </c>
      <c r="I303" t="str">
        <f>ESTADISTICA!I303</f>
        <v>APAGADO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 t="str">
        <f>ESTADISTICA!G304</f>
        <v>APAGADO</v>
      </c>
      <c r="H304" t="str">
        <f>ESTADISTICA!H304</f>
        <v>APAGADO</v>
      </c>
      <c r="I304" t="str">
        <f>ESTADISTICA!I304</f>
        <v>APAGADO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 t="str">
        <f>ESTADISTICA!G305</f>
        <v>APAGADO</v>
      </c>
      <c r="H305" t="str">
        <f>ESTADISTICA!H305</f>
        <v>APAGADO</v>
      </c>
      <c r="I305" t="str">
        <f>ESTADISTICA!I305</f>
        <v>APAGADO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>
        <f>ESTADISTICA!J309</f>
        <v>0</v>
      </c>
      <c r="K309" t="str">
        <f>ESTADISTICA!K309</f>
        <v>APAGADO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 t="str">
        <f>ESTADISTICA!G316</f>
        <v>APAGADO</v>
      </c>
      <c r="H316" t="str">
        <f>ESTADISTICA!H316</f>
        <v>APAGADO</v>
      </c>
      <c r="I316" t="str">
        <f>ESTADISTICA!I316</f>
        <v>APAGADO</v>
      </c>
      <c r="J316" t="str">
        <f>ESTADISTICA!J316</f>
        <v>APAGADO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 t="str">
        <f>ESTADISTICA!G317</f>
        <v>APAGADO</v>
      </c>
      <c r="H317" t="str">
        <f>ESTADISTICA!H317</f>
        <v>APAGADO</v>
      </c>
      <c r="I317" t="str">
        <f>ESTADISTICA!I317</f>
        <v>APAGADO</v>
      </c>
      <c r="J317" t="str">
        <f>ESTADISTICA!J317</f>
        <v>APAGADO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 t="str">
        <f>ESTADISTICA!G318</f>
        <v>APAGADO</v>
      </c>
      <c r="H318" t="str">
        <f>ESTADISTICA!H318</f>
        <v>APAGADO</v>
      </c>
      <c r="I318" t="str">
        <f>ESTADISTICA!I318</f>
        <v>APAGADO</v>
      </c>
      <c r="J318" t="str">
        <f>ESTADISTICA!J318</f>
        <v>APAGADO</v>
      </c>
      <c r="K318" t="str">
        <f>ESTADISTICA!K318</f>
        <v>APAGADO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 t="str">
        <f>ESTADISTICA!G351</f>
        <v>APAGADO</v>
      </c>
      <c r="H351" t="str">
        <f>ESTADISTICA!H351</f>
        <v>APAGADO</v>
      </c>
      <c r="I351" t="str">
        <f>ESTADISTICA!I351</f>
        <v>APAGADO</v>
      </c>
      <c r="J351" t="str">
        <f>ESTADISTICA!J351</f>
        <v>APAGADO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 t="str">
        <f>ESTADISTICA!G352</f>
        <v>APAGADO</v>
      </c>
      <c r="H352" t="str">
        <f>ESTADISTICA!H352</f>
        <v>APAGADO</v>
      </c>
      <c r="I352" t="str">
        <f>ESTADISTICA!I352</f>
        <v>APAGADO</v>
      </c>
      <c r="J352" t="str">
        <f>ESTADISTICA!J352</f>
        <v>APAGADO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 t="str">
        <f>ESTADISTICA!K355</f>
        <v>APAGADO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 t="str">
        <f>ESTADISTICA!K356</f>
        <v>APAGADO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 t="str">
        <f>ESTADISTICA!K357</f>
        <v>APAGADO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 t="str">
        <f>ESTADISTICA!K360</f>
        <v>APAGADO</v>
      </c>
      <c r="L360" t="str">
        <f>ESTADISTICA!L360</f>
        <v>APAGADO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 t="str">
        <f>ESTADISTICA!I363</f>
        <v>APAGADO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 t="str">
        <f>ESTADISTICA!L367</f>
        <v>APAGADO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 t="str">
        <f>ESTADISTICA!L368</f>
        <v>APAGADO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 t="str">
        <f>ESTADISTICA!G378</f>
        <v>APAGADO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 t="str">
        <f>ESTADISTICA!G380</f>
        <v>APAGADO</v>
      </c>
      <c r="H380" t="str">
        <f>ESTADISTICA!H380</f>
        <v>APAGADO</v>
      </c>
      <c r="I380" t="str">
        <f>ESTADISTICA!I380</f>
        <v>APAGADO</v>
      </c>
      <c r="J380">
        <f>ESTADISTICA!J380</f>
        <v>0</v>
      </c>
      <c r="K380">
        <f>ESTADISTICA!K380</f>
        <v>0</v>
      </c>
      <c r="L380" t="str">
        <f>ESTADISTICA!L380</f>
        <v>APAGADO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 t="str">
        <f>ESTADISTICA!G381</f>
        <v>APAGADO</v>
      </c>
      <c r="H381" t="str">
        <f>ESTADISTICA!H381</f>
        <v>APAGADO</v>
      </c>
      <c r="I381" t="str">
        <f>ESTADISTICA!I381</f>
        <v>APAGADO</v>
      </c>
      <c r="J381">
        <f>ESTADISTICA!J381</f>
        <v>0</v>
      </c>
      <c r="K381">
        <f>ESTADISTICA!K381</f>
        <v>0</v>
      </c>
      <c r="L381" t="str">
        <f>ESTADISTICA!L381</f>
        <v>APAGADO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 t="str">
        <f>ESTADISTICA!G382</f>
        <v>APAGADO</v>
      </c>
      <c r="H382" t="str">
        <f>ESTADISTICA!H382</f>
        <v>APAGADO</v>
      </c>
      <c r="I382" t="str">
        <f>ESTADISTICA!I382</f>
        <v>APAGADO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 t="str">
        <f>ESTADISTICA!G383</f>
        <v>APAGADO</v>
      </c>
      <c r="H383" t="str">
        <f>ESTADISTICA!H383</f>
        <v>APAGADO</v>
      </c>
      <c r="I383" t="str">
        <f>ESTADISTICA!I383</f>
        <v>APAGADO</v>
      </c>
      <c r="J383" t="str">
        <f>ESTADISTICA!J383</f>
        <v>APAGADO</v>
      </c>
      <c r="K383" t="str">
        <f>ESTADISTICA!K383</f>
        <v>APAGADO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 t="str">
        <f>ESTADISTICA!K384</f>
        <v>APAGADO</v>
      </c>
      <c r="L384" t="str">
        <f>ESTADISTICA!L384</f>
        <v>APAGADO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 t="str">
        <f>ESTADISTICA!L390</f>
        <v>APAGADO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 t="str">
        <f>ESTADISTICA!G412</f>
        <v>APAGADO</v>
      </c>
      <c r="H412" t="str">
        <f>ESTADISTICA!H412</f>
        <v>APAGADO</v>
      </c>
      <c r="I412" t="str">
        <f>ESTADISTICA!I412</f>
        <v>APAGADO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 t="str">
        <f>ESTADISTICA!G413</f>
        <v>APAGADO</v>
      </c>
      <c r="H413" t="str">
        <f>ESTADISTICA!H413</f>
        <v>APAGADO</v>
      </c>
      <c r="I413" t="str">
        <f>ESTADISTICA!I413</f>
        <v>APAGADO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 t="str">
        <f>ESTADISTICA!G414</f>
        <v>APAGADO</v>
      </c>
      <c r="H414" t="str">
        <f>ESTADISTICA!H414</f>
        <v>APAGADO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 t="str">
        <f>ESTADISTICA!G415</f>
        <v>APAGADO</v>
      </c>
      <c r="H415" t="str">
        <f>ESTADISTICA!H415</f>
        <v>APAGADO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 t="str">
        <f>ESTADISTICA!G416</f>
        <v>APAGADO</v>
      </c>
      <c r="H416" t="str">
        <f>ESTADISTICA!H416</f>
        <v>APAGADO</v>
      </c>
      <c r="I416" t="str">
        <f>ESTADISTICA!I416</f>
        <v>APAGADO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 t="str">
        <f>ESTADISTICA!G417</f>
        <v>APAGADO</v>
      </c>
      <c r="H417" t="str">
        <f>ESTADISTICA!H417</f>
        <v>APAGADO</v>
      </c>
      <c r="I417" t="str">
        <f>ESTADISTICA!I417</f>
        <v>APAGADO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 t="str">
        <f>ESTADISTICA!G418</f>
        <v>APAGADO</v>
      </c>
      <c r="H418" t="str">
        <f>ESTADISTICA!H418</f>
        <v>APAGADO</v>
      </c>
      <c r="I418" t="str">
        <f>ESTADISTICA!I418</f>
        <v>APAGADO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 t="str">
        <f>ESTADISTICA!G419</f>
        <v>APAGADO</v>
      </c>
      <c r="H419" t="str">
        <f>ESTADISTICA!H419</f>
        <v>APAGADO</v>
      </c>
      <c r="I419" t="str">
        <f>ESTADISTICA!I419</f>
        <v>APAGADO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 t="str">
        <f>ESTADISTICA!G437</f>
        <v>APAGADO</v>
      </c>
      <c r="H437" t="str">
        <f>ESTADISTICA!H437</f>
        <v>APAGADO</v>
      </c>
      <c r="I437" t="str">
        <f>ESTADISTICA!I437</f>
        <v>APAGADO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 t="str">
        <f>ESTADISTICA!G439</f>
        <v>APAGADO</v>
      </c>
      <c r="H439" t="str">
        <f>ESTADISTICA!H439</f>
        <v>APAGADO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 t="str">
        <f>ESTADISTICA!G440</f>
        <v>APAGADO</v>
      </c>
      <c r="H440" t="str">
        <f>ESTADISTICA!H440</f>
        <v>APAGADO</v>
      </c>
      <c r="I440" t="str">
        <f>ESTADISTICA!I440</f>
        <v>APAGADO</v>
      </c>
      <c r="J440" t="str">
        <f>ESTADISTICA!J440</f>
        <v>APAGADO</v>
      </c>
      <c r="K440" t="str">
        <f>ESTADISTICA!K440</f>
        <v>APAGADO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 t="str">
        <f>ESTADISTICA!H441</f>
        <v>APAGADO</v>
      </c>
      <c r="I441" t="str">
        <f>ESTADISTICA!I441</f>
        <v>APAGADO</v>
      </c>
      <c r="J441" t="str">
        <f>ESTADISTICA!J441</f>
        <v>APAGADO</v>
      </c>
      <c r="K441" t="str">
        <f>ESTADISTICA!K441</f>
        <v>APAGADO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 t="str">
        <f>ESTADISTICA!G442</f>
        <v>APAGADO</v>
      </c>
      <c r="H442" t="str">
        <f>ESTADISTICA!H442</f>
        <v>APAGADO</v>
      </c>
      <c r="I442" t="str">
        <f>ESTADISTICA!I442</f>
        <v>APAGADO</v>
      </c>
      <c r="J442" t="str">
        <f>ESTADISTICA!J442</f>
        <v>APAGADO</v>
      </c>
      <c r="K442" t="str">
        <f>ESTADISTICA!K442</f>
        <v>APAGADO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 t="str">
        <f>ESTADISTICA!H460</f>
        <v>APAGADO</v>
      </c>
      <c r="I460" t="str">
        <f>ESTADISTICA!I460</f>
        <v>APAGADO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 t="str">
        <f>ESTADISTICA!F461</f>
        <v>APAGADO</v>
      </c>
      <c r="G461" t="str">
        <f>ESTADISTICA!G461</f>
        <v>APAGADO</v>
      </c>
      <c r="H461" t="str">
        <f>ESTADISTICA!H461</f>
        <v>APAGADO</v>
      </c>
      <c r="I461" t="str">
        <f>ESTADISTICA!I461</f>
        <v>APAGADO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 t="str">
        <f>ESTADISTICA!H474</f>
        <v>APAGADO</v>
      </c>
      <c r="I474">
        <f>ESTADISTICA!I474</f>
        <v>0</v>
      </c>
      <c r="J474" t="str">
        <f>ESTADISTICA!J474</f>
        <v>APAGADO</v>
      </c>
      <c r="K474">
        <f>ESTADISTICA!K474</f>
        <v>0</v>
      </c>
      <c r="L474" t="str">
        <f>ESTADISTICA!L474</f>
        <v>APAGADO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 t="str">
        <f>ESTADISTICA!H475</f>
        <v>APAGADO</v>
      </c>
      <c r="I475">
        <f>ESTADISTICA!I475</f>
        <v>0</v>
      </c>
      <c r="J475" t="str">
        <f>ESTADISTICA!J475</f>
        <v>APAGADO</v>
      </c>
      <c r="K475">
        <f>ESTADISTICA!K475</f>
        <v>0</v>
      </c>
      <c r="L475" t="str">
        <f>ESTADISTICA!L475</f>
        <v>APAGADO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Suipacha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Suipacha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str">
        <f>ESTADISTICA!A484</f>
        <v>PARADAS SEGURAS</v>
      </c>
      <c r="B484" t="str">
        <f>ESTADISTICA!B484</f>
        <v>36 C</v>
      </c>
      <c r="C484" t="str">
        <f>ESTADISTICA!C484</f>
        <v>Hudson y Transol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 t="str">
        <f>ESTADISTICA!A485</f>
        <v>PARADAS SEGURAS</v>
      </c>
      <c r="B485" t="str">
        <f>ESTADISTICA!B485</f>
        <v>36 I</v>
      </c>
      <c r="C485" t="str">
        <f>ESTADISTICA!C485</f>
        <v>Hudson y Transol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str">
        <f>ESTADISTICA!A500</f>
        <v>PARADAS SEGURAS</v>
      </c>
      <c r="B500" t="str">
        <f>ESTADISTICA!B500</f>
        <v>44 C</v>
      </c>
      <c r="C500" t="str">
        <f>ESTADISTICA!C500</f>
        <v>Hudson y Virgen de Valle Oeste</v>
      </c>
      <c r="D500" t="str">
        <f>ESTADISTICA!D500</f>
        <v>GFIJA</v>
      </c>
      <c r="E500" t="str">
        <f>ESTADISTICA!E500</f>
        <v>GPON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 t="str">
        <f>ESTADISTICA!A501</f>
        <v>PARADAS SEGURAS</v>
      </c>
      <c r="B501" t="str">
        <f>ESTADISTICA!B501</f>
        <v>44 I</v>
      </c>
      <c r="C501" t="str">
        <f>ESTADISTICA!C501</f>
        <v>Hudson y Virgen de Valle Oeste</v>
      </c>
      <c r="D501" t="str">
        <f>ESTADISTICA!D501</f>
        <v>INTERCOMUNICADOR</v>
      </c>
      <c r="E501" t="str">
        <f>ESTADISTICA!E501</f>
        <v>GPON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272</v>
      </c>
    </row>
    <row r="2" spans="1:36" ht="21" x14ac:dyDescent="0.35">
      <c r="E2" s="18" t="s">
        <v>616</v>
      </c>
      <c r="F2" s="18">
        <f>COUNTIFS(F4:F501, "=APAGADO",E4:E501,"=Fibra Optica")</f>
        <v>26</v>
      </c>
      <c r="G2" s="18">
        <f>COUNTIFS(G4:G501, "=APAGADO",E4:E501,"=Fibra Optica")</f>
        <v>83</v>
      </c>
      <c r="H2" s="18">
        <f>COUNTIFS(H4:H501, "=APAGADO",E4:E501,"=Fibra Optica")</f>
        <v>83</v>
      </c>
      <c r="I2" s="18">
        <f>COUNTIFS(I4:I501, "=APAGADO",E4:E501,"=Fibra Optica")</f>
        <v>93</v>
      </c>
      <c r="J2" s="18">
        <f>COUNTIFS(J4:J501, "=APAGADO",E4:E501,"=Fibra Optica")</f>
        <v>47</v>
      </c>
      <c r="K2" s="18">
        <f>COUNTIFS(K4:K501, "=APAGADO",E4:E501,"=Fibra Optica")</f>
        <v>82</v>
      </c>
      <c r="L2" s="18">
        <f>COUNTIFS(L4:L501, "=APAGADO",E4:E501,"=Fibra Optica")</f>
        <v>37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COUNTIFS(P4:P501, "=APAGADO",E4:E501,"=Fibra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 t="str">
        <f>'RESUMEN TOTAL'!N463</f>
        <v>APAGADO</v>
      </c>
      <c r="I460" t="str">
        <f>'RESUMEN TOTAL'!O463</f>
        <v>APAGADO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 t="str">
        <f>'RESUMEN TOTAL'!M464</f>
        <v>APAGADO</v>
      </c>
      <c r="H461" t="str">
        <f>'RESUMEN TOTAL'!N464</f>
        <v>APAGADO</v>
      </c>
      <c r="I461" t="str">
        <f>'RESUMEN TOTAL'!O464</f>
        <v>APAGADO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 t="str">
        <f>'RESUMEN TOTAL'!P475</f>
        <v>APAGADO</v>
      </c>
      <c r="K472" t="str">
        <f>'RESUMEN TOTAL'!Q475</f>
        <v>APAGADO</v>
      </c>
      <c r="L472" t="str">
        <f>'RESUMEN TOTAL'!R475</f>
        <v>APAGADO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 t="str">
        <f>'RESUMEN TOTAL'!P476</f>
        <v>APAGADO</v>
      </c>
      <c r="K473" t="str">
        <f>'RESUMEN TOTAL'!Q476</f>
        <v>APAGADO</v>
      </c>
      <c r="L473" t="str">
        <f>'RESUMEN TOTAL'!R476</f>
        <v>APAGADO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 t="str">
        <f>'RESUMEN TOTAL'!N477</f>
        <v>APAGADO</v>
      </c>
      <c r="I474">
        <f>'RESUMEN TOTAL'!O477</f>
        <v>0</v>
      </c>
      <c r="J474" t="str">
        <f>'RESUMEN TOTAL'!P477</f>
        <v>APAGADO</v>
      </c>
      <c r="K474">
        <f>'RESUMEN TOTAL'!Q477</f>
        <v>0</v>
      </c>
      <c r="L474" t="str">
        <f>'RESUMEN TOTAL'!R477</f>
        <v>APAGADO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 t="str">
        <f>'RESUMEN TOTAL'!N478</f>
        <v>APAGADO</v>
      </c>
      <c r="I475">
        <f>'RESUMEN TOTAL'!O478</f>
        <v>0</v>
      </c>
      <c r="J475" t="str">
        <f>'RESUMEN TOTAL'!P478</f>
        <v>APAGADO</v>
      </c>
      <c r="K475">
        <f>'RESUMEN TOTAL'!Q478</f>
        <v>0</v>
      </c>
      <c r="L475" t="str">
        <f>'RESUMEN TOTAL'!R478</f>
        <v>APAGADO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 t="str">
        <f>'RESUMEN TOTAL'!B479</f>
        <v>32 C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 t="str">
        <f>'RESUMEN TOTAL'!O479</f>
        <v>APAGADO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 t="str">
        <f>'RESUMEN TOTAL'!N486</f>
        <v>APAGADO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 t="str">
        <f>'RESUMEN TOTAL'!A487</f>
        <v>PARADAS SEGURAS</v>
      </c>
      <c r="B484" t="str">
        <f>'RESUMEN TOTAL'!B487</f>
        <v>36 C</v>
      </c>
      <c r="C484" t="str">
        <f>'RESUMEN TOTAL'!D487</f>
        <v>Hudson y Transol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 t="str">
        <f>'RESUMEN TOTAL'!A488</f>
        <v>PARADAS SEGURAS</v>
      </c>
      <c r="B485" t="str">
        <f>'RESUMEN TOTAL'!B488</f>
        <v>36 I</v>
      </c>
      <c r="C485" t="str">
        <f>'RESUMEN TOTAL'!D488</f>
        <v>Hudson y Transol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 t="str">
        <f>'RESUMEN TOTAL'!A489</f>
        <v>PARADAS SEGURAS</v>
      </c>
      <c r="B486" t="str">
        <f>'RESUMEN TOTAL'!B489</f>
        <v>37 C</v>
      </c>
      <c r="C486" t="str">
        <f>'RESUMEN TOTAL'!D489</f>
        <v>Hudson y Jose Ingeniero Este</v>
      </c>
      <c r="D486" t="str">
        <f>'RESUMEN TOTAL'!E489</f>
        <v>GFIJA</v>
      </c>
      <c r="E486" t="str">
        <f>'RESUMEN TOTAL'!F489</f>
        <v>GPON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 t="str">
        <f>'RESUMEN TOTAL'!A490</f>
        <v>PARADAS SEGURAS</v>
      </c>
      <c r="B487" t="str">
        <f>'RESUMEN TOTAL'!B490</f>
        <v xml:space="preserve">37 I </v>
      </c>
      <c r="C487" t="str">
        <f>'RESUMEN TOTAL'!D490</f>
        <v>Hudson y Jose Ingeniero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 t="str">
        <f>'RESUMEN TOTAL'!A491</f>
        <v>PARADAS SEGURAS</v>
      </c>
      <c r="B488" t="str">
        <f>'RESUMEN TOTAL'!B491</f>
        <v>38 C</v>
      </c>
      <c r="C488" t="str">
        <f>'RESUMEN TOTAL'!D491</f>
        <v>Hudson y Cacheuta Oeste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 t="str">
        <f>'RESUMEN TOTAL'!A492</f>
        <v>PARADAS SEGURAS</v>
      </c>
      <c r="B489" t="str">
        <f>'RESUMEN TOTAL'!B492</f>
        <v>38 I</v>
      </c>
      <c r="C489" t="str">
        <f>'RESUMEN TOTAL'!D492</f>
        <v>Hudson y Cacheuta Oeste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 t="str">
        <f>'RESUMEN TOTAL'!A493</f>
        <v>PARADAS SEGURAS</v>
      </c>
      <c r="B490" t="str">
        <f>'RESUMEN TOTAL'!B493</f>
        <v>39 C</v>
      </c>
      <c r="C490" t="str">
        <f>'RESUMEN TOTAL'!D493</f>
        <v>Hudson y Groussac 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 t="str">
        <f>'RESUMEN TOTAL'!M493</f>
        <v>APAGADO</v>
      </c>
      <c r="H490" t="str">
        <f>'RESUMEN TOTAL'!N493</f>
        <v>APAGADO</v>
      </c>
      <c r="I490" t="str">
        <f>'RESUMEN TOTAL'!O493</f>
        <v>APAGADO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 t="str">
        <f>'RESUMEN TOTAL'!A494</f>
        <v>PARADAS SEGURAS</v>
      </c>
      <c r="B491" t="str">
        <f>'RESUMEN TOTAL'!B494</f>
        <v>39 I</v>
      </c>
      <c r="C491" t="str">
        <f>'RESUMEN TOTAL'!D494</f>
        <v>Hudson y Groussac 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 t="str">
        <f>'RESUMEN TOTAL'!M494</f>
        <v>APAGADO</v>
      </c>
      <c r="H491" t="str">
        <f>'RESUMEN TOTAL'!N494</f>
        <v>APAGADO</v>
      </c>
      <c r="I491" t="str">
        <f>'RESUMEN TOTAL'!O494</f>
        <v>APAGADO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 t="str">
        <f>'RESUMEN TOTAL'!A495</f>
        <v>PARADAS SEGURAS</v>
      </c>
      <c r="B492" t="str">
        <f>'RESUMEN TOTAL'!B495</f>
        <v>40 C</v>
      </c>
      <c r="C492" t="str">
        <f>'RESUMEN TOTAL'!D495</f>
        <v>Hudson y Groussac Oeste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 t="str">
        <f>'RESUMEN TOTAL'!A496</f>
        <v>PARADAS SEGURAS</v>
      </c>
      <c r="B493" t="str">
        <f>'RESUMEN TOTAL'!B496</f>
        <v>40 I</v>
      </c>
      <c r="C493" t="str">
        <f>'RESUMEN TOTAL'!D496</f>
        <v>Hudson y Groussac Oeste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 t="str">
        <f>'RESUMEN TOTAL'!A497</f>
        <v>PARADAS SEGURAS</v>
      </c>
      <c r="B494" t="str">
        <f>'RESUMEN TOTAL'!B497</f>
        <v>41 C</v>
      </c>
      <c r="C494" t="str">
        <f>'RESUMEN TOTAL'!D497</f>
        <v>Hudson y Dumas 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 t="str">
        <f>'RESUMEN TOTAL'!A498</f>
        <v>PARADAS SEGURAS</v>
      </c>
      <c r="B495" t="str">
        <f>'RESUMEN TOTAL'!B498</f>
        <v>41 I</v>
      </c>
      <c r="C495" t="str">
        <f>'RESUMEN TOTAL'!D498</f>
        <v>Hudson y Dumas 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 t="str">
        <f>'RESUMEN TOTAL'!A499</f>
        <v>PARADAS SEGURAS</v>
      </c>
      <c r="B496" t="str">
        <f>'RESUMEN TOTAL'!B499</f>
        <v>42 C</v>
      </c>
      <c r="C496" t="str">
        <f>'RESUMEN TOTAL'!D499</f>
        <v>Hudson y Dumas Oeste</v>
      </c>
      <c r="D496" t="str">
        <f>'RESUMEN TOTAL'!E499</f>
        <v>GFIJA</v>
      </c>
      <c r="E496" t="str">
        <f>'RESUMEN TOTAL'!F499</f>
        <v>GPON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 t="str">
        <f>'RESUMEN TOTAL'!A500</f>
        <v>PARADAS SEGURAS</v>
      </c>
      <c r="B497" t="str">
        <f>'RESUMEN TOTAL'!B500</f>
        <v>42 I</v>
      </c>
      <c r="C497" t="str">
        <f>'RESUMEN TOTAL'!D500</f>
        <v>Hudson y Dumas Oeste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 t="str">
        <f>'RESUMEN TOTAL'!A501</f>
        <v>PARADAS SEGURAS</v>
      </c>
      <c r="B498" t="str">
        <f>'RESUMEN TOTAL'!B501</f>
        <v>43 C</v>
      </c>
      <c r="C498" t="str">
        <f>'RESUMEN TOTAL'!D501</f>
        <v>Hudson y Manuel de Falla Este</v>
      </c>
      <c r="D498" t="str">
        <f>'RESUMEN TOTAL'!E501</f>
        <v>GFIJA</v>
      </c>
      <c r="E498" t="str">
        <f>'RESUMEN TOTAL'!F501</f>
        <v>GPON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 t="str">
        <f>'RESUMEN TOTAL'!A502</f>
        <v>PARADAS SEGURAS</v>
      </c>
      <c r="B499" t="str">
        <f>'RESUMEN TOTAL'!B502</f>
        <v>43 I</v>
      </c>
      <c r="C499" t="str">
        <f>'RESUMEN TOTAL'!D502</f>
        <v>Hudson y Manuel de Falla Este</v>
      </c>
      <c r="D499" t="str">
        <f>'RESUMEN TOTAL'!E502</f>
        <v>INTERCOMUNICADOR</v>
      </c>
      <c r="E499" t="str">
        <f>'RESUMEN TOTAL'!F502</f>
        <v>GPON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 t="str">
        <f>'RESUMEN TOTAL'!A503</f>
        <v>PARADAS SEGURAS</v>
      </c>
      <c r="B500" t="str">
        <f>'RESUMEN TOTAL'!B503</f>
        <v>44 C</v>
      </c>
      <c r="C500" t="str">
        <f>'RESUMEN TOTAL'!D503</f>
        <v>Hudson y Virgen de Valle Oeste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 t="str">
        <f>'RESUMEN TOTAL'!A504</f>
        <v>PARADAS SEGURAS</v>
      </c>
      <c r="B501" t="str">
        <f>'RESUMEN TOTAL'!B504</f>
        <v>44 I</v>
      </c>
      <c r="C501" t="str">
        <f>'RESUMEN TOTAL'!D504</f>
        <v>Hudson y Virgen de Valle Oeste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 t="str">
        <f>'RESUMEN TOTAL'!A505</f>
        <v>PARADAS SEGURAS</v>
      </c>
      <c r="B502" t="str">
        <f>'RESUMEN TOTAL'!B505</f>
        <v>45 C</v>
      </c>
      <c r="C502" t="str">
        <f>'RESUMEN TOTAL'!D505</f>
        <v>Hudson y Benito Perez Galdos 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 t="str">
        <f>'RESUMEN TOTAL'!A506</f>
        <v>PARADAS SEGURAS</v>
      </c>
      <c r="B503" t="str">
        <f>'RESUMEN TOTAL'!B506</f>
        <v>45 I</v>
      </c>
      <c r="C503" t="str">
        <f>'RESUMEN TOTAL'!D506</f>
        <v>Hudson y Benito Perez Galdos 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 t="str">
        <f>'RESUMEN TOTAL'!A507</f>
        <v>PARADAS SEGURAS</v>
      </c>
      <c r="B504" t="str">
        <f>'RESUMEN TOTAL'!B507</f>
        <v>46 C</v>
      </c>
      <c r="C504" t="str">
        <f>'RESUMEN TOTAL'!D507</f>
        <v>Hudson y Avenida Bosques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 t="str">
        <f>'RESUMEN TOTAL'!A508</f>
        <v>PARADAS SEGURAS</v>
      </c>
      <c r="B505" t="str">
        <f>'RESUMEN TOTAL'!B508</f>
        <v>46 I</v>
      </c>
      <c r="C505" t="str">
        <f>'RESUMEN TOTAL'!D508</f>
        <v>Hudson y Avenida Bosques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 t="str">
        <f>'RESUMEN TOTAL'!A509</f>
        <v>PARADAS SEGURAS</v>
      </c>
      <c r="B506" t="str">
        <f>'RESUMEN TOTAL'!B509</f>
        <v>47 C</v>
      </c>
      <c r="C506" t="str">
        <f>'RESUMEN TOTAL'!D509</f>
        <v>Hudson y Avenida Bosques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 t="str">
        <f>'RESUMEN TOTAL'!A510</f>
        <v>PARADAS SEGURAS</v>
      </c>
      <c r="B507" t="str">
        <f>'RESUMEN TOTAL'!B510</f>
        <v>47 I</v>
      </c>
      <c r="C507" t="str">
        <f>'RESUMEN TOTAL'!D510</f>
        <v>Hudson y Avenida Bosques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0</v>
      </c>
      <c r="G2" s="18">
        <f>COUNTIFS(G5:G502, "=APAGADO",E5:E502,"=PTO A FO")</f>
        <v>11</v>
      </c>
      <c r="H2" s="18">
        <f>COUNTIFS(H5:H502, "=APAGADO",E5:E502,"=PTO A FO")</f>
        <v>11</v>
      </c>
      <c r="I2" s="18">
        <f>COUNTIFS(I5:I502, "=APAGADO",E5:E502,"=PTO A FO")</f>
        <v>10</v>
      </c>
      <c r="J2" s="18">
        <f>COUNTIFS(J5:J502, "=APAGADO",E5:E502,"=PTO A FO")</f>
        <v>9</v>
      </c>
      <c r="K2" s="18">
        <f>COUNTIFS(K5:K502, "=APAGADO",E5:E502,"=PTO A FO")</f>
        <v>10</v>
      </c>
      <c r="L2" s="18">
        <f>COUNTIFS(L5:L502, "=APAGADO",E5:E502,"=PTO A FO")</f>
        <v>9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 t="str">
        <f>'RESUMEN TOTAL'!M18</f>
        <v>APAGADO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 t="str">
        <f>'RESUMEN TOTAL'!M19</f>
        <v>APAGADO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 t="str">
        <f>'RESUMEN TOTAL'!M20</f>
        <v>APAGADO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 t="str">
        <f>'RESUMEN TOTAL'!M21</f>
        <v>APAGADO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 t="str">
        <f>'RESUMEN TOTAL'!Q22</f>
        <v>APAGADO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 t="str">
        <f>'RESUMEN TOTAL'!Q23</f>
        <v>APAGADO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 t="str">
        <f>'RESUMEN TOTAL'!R24</f>
        <v>APAGADO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 t="str">
        <f>'RESUMEN TOTAL'!R25</f>
        <v>APAGADO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 t="str">
        <f>'RESUMEN TOTAL'!Q26</f>
        <v>APAGADO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 t="str">
        <f>'RESUMEN TOTAL'!L32</f>
        <v>APAGADO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 t="str">
        <f>'RESUMEN TOTAL'!L42</f>
        <v>APAGADO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 t="str">
        <f>'RESUMEN TOTAL'!R58</f>
        <v>APAGADO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 t="str">
        <f>'RESUMEN TOTAL'!R60</f>
        <v>APAGADO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 t="str">
        <f>'RESUMEN TOTAL'!R61</f>
        <v>APAGADO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 t="str">
        <f>'RESUMEN TOTAL'!N71</f>
        <v>APAGADO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 t="str">
        <f>'RESUMEN TOTAL'!R75</f>
        <v>APAGADO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 t="str">
        <f>'RESUMEN TOTAL'!M79</f>
        <v>APAGADO</v>
      </c>
      <c r="H77">
        <f>'RESUMEN TOTAL'!N79</f>
        <v>0</v>
      </c>
      <c r="I77" t="str">
        <f>'RESUMEN TOTAL'!O79</f>
        <v>APAGADO</v>
      </c>
      <c r="J77">
        <f>'RESUMEN TOTAL'!P79</f>
        <v>0</v>
      </c>
      <c r="K77" t="str">
        <f>'RESUMEN TOTAL'!Q79</f>
        <v>APAGADO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 t="str">
        <f>'RESUMEN TOTAL'!R102</f>
        <v>APAGADO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 t="str">
        <f>'RESUMEN TOTAL'!R103</f>
        <v>APAGADO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>
        <f>'RESUMEN TOTAL'!P107</f>
        <v>0</v>
      </c>
      <c r="K105" t="str">
        <f>'RESUMEN TOTAL'!Q107</f>
        <v>APAGADO</v>
      </c>
      <c r="L105" t="str">
        <f>'RESUMEN TOTAL'!R107</f>
        <v>APAGADO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 t="str">
        <f>'RESUMEN TOTAL'!O110</f>
        <v>APAGADO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 t="str">
        <f>'RESUMEN TOTAL'!O114</f>
        <v>APAGADO</v>
      </c>
      <c r="J112">
        <f>'RESUMEN TOTAL'!P114</f>
        <v>0</v>
      </c>
      <c r="K112" t="str">
        <f>'RESUMEN TOTAL'!Q114</f>
        <v>APAGADO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 t="str">
        <f>'RESUMEN TOTAL'!M115</f>
        <v>APAGADO</v>
      </c>
      <c r="H113" t="str">
        <f>'RESUMEN TOTAL'!N115</f>
        <v>APAGADO</v>
      </c>
      <c r="I113" t="str">
        <f>'RESUMEN TOTAL'!O115</f>
        <v>APAGADO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 t="str">
        <f>'RESUMEN TOTAL'!M117</f>
        <v>APAGADO</v>
      </c>
      <c r="H115" t="str">
        <f>'RESUMEN TOTAL'!N117</f>
        <v>APAGADO</v>
      </c>
      <c r="I115" t="str">
        <f>'RESUMEN TOTAL'!O117</f>
        <v>APAGADO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 t="str">
        <f>'RESUMEN TOTAL'!O118</f>
        <v>APAGADO</v>
      </c>
      <c r="J116" t="str">
        <f>'RESUMEN TOTAL'!P118</f>
        <v>APAGADO</v>
      </c>
      <c r="K116" t="str">
        <f>'RESUMEN TOTAL'!Q118</f>
        <v>APAGADO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 t="str">
        <f>'RESUMEN TOTAL'!M119</f>
        <v>APAGADO</v>
      </c>
      <c r="H117" t="str">
        <f>'RESUMEN TOTAL'!N119</f>
        <v>APAGADO</v>
      </c>
      <c r="I117" t="str">
        <f>'RESUMEN TOTAL'!O119</f>
        <v>APAGADO</v>
      </c>
      <c r="J117" t="str">
        <f>'RESUMEN TOTAL'!P119</f>
        <v>APAGADO</v>
      </c>
      <c r="K117" t="str">
        <f>'RESUMEN TOTAL'!Q119</f>
        <v>APAGADO</v>
      </c>
      <c r="L117" t="str">
        <f>'RESUMEN TOTAL'!R119</f>
        <v>APAGADO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 t="str">
        <f>'RESUMEN TOTAL'!M120</f>
        <v>APAGADO</v>
      </c>
      <c r="H118" t="str">
        <f>'RESUMEN TOTAL'!N120</f>
        <v>APAGADO</v>
      </c>
      <c r="I118" t="str">
        <f>'RESUMEN TOTAL'!O120</f>
        <v>APAGADO</v>
      </c>
      <c r="J118" t="str">
        <f>'RESUMEN TOTAL'!P120</f>
        <v>APAGADO</v>
      </c>
      <c r="K118" t="str">
        <f>'RESUMEN TOTAL'!Q120</f>
        <v>APAGADO</v>
      </c>
      <c r="L118" t="str">
        <f>'RESUMEN TOTAL'!R120</f>
        <v>APAGADO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 t="str">
        <f>'RESUMEN TOTAL'!M121</f>
        <v>APAGADO</v>
      </c>
      <c r="H119" t="str">
        <f>'RESUMEN TOTAL'!N121</f>
        <v>APAGADO</v>
      </c>
      <c r="I119" t="str">
        <f>'RESUMEN TOTAL'!O121</f>
        <v>APAGADO</v>
      </c>
      <c r="J119" t="str">
        <f>'RESUMEN TOTAL'!P121</f>
        <v>APAGADO</v>
      </c>
      <c r="K119" t="str">
        <f>'RESUMEN TOTAL'!Q121</f>
        <v>APAGADO</v>
      </c>
      <c r="L119" t="str">
        <f>'RESUMEN TOTAL'!R121</f>
        <v>APAGADO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 t="str">
        <f>'RESUMEN TOTAL'!M122</f>
        <v>APAGADO</v>
      </c>
      <c r="H120" t="str">
        <f>'RESUMEN TOTAL'!N122</f>
        <v>APAGADO</v>
      </c>
      <c r="I120" t="str">
        <f>'RESUMEN TOTAL'!O122</f>
        <v>APAGADO</v>
      </c>
      <c r="J120" t="str">
        <f>'RESUMEN TOTAL'!P122</f>
        <v>APAGADO</v>
      </c>
      <c r="K120" t="str">
        <f>'RESUMEN TOTAL'!Q122</f>
        <v>APAGADO</v>
      </c>
      <c r="L120" t="str">
        <f>'RESUMEN TOTAL'!R122</f>
        <v>APAGADO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 t="str">
        <f>'RESUMEN TOTAL'!M123</f>
        <v>APAGADO</v>
      </c>
      <c r="H121" t="str">
        <f>'RESUMEN TOTAL'!N123</f>
        <v>APAGADO</v>
      </c>
      <c r="I121" t="str">
        <f>'RESUMEN TOTAL'!O123</f>
        <v>APAGADO</v>
      </c>
      <c r="J121" t="str">
        <f>'RESUMEN TOTAL'!P123</f>
        <v>APAGADO</v>
      </c>
      <c r="K121" t="str">
        <f>'RESUMEN TOTAL'!Q123</f>
        <v>APAGADO</v>
      </c>
      <c r="L121" t="str">
        <f>'RESUMEN TOTAL'!R123</f>
        <v>APAGADO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 t="str">
        <f>'RESUMEN TOTAL'!M124</f>
        <v>APAGADO</v>
      </c>
      <c r="H122" t="str">
        <f>'RESUMEN TOTAL'!N124</f>
        <v>APAGADO</v>
      </c>
      <c r="I122" t="str">
        <f>'RESUMEN TOTAL'!O124</f>
        <v>APAGADO</v>
      </c>
      <c r="J122">
        <f>'RESUMEN TOTAL'!P124</f>
        <v>0</v>
      </c>
      <c r="K122" t="str">
        <f>'RESUMEN TOTAL'!Q124</f>
        <v>APAGADO</v>
      </c>
      <c r="L122" t="str">
        <f>'RESUMEN TOTAL'!R124</f>
        <v>APAGADO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 t="str">
        <f>'RESUMEN TOTAL'!L125</f>
        <v>APAGADO</v>
      </c>
      <c r="G123" t="str">
        <f>'RESUMEN TOTAL'!M125</f>
        <v>APAGADO</v>
      </c>
      <c r="H123" t="str">
        <f>'RESUMEN TOTAL'!N125</f>
        <v>APAGADO</v>
      </c>
      <c r="I123" t="str">
        <f>'RESUMEN TOTAL'!O125</f>
        <v>APAGADO</v>
      </c>
      <c r="J123" t="str">
        <f>'RESUMEN TOTAL'!P125</f>
        <v>APAGADO</v>
      </c>
      <c r="K123" t="str">
        <f>'RESUMEN TOTAL'!Q125</f>
        <v>APAGADO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 t="str">
        <f>'RESUMEN TOTAL'!L126</f>
        <v>APAGADO</v>
      </c>
      <c r="G124" t="str">
        <f>'RESUMEN TOTAL'!M126</f>
        <v>APAGADO</v>
      </c>
      <c r="H124" t="str">
        <f>'RESUMEN TOTAL'!N126</f>
        <v>APAGADO</v>
      </c>
      <c r="I124" t="str">
        <f>'RESUMEN TOTAL'!O126</f>
        <v>APAGADO</v>
      </c>
      <c r="J124" t="str">
        <f>'RESUMEN TOTAL'!P126</f>
        <v>APAGADO</v>
      </c>
      <c r="K124" t="str">
        <f>'RESUMEN TOTAL'!Q126</f>
        <v>APAGADO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 t="str">
        <f>'RESUMEN TOTAL'!L127</f>
        <v>APAGADO</v>
      </c>
      <c r="G125" t="str">
        <f>'RESUMEN TOTAL'!M127</f>
        <v>APAGADO</v>
      </c>
      <c r="H125" t="str">
        <f>'RESUMEN TOTAL'!N127</f>
        <v>APAGADO</v>
      </c>
      <c r="I125" t="str">
        <f>'RESUMEN TOTAL'!O127</f>
        <v>APAGADO</v>
      </c>
      <c r="J125" t="str">
        <f>'RESUMEN TOTAL'!P127</f>
        <v>APAGADO</v>
      </c>
      <c r="K125" t="str">
        <f>'RESUMEN TOTAL'!Q127</f>
        <v>APAGADO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 t="str">
        <f>'RESUMEN TOTAL'!L128</f>
        <v>APAGADO</v>
      </c>
      <c r="G126" t="str">
        <f>'RESUMEN TOTAL'!M128</f>
        <v>APAGADO</v>
      </c>
      <c r="H126" t="str">
        <f>'RESUMEN TOTAL'!N128</f>
        <v>APAGADO</v>
      </c>
      <c r="I126" t="str">
        <f>'RESUMEN TOTAL'!O128</f>
        <v>APAGADO</v>
      </c>
      <c r="J126" t="str">
        <f>'RESUMEN TOTAL'!P128</f>
        <v>APAGADO</v>
      </c>
      <c r="K126" t="str">
        <f>'RESUMEN TOTAL'!Q128</f>
        <v>APAGADO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 t="str">
        <f>'RESUMEN TOTAL'!R132</f>
        <v>APAGADO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 t="str">
        <f>'RESUMEN TOTAL'!R133</f>
        <v>APAGADO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 t="str">
        <f>'RESUMEN TOTAL'!L145</f>
        <v>APAGADO</v>
      </c>
      <c r="G143" t="str">
        <f>'RESUMEN TOTAL'!M145</f>
        <v>APAGADO</v>
      </c>
      <c r="H143" t="str">
        <f>'RESUMEN TOTAL'!N145</f>
        <v>APAGADO</v>
      </c>
      <c r="I143" t="str">
        <f>'RESUMEN TOTAL'!O145</f>
        <v>APAGADO</v>
      </c>
      <c r="J143" t="str">
        <f>'RESUMEN TOTAL'!P145</f>
        <v>APAGADO</v>
      </c>
      <c r="K143" t="str">
        <f>'RESUMEN TOTAL'!Q145</f>
        <v>APAGADO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 t="str">
        <f>'RESUMEN TOTAL'!L146</f>
        <v>APAGADO</v>
      </c>
      <c r="G144" t="str">
        <f>'RESUMEN TOTAL'!M146</f>
        <v>APAGADO</v>
      </c>
      <c r="H144" t="str">
        <f>'RESUMEN TOTAL'!N146</f>
        <v>APAGADO</v>
      </c>
      <c r="I144" t="str">
        <f>'RESUMEN TOTAL'!O146</f>
        <v>APAGADO</v>
      </c>
      <c r="J144" t="str">
        <f>'RESUMEN TOTAL'!P146</f>
        <v>APAGADO</v>
      </c>
      <c r="K144" t="str">
        <f>'RESUMEN TOTAL'!Q146</f>
        <v>APAGADO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 t="str">
        <f>'RESUMEN TOTAL'!Q154</f>
        <v>APAGADO</v>
      </c>
      <c r="L152" t="str">
        <f>'RESUMEN TOTAL'!R154</f>
        <v>APAGADO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 t="str">
        <f>'RESUMEN TOTAL'!M161</f>
        <v>APAGADO</v>
      </c>
      <c r="H159" t="str">
        <f>'RESUMEN TOTAL'!N161</f>
        <v>APAGADO</v>
      </c>
      <c r="I159" t="str">
        <f>'RESUMEN TOTAL'!O161</f>
        <v>APAGADO</v>
      </c>
      <c r="J159" t="str">
        <f>'RESUMEN TOTAL'!P161</f>
        <v>APAGADO</v>
      </c>
      <c r="K159" t="str">
        <f>'RESUMEN TOTAL'!Q161</f>
        <v>APAGADO</v>
      </c>
      <c r="L159" t="str">
        <f>'RESUMEN TOTAL'!R161</f>
        <v>APAGADO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 t="str">
        <f>'RESUMEN TOTAL'!M162</f>
        <v>APAGADO</v>
      </c>
      <c r="H160" t="str">
        <f>'RESUMEN TOTAL'!N162</f>
        <v>APAGADO</v>
      </c>
      <c r="I160" t="str">
        <f>'RESUMEN TOTAL'!O162</f>
        <v>APAGADO</v>
      </c>
      <c r="J160" t="str">
        <f>'RESUMEN TOTAL'!P162</f>
        <v>APAGADO</v>
      </c>
      <c r="K160" t="str">
        <f>'RESUMEN TOTAL'!Q162</f>
        <v>APAGADO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 t="str">
        <f>'RESUMEN TOTAL'!M163</f>
        <v>APAGADO</v>
      </c>
      <c r="H161" t="str">
        <f>'RESUMEN TOTAL'!N163</f>
        <v>APAGADO</v>
      </c>
      <c r="I161" t="str">
        <f>'RESUMEN TOTAL'!O163</f>
        <v>APAGADO</v>
      </c>
      <c r="J161" t="str">
        <f>'RESUMEN TOTAL'!P163</f>
        <v>APAGADO</v>
      </c>
      <c r="K161" t="str">
        <f>'RESUMEN TOTAL'!Q163</f>
        <v>APAGADO</v>
      </c>
      <c r="L161" t="str">
        <f>'RESUMEN TOTAL'!R163</f>
        <v>APAGADO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 t="str">
        <f>'RESUMEN TOTAL'!M164</f>
        <v>APAGADO</v>
      </c>
      <c r="H162" t="str">
        <f>'RESUMEN TOTAL'!N164</f>
        <v>APAGADO</v>
      </c>
      <c r="I162" t="str">
        <f>'RESUMEN TOTAL'!O164</f>
        <v>APAGADO</v>
      </c>
      <c r="J162" t="str">
        <f>'RESUMEN TOTAL'!P164</f>
        <v>APAGADO</v>
      </c>
      <c r="K162" t="str">
        <f>'RESUMEN TOTAL'!Q164</f>
        <v>APAGADO</v>
      </c>
      <c r="L162" t="str">
        <f>'RESUMEN TOTAL'!R164</f>
        <v>APAGADO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 t="str">
        <f>'RESUMEN TOTAL'!M175</f>
        <v>APAGADO</v>
      </c>
      <c r="H173" t="str">
        <f>'RESUMEN TOTAL'!N175</f>
        <v>APAGADO</v>
      </c>
      <c r="I173" t="str">
        <f>'RESUMEN TOTAL'!O175</f>
        <v>APAGADO</v>
      </c>
      <c r="J173" t="str">
        <f>'RESUMEN TOTAL'!P175</f>
        <v>APAGADO</v>
      </c>
      <c r="K173" t="str">
        <f>'RESUMEN TOTAL'!Q175</f>
        <v>APAGADO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 t="str">
        <f>'RESUMEN TOTAL'!M176</f>
        <v>APAGADO</v>
      </c>
      <c r="H174" t="str">
        <f>'RESUMEN TOTAL'!N176</f>
        <v>APAGADO</v>
      </c>
      <c r="I174" t="str">
        <f>'RESUMEN TOTAL'!O176</f>
        <v>APAGADO</v>
      </c>
      <c r="J174" t="str">
        <f>'RESUMEN TOTAL'!P176</f>
        <v>APAGADO</v>
      </c>
      <c r="K174" t="str">
        <f>'RESUMEN TOTAL'!Q176</f>
        <v>APAGADO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 t="str">
        <f>'RESUMEN TOTAL'!M177</f>
        <v>APAGADO</v>
      </c>
      <c r="H175" t="str">
        <f>'RESUMEN TOTAL'!N177</f>
        <v>APAGADO</v>
      </c>
      <c r="I175" t="str">
        <f>'RESUMEN TOTAL'!O177</f>
        <v>APAGADO</v>
      </c>
      <c r="J175" t="str">
        <f>'RESUMEN TOTAL'!P177</f>
        <v>APAGADO</v>
      </c>
      <c r="K175" t="str">
        <f>'RESUMEN TOTAL'!Q177</f>
        <v>APAGADO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>
        <f>'RESUMEN TOTAL'!S194</f>
        <v>0</v>
      </c>
      <c r="N192">
        <f>'RESUMEN TOTAL'!T194</f>
        <v>0</v>
      </c>
      <c r="O192">
        <f>'RESUMEN TOTAL'!U194</f>
        <v>0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 t="str">
        <f>'RESUMEN TOTAL'!M195</f>
        <v>APAGADO</v>
      </c>
      <c r="H193" t="str">
        <f>'RESUMEN TOTAL'!N195</f>
        <v>APAGADO</v>
      </c>
      <c r="I193" t="str">
        <f>'RESUMEN TOTAL'!O195</f>
        <v>APAGADO</v>
      </c>
      <c r="J193">
        <f>'RESUMEN TOTAL'!P195</f>
        <v>0</v>
      </c>
      <c r="K193" t="str">
        <f>'RESUMEN TOTAL'!Q195</f>
        <v>APAGADO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>
        <f>'RESUMEN TOTAL'!S196</f>
        <v>0</v>
      </c>
      <c r="N194">
        <f>'RESUMEN TOTAL'!T196</f>
        <v>0</v>
      </c>
      <c r="O194">
        <f>'RESUMEN TOTAL'!U196</f>
        <v>0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 t="str">
        <f>'RESUMEN TOTAL'!Q197</f>
        <v>APAGADO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 t="str">
        <f>'RESUMEN TOTAL'!Q198</f>
        <v>APAGADO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 t="str">
        <f>'RESUMEN TOTAL'!R203</f>
        <v>APAGADO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 t="str">
        <f>'RESUMEN TOTAL'!Q208</f>
        <v>APAGADO</v>
      </c>
      <c r="L206" t="str">
        <f>'RESUMEN TOTAL'!R208</f>
        <v>APAGADO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>
        <f>'RESUMEN TOTAL'!U221</f>
        <v>0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 t="str">
        <f>'RESUMEN TOTAL'!Q225</f>
        <v>APAGADO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 t="str">
        <f>'RESUMEN TOTAL'!M226</f>
        <v>APAGADO</v>
      </c>
      <c r="H224" t="str">
        <f>'RESUMEN TOTAL'!N226</f>
        <v>APAGADO</v>
      </c>
      <c r="I224" t="str">
        <f>'RESUMEN TOTAL'!O226</f>
        <v>APAGADO</v>
      </c>
      <c r="J224" t="str">
        <f>'RESUMEN TOTAL'!P226</f>
        <v>APAGADO</v>
      </c>
      <c r="K224" t="str">
        <f>'RESUMEN TOTAL'!Q226</f>
        <v>APAGADO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 t="str">
        <f>'RESUMEN TOTAL'!M227</f>
        <v>APAGADO</v>
      </c>
      <c r="H225" t="str">
        <f>'RESUMEN TOTAL'!N227</f>
        <v>APAGADO</v>
      </c>
      <c r="I225" t="str">
        <f>'RESUMEN TOTAL'!O227</f>
        <v>APAGADO</v>
      </c>
      <c r="J225" t="str">
        <f>'RESUMEN TOTAL'!P227</f>
        <v>APAGADO</v>
      </c>
      <c r="K225" t="str">
        <f>'RESUMEN TOTAL'!Q227</f>
        <v>APAGADO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 t="str">
        <f>'RESUMEN TOTAL'!M228</f>
        <v>APAGADO</v>
      </c>
      <c r="H226" t="str">
        <f>'RESUMEN TOTAL'!N228</f>
        <v>APAGADO</v>
      </c>
      <c r="I226" t="str">
        <f>'RESUMEN TOTAL'!O228</f>
        <v>APAGADO</v>
      </c>
      <c r="J226" t="str">
        <f>'RESUMEN TOTAL'!P228</f>
        <v>APAGADO</v>
      </c>
      <c r="K226" t="str">
        <f>'RESUMEN TOTAL'!Q228</f>
        <v>APAGADO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 t="str">
        <f>'RESUMEN TOTAL'!M229</f>
        <v>APAGADO</v>
      </c>
      <c r="H227" t="str">
        <f>'RESUMEN TOTAL'!N229</f>
        <v>APAGADO</v>
      </c>
      <c r="I227" t="str">
        <f>'RESUMEN TOTAL'!O229</f>
        <v>APAGADO</v>
      </c>
      <c r="J227">
        <f>'RESUMEN TOTAL'!P229</f>
        <v>0</v>
      </c>
      <c r="K227" t="str">
        <f>'RESUMEN TOTAL'!Q229</f>
        <v>APAGADO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>
        <f>'RESUMEN TOTAL'!S230</f>
        <v>0</v>
      </c>
      <c r="N228">
        <f>'RESUMEN TOTAL'!T230</f>
        <v>0</v>
      </c>
      <c r="O228">
        <f>'RESUMEN TOTAL'!U230</f>
        <v>0</v>
      </c>
      <c r="P228">
        <f>'RESUMEN TOTAL'!V230</f>
        <v>0</v>
      </c>
      <c r="Q228">
        <f>'RESUMEN TOTAL'!W230</f>
        <v>0</v>
      </c>
      <c r="R228">
        <f>'RESUMEN TOTAL'!X230</f>
        <v>0</v>
      </c>
      <c r="S228">
        <f>'RESUMEN TOTAL'!Y230</f>
        <v>0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>
        <f>'RESUMEN TOTAL'!S231</f>
        <v>0</v>
      </c>
      <c r="N229">
        <f>'RESUMEN TOTAL'!T231</f>
        <v>0</v>
      </c>
      <c r="O229">
        <f>'RESUMEN TOTAL'!U231</f>
        <v>0</v>
      </c>
      <c r="P229">
        <f>'RESUMEN TOTAL'!V231</f>
        <v>0</v>
      </c>
      <c r="Q229">
        <f>'RESUMEN TOTAL'!W231</f>
        <v>0</v>
      </c>
      <c r="R229">
        <f>'RESUMEN TOTAL'!X231</f>
        <v>0</v>
      </c>
      <c r="S229">
        <f>'RESUMEN TOTAL'!Y231</f>
        <v>0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>
        <f>'RESUMEN TOTAL'!S232</f>
        <v>0</v>
      </c>
      <c r="N230">
        <f>'RESUMEN TOTAL'!T232</f>
        <v>0</v>
      </c>
      <c r="O230">
        <f>'RESUMEN TOTAL'!U232</f>
        <v>0</v>
      </c>
      <c r="P230">
        <f>'RESUMEN TOTAL'!V232</f>
        <v>0</v>
      </c>
      <c r="Q230">
        <f>'RESUMEN TOTAL'!W232</f>
        <v>0</v>
      </c>
      <c r="R230">
        <f>'RESUMEN TOTAL'!X232</f>
        <v>0</v>
      </c>
      <c r="S230">
        <f>'RESUMEN TOTAL'!Y232</f>
        <v>0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 t="str">
        <f>'RESUMEN TOTAL'!L233</f>
        <v>APAGADO</v>
      </c>
      <c r="G231" t="str">
        <f>'RESUMEN TOTAL'!M233</f>
        <v>APAGADO</v>
      </c>
      <c r="H231" t="str">
        <f>'RESUMEN TOTAL'!N233</f>
        <v>APAGADO</v>
      </c>
      <c r="I231" t="str">
        <f>'RESUMEN TOTAL'!O233</f>
        <v>APAGADO</v>
      </c>
      <c r="J231" t="str">
        <f>'RESUMEN TOTAL'!P233</f>
        <v>APAGADO</v>
      </c>
      <c r="K231" t="str">
        <f>'RESUMEN TOTAL'!Q233</f>
        <v>APAGADO</v>
      </c>
      <c r="L231" t="str">
        <f>'RESUMEN TOTAL'!R233</f>
        <v>APAGADO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 t="str">
        <f>'RESUMEN TOTAL'!L234</f>
        <v>APAGADO</v>
      </c>
      <c r="G232" t="str">
        <f>'RESUMEN TOTAL'!M234</f>
        <v>APAGADO</v>
      </c>
      <c r="H232" t="str">
        <f>'RESUMEN TOTAL'!N234</f>
        <v>APAGADO</v>
      </c>
      <c r="I232" t="str">
        <f>'RESUMEN TOTAL'!O234</f>
        <v>APAGADO</v>
      </c>
      <c r="J232" t="str">
        <f>'RESUMEN TOTAL'!P234</f>
        <v>APAGADO</v>
      </c>
      <c r="K232" t="str">
        <f>'RESUMEN TOTAL'!Q234</f>
        <v>APAGADO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 t="str">
        <f>'RESUMEN TOTAL'!L235</f>
        <v>APAGADO</v>
      </c>
      <c r="G233" t="str">
        <f>'RESUMEN TOTAL'!M235</f>
        <v>APAGADO</v>
      </c>
      <c r="H233" t="str">
        <f>'RESUMEN TOTAL'!N235</f>
        <v>APAGADO</v>
      </c>
      <c r="I233" t="str">
        <f>'RESUMEN TOTAL'!O235</f>
        <v>APAGADO</v>
      </c>
      <c r="J233" t="str">
        <f>'RESUMEN TOTAL'!P235</f>
        <v>APAGADO</v>
      </c>
      <c r="K233" t="str">
        <f>'RESUMEN TOTAL'!Q235</f>
        <v>APAGADO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 t="str">
        <f>'RESUMEN TOTAL'!L236</f>
        <v>APAGADO</v>
      </c>
      <c r="G234" t="str">
        <f>'RESUMEN TOTAL'!M236</f>
        <v>APAGADO</v>
      </c>
      <c r="H234" t="str">
        <f>'RESUMEN TOTAL'!N236</f>
        <v>APAGADO</v>
      </c>
      <c r="I234" t="str">
        <f>'RESUMEN TOTAL'!O236</f>
        <v>APAGADO</v>
      </c>
      <c r="J234" t="str">
        <f>'RESUMEN TOTAL'!P236</f>
        <v>APAGADO</v>
      </c>
      <c r="K234" t="str">
        <f>'RESUMEN TOTAL'!Q236</f>
        <v>APAGADO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 t="str">
        <f>'RESUMEN TOTAL'!L237</f>
        <v>APAGADO</v>
      </c>
      <c r="G235" t="str">
        <f>'RESUMEN TOTAL'!M237</f>
        <v>APAGADO</v>
      </c>
      <c r="H235" t="str">
        <f>'RESUMEN TOTAL'!N237</f>
        <v>APAGADO</v>
      </c>
      <c r="I235" t="str">
        <f>'RESUMEN TOTAL'!O237</f>
        <v>APAGADO</v>
      </c>
      <c r="J235" t="str">
        <f>'RESUMEN TOTAL'!P237</f>
        <v>APAGADO</v>
      </c>
      <c r="K235" t="str">
        <f>'RESUMEN TOTAL'!Q237</f>
        <v>APAGADO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 t="str">
        <f>'RESUMEN TOTAL'!L238</f>
        <v>APAGADO</v>
      </c>
      <c r="G236" t="str">
        <f>'RESUMEN TOTAL'!M238</f>
        <v>APAGADO</v>
      </c>
      <c r="H236" t="str">
        <f>'RESUMEN TOTAL'!N238</f>
        <v>APAGADO</v>
      </c>
      <c r="I236" t="str">
        <f>'RESUMEN TOTAL'!O238</f>
        <v>APAGADO</v>
      </c>
      <c r="J236" t="str">
        <f>'RESUMEN TOTAL'!P238</f>
        <v>APAGADO</v>
      </c>
      <c r="K236" t="str">
        <f>'RESUMEN TOTAL'!Q238</f>
        <v>APAGADO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 t="str">
        <f>'RESUMEN TOTAL'!M239</f>
        <v>APAGADO</v>
      </c>
      <c r="H237" t="str">
        <f>'RESUMEN TOTAL'!N239</f>
        <v>APAGADO</v>
      </c>
      <c r="I237" t="str">
        <f>'RESUMEN TOTAL'!O239</f>
        <v>APAGADO</v>
      </c>
      <c r="J237">
        <f>'RESUMEN TOTAL'!P239</f>
        <v>0</v>
      </c>
      <c r="K237" t="str">
        <f>'RESUMEN TOTAL'!Q239</f>
        <v>APAGADO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 t="str">
        <f>'RESUMEN TOTAL'!O240</f>
        <v>APAGADO</v>
      </c>
      <c r="J238">
        <f>'RESUMEN TOTAL'!P240</f>
        <v>0</v>
      </c>
      <c r="K238" t="str">
        <f>'RESUMEN TOTAL'!Q240</f>
        <v>APAGADO</v>
      </c>
      <c r="L238" t="str">
        <f>'RESUMEN TOTAL'!R240</f>
        <v>APAGADO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 t="str">
        <f>'RESUMEN TOTAL'!O241</f>
        <v>APAGADO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 t="str">
        <f>'RESUMEN TOTAL'!O242</f>
        <v>APAGADO</v>
      </c>
      <c r="J240">
        <f>'RESUMEN TOTAL'!P242</f>
        <v>0</v>
      </c>
      <c r="K240" t="str">
        <f>'RESUMEN TOTAL'!Q242</f>
        <v>APAGADO</v>
      </c>
      <c r="L240" t="str">
        <f>'RESUMEN TOTAL'!R242</f>
        <v>APAGADO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 t="str">
        <f>'RESUMEN TOTAL'!M243</f>
        <v>APAGADO</v>
      </c>
      <c r="H241" t="str">
        <f>'RESUMEN TOTAL'!N243</f>
        <v>APAGADO</v>
      </c>
      <c r="I241" t="str">
        <f>'RESUMEN TOTAL'!O243</f>
        <v>APAGADO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 t="str">
        <f>'RESUMEN TOTAL'!O244</f>
        <v>APAGADO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>
        <f>'RESUMEN TOTAL'!S245</f>
        <v>0</v>
      </c>
      <c r="N243">
        <f>'RESUMEN TOTAL'!T245</f>
        <v>0</v>
      </c>
      <c r="O243">
        <f>'RESUMEN TOTAL'!U245</f>
        <v>0</v>
      </c>
      <c r="P243">
        <f>'RESUMEN TOTAL'!V245</f>
        <v>0</v>
      </c>
      <c r="Q243">
        <f>'RESUMEN TOTAL'!W245</f>
        <v>0</v>
      </c>
      <c r="R243">
        <f>'RESUMEN TOTAL'!X245</f>
        <v>0</v>
      </c>
      <c r="S243">
        <f>'RESUMEN TOTAL'!Y245</f>
        <v>0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 t="str">
        <f>'RESUMEN TOTAL'!M246</f>
        <v>APAGADO</v>
      </c>
      <c r="H244" t="str">
        <f>'RESUMEN TOTAL'!N246</f>
        <v>APAGADO</v>
      </c>
      <c r="I244" t="str">
        <f>'RESUMEN TOTAL'!O246</f>
        <v>APAGADO</v>
      </c>
      <c r="J244">
        <f>'RESUMEN TOTAL'!P246</f>
        <v>0</v>
      </c>
      <c r="K244" t="str">
        <f>'RESUMEN TOTAL'!Q246</f>
        <v>APAGADO</v>
      </c>
      <c r="L244" t="str">
        <f>'RESUMEN TOTAL'!R246</f>
        <v>APAGADO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 t="str">
        <f>'RESUMEN TOTAL'!M247</f>
        <v>APAGADO</v>
      </c>
      <c r="H245" t="str">
        <f>'RESUMEN TOTAL'!N247</f>
        <v>APAGADO</v>
      </c>
      <c r="I245" t="str">
        <f>'RESUMEN TOTAL'!O247</f>
        <v>APAGADO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 t="str">
        <f>'RESUMEN TOTAL'!O248</f>
        <v>APAGADO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 t="str">
        <f>'RESUMEN TOTAL'!O252</f>
        <v>APAGADO</v>
      </c>
      <c r="J250">
        <f>'RESUMEN TOTAL'!P252</f>
        <v>0</v>
      </c>
      <c r="K250">
        <f>'RESUMEN TOTAL'!Q252</f>
        <v>0</v>
      </c>
      <c r="L250" t="str">
        <f>'RESUMEN TOTAL'!R252</f>
        <v>APAGADO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 t="str">
        <f>'RESUMEN TOTAL'!M253</f>
        <v>APAGADO</v>
      </c>
      <c r="H251" t="str">
        <f>'RESUMEN TOTAL'!N253</f>
        <v>APAGADO</v>
      </c>
      <c r="I251" t="str">
        <f>'RESUMEN TOTAL'!O253</f>
        <v>APAGADO</v>
      </c>
      <c r="J251">
        <f>'RESUMEN TOTAL'!P253</f>
        <v>0</v>
      </c>
      <c r="K251" t="str">
        <f>'RESUMEN TOTAL'!Q253</f>
        <v>APAGADO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 t="str">
        <f>'RESUMEN TOTAL'!O254</f>
        <v>APAGADO</v>
      </c>
      <c r="J252" t="str">
        <f>'RESUMEN TOTAL'!P254</f>
        <v>APAGADO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 t="str">
        <f>'RESUMEN TOTAL'!P256</f>
        <v>APAGADO</v>
      </c>
      <c r="K254" t="str">
        <f>'RESUMEN TOTAL'!Q256</f>
        <v>APAGADO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 t="str">
        <f>'RESUMEN TOTAL'!O258</f>
        <v>APAGADO</v>
      </c>
      <c r="J256">
        <f>'RESUMEN TOTAL'!P258</f>
        <v>0</v>
      </c>
      <c r="K256" t="str">
        <f>'RESUMEN TOTAL'!Q258</f>
        <v>APAGADO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 t="str">
        <f>'RESUMEN TOTAL'!Q259</f>
        <v>APAGADO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 t="str">
        <f>'RESUMEN TOTAL'!Q260</f>
        <v>APAGADO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 t="str">
        <f>'RESUMEN TOTAL'!Q261</f>
        <v>APAGADO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 t="str">
        <f>'RESUMEN TOTAL'!Q262</f>
        <v>APAGADO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 t="str">
        <f>'RESUMEN TOTAL'!Q263</f>
        <v>APAGADO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 t="str">
        <f>'RESUMEN TOTAL'!Q264</f>
        <v>APAGADO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 t="str">
        <f>'RESUMEN TOTAL'!Q265</f>
        <v>APAGADO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 t="str">
        <f>'RESUMEN TOTAL'!Q266</f>
        <v>APAGADO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 t="str">
        <f>'RESUMEN TOTAL'!Q267</f>
        <v>APAGADO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 t="str">
        <f>'RESUMEN TOTAL'!Q268</f>
        <v>APAGADO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 t="str">
        <f>'RESUMEN TOTAL'!M269</f>
        <v>APAGADO</v>
      </c>
      <c r="H267" t="str">
        <f>'RESUMEN TOTAL'!N269</f>
        <v>APAGADO</v>
      </c>
      <c r="I267" t="str">
        <f>'RESUMEN TOTAL'!O269</f>
        <v>APAGADO</v>
      </c>
      <c r="J267" t="str">
        <f>'RESUMEN TOTAL'!P269</f>
        <v>APAGADO</v>
      </c>
      <c r="K267" t="str">
        <f>'RESUMEN TOTAL'!Q269</f>
        <v>APAGADO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 t="str">
        <f>'RESUMEN TOTAL'!Q270</f>
        <v>APAGADO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 t="str">
        <f>'RESUMEN TOTAL'!Q271</f>
        <v>APAGADO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 t="str">
        <f>'RESUMEN TOTAL'!Q272</f>
        <v>APAGADO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 t="str">
        <f>'RESUMEN TOTAL'!P273</f>
        <v>APAGADO</v>
      </c>
      <c r="K271" t="str">
        <f>'RESUMEN TOTAL'!Q273</f>
        <v>APAGADO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 t="str">
        <f>'RESUMEN TOTAL'!P274</f>
        <v>APAGADO</v>
      </c>
      <c r="K272" t="str">
        <f>'RESUMEN TOTAL'!Q274</f>
        <v>APAGADO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 t="str">
        <f>'RESUMEN TOTAL'!Q275</f>
        <v>APAGADO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 t="str">
        <f>'RESUMEN TOTAL'!Q276</f>
        <v>APAGADO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 t="str">
        <f>'RESUMEN TOTAL'!R288</f>
        <v>APAGADO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 t="str">
        <f>'RESUMEN TOTAL'!R289</f>
        <v>APAGADO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 t="str">
        <f>'RESUMEN TOTAL'!M293</f>
        <v>APAGADO</v>
      </c>
      <c r="H291" t="str">
        <f>'RESUMEN TOTAL'!N293</f>
        <v>APAGADO</v>
      </c>
      <c r="I291" t="str">
        <f>'RESUMEN TOTAL'!O293</f>
        <v>APAGADO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 t="str">
        <f>'RESUMEN TOTAL'!M295</f>
        <v>APAGADO</v>
      </c>
      <c r="H293" t="str">
        <f>'RESUMEN TOTAL'!N295</f>
        <v>APAGADO</v>
      </c>
      <c r="I293" t="str">
        <f>'RESUMEN TOTAL'!O295</f>
        <v>APAGADO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 t="str">
        <f>'RESUMEN TOTAL'!M296</f>
        <v>APAGADO</v>
      </c>
      <c r="H294" t="str">
        <f>'RESUMEN TOTAL'!N296</f>
        <v>APAGADO</v>
      </c>
      <c r="I294" t="str">
        <f>'RESUMEN TOTAL'!O296</f>
        <v>APAGADO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 t="str">
        <f>'RESUMEN TOTAL'!M297</f>
        <v>APAGADO</v>
      </c>
      <c r="H295" t="str">
        <f>'RESUMEN TOTAL'!N297</f>
        <v>APAGADO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 t="str">
        <f>'RESUMEN TOTAL'!M301</f>
        <v>APAGADO</v>
      </c>
      <c r="H299" t="str">
        <f>'RESUMEN TOTAL'!N301</f>
        <v>APAGADO</v>
      </c>
      <c r="I299" t="str">
        <f>'RESUMEN TOTAL'!O301</f>
        <v>APAGADO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 t="str">
        <f>'RESUMEN TOTAL'!M302</f>
        <v>APAGADO</v>
      </c>
      <c r="H300" t="str">
        <f>'RESUMEN TOTAL'!N302</f>
        <v>APAGADO</v>
      </c>
      <c r="I300" t="str">
        <f>'RESUMEN TOTAL'!O302</f>
        <v>APAGADO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 t="str">
        <f>'RESUMEN TOTAL'!M303</f>
        <v>APAGADO</v>
      </c>
      <c r="H301" t="str">
        <f>'RESUMEN TOTAL'!N303</f>
        <v>APAGADO</v>
      </c>
      <c r="I301" t="str">
        <f>'RESUMEN TOTAL'!O303</f>
        <v>APAGADO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 t="str">
        <f>'RESUMEN TOTAL'!M304</f>
        <v>APAGADO</v>
      </c>
      <c r="H302" t="str">
        <f>'RESUMEN TOTAL'!N304</f>
        <v>APAGADO</v>
      </c>
      <c r="I302" t="str">
        <f>'RESUMEN TOTAL'!O304</f>
        <v>APAGADO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 t="str">
        <f>'RESUMEN TOTAL'!M305</f>
        <v>APAGADO</v>
      </c>
      <c r="H303" t="str">
        <f>'RESUMEN TOTAL'!N305</f>
        <v>APAGADO</v>
      </c>
      <c r="I303" t="str">
        <f>'RESUMEN TOTAL'!O305</f>
        <v>APAGADO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 t="str">
        <f>'RESUMEN TOTAL'!M306</f>
        <v>APAGADO</v>
      </c>
      <c r="H304" t="str">
        <f>'RESUMEN TOTAL'!N306</f>
        <v>APAGADO</v>
      </c>
      <c r="I304" t="str">
        <f>'RESUMEN TOTAL'!O306</f>
        <v>APAGADO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 t="str">
        <f>'RESUMEN TOTAL'!M307</f>
        <v>APAGADO</v>
      </c>
      <c r="H305" t="str">
        <f>'RESUMEN TOTAL'!N307</f>
        <v>APAGADO</v>
      </c>
      <c r="I305" t="str">
        <f>'RESUMEN TOTAL'!O307</f>
        <v>APAGADO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 t="str">
        <f>'RESUMEN TOTAL'!M308</f>
        <v>APAGADO</v>
      </c>
      <c r="H306" t="str">
        <f>'RESUMEN TOTAL'!N308</f>
        <v>APAGADO</v>
      </c>
      <c r="I306" t="str">
        <f>'RESUMEN TOTAL'!O308</f>
        <v>APAGADO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 t="str">
        <f>'RESUMEN TOTAL'!M309</f>
        <v>APAGADO</v>
      </c>
      <c r="H307" t="str">
        <f>'RESUMEN TOTAL'!N309</f>
        <v>APAGADO</v>
      </c>
      <c r="I307" t="str">
        <f>'RESUMEN TOTAL'!O309</f>
        <v>APAGADO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 t="str">
        <f>'RESUMEN TOTAL'!M311</f>
        <v>APAGADO</v>
      </c>
      <c r="H309" t="str">
        <f>'RESUMEN TOTAL'!N311</f>
        <v>APAGADO</v>
      </c>
      <c r="I309" t="str">
        <f>'RESUMEN TOTAL'!O311</f>
        <v>APAGADO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 t="str">
        <f>'RESUMEN TOTAL'!M312</f>
        <v>APAGADO</v>
      </c>
      <c r="H310" t="str">
        <f>'RESUMEN TOTAL'!N312</f>
        <v>APAGADO</v>
      </c>
      <c r="I310" t="str">
        <f>'RESUMEN TOTAL'!O312</f>
        <v>APAGADO</v>
      </c>
      <c r="J310">
        <f>'RESUMEN TOTAL'!P312</f>
        <v>0</v>
      </c>
      <c r="K310" t="str">
        <f>'RESUMEN TOTAL'!Q312</f>
        <v>APAGADO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 t="str">
        <f>'RESUMEN TOTAL'!M319</f>
        <v>APAGADO</v>
      </c>
      <c r="H317" t="str">
        <f>'RESUMEN TOTAL'!N319</f>
        <v>APAGADO</v>
      </c>
      <c r="I317" t="str">
        <f>'RESUMEN TOTAL'!O319</f>
        <v>APAGADO</v>
      </c>
      <c r="J317" t="str">
        <f>'RESUMEN TOTAL'!P319</f>
        <v>APAGADO</v>
      </c>
      <c r="K317" t="str">
        <f>'RESUMEN TOTAL'!Q319</f>
        <v>APAGADO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 t="str">
        <f>'RESUMEN TOTAL'!M320</f>
        <v>APAGADO</v>
      </c>
      <c r="H318" t="str">
        <f>'RESUMEN TOTAL'!N320</f>
        <v>APAGADO</v>
      </c>
      <c r="I318" t="str">
        <f>'RESUMEN TOTAL'!O320</f>
        <v>APAGADO</v>
      </c>
      <c r="J318" t="str">
        <f>'RESUMEN TOTAL'!P320</f>
        <v>APAGADO</v>
      </c>
      <c r="K318" t="str">
        <f>'RESUMEN TOTAL'!Q320</f>
        <v>APAGADO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 t="str">
        <f>'RESUMEN TOTAL'!M321</f>
        <v>APAGADO</v>
      </c>
      <c r="H319" t="str">
        <f>'RESUMEN TOTAL'!N321</f>
        <v>APAGADO</v>
      </c>
      <c r="I319" t="str">
        <f>'RESUMEN TOTAL'!O321</f>
        <v>APAGADO</v>
      </c>
      <c r="J319" t="str">
        <f>'RESUMEN TOTAL'!P321</f>
        <v>APAGADO</v>
      </c>
      <c r="K319" t="str">
        <f>'RESUMEN TOTAL'!Q321</f>
        <v>APAGADO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 t="str">
        <f>'RESUMEN TOTAL'!M322</f>
        <v>APAGADO</v>
      </c>
      <c r="H320" t="str">
        <f>'RESUMEN TOTAL'!N322</f>
        <v>APAGADO</v>
      </c>
      <c r="I320" t="str">
        <f>'RESUMEN TOTAL'!O322</f>
        <v>APAGADO</v>
      </c>
      <c r="J320" t="str">
        <f>'RESUMEN TOTAL'!P322</f>
        <v>APAGADO</v>
      </c>
      <c r="K320" t="str">
        <f>'RESUMEN TOTAL'!Q322</f>
        <v>APAGADO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 t="str">
        <f>'RESUMEN TOTAL'!L351</f>
        <v>APAGADO</v>
      </c>
      <c r="G349" t="str">
        <f>'RESUMEN TOTAL'!M351</f>
        <v>APAGADO</v>
      </c>
      <c r="H349" t="str">
        <f>'RESUMEN TOTAL'!N351</f>
        <v>APAGADO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 t="str">
        <f>'RESUMEN TOTAL'!R351</f>
        <v>APAGADO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 t="str">
        <f>'RESUMEN TOTAL'!M354</f>
        <v>APAGADO</v>
      </c>
      <c r="H352" t="str">
        <f>'RESUMEN TOTAL'!N354</f>
        <v>APAGADO</v>
      </c>
      <c r="I352" t="str">
        <f>'RESUMEN TOTAL'!O354</f>
        <v>APAGADO</v>
      </c>
      <c r="J352" t="str">
        <f>'RESUMEN TOTAL'!P354</f>
        <v>APAGADO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 t="str">
        <f>'RESUMEN TOTAL'!M355</f>
        <v>APAGADO</v>
      </c>
      <c r="H353" t="str">
        <f>'RESUMEN TOTAL'!N355</f>
        <v>APAGADO</v>
      </c>
      <c r="I353" t="str">
        <f>'RESUMEN TOTAL'!O355</f>
        <v>APAGADO</v>
      </c>
      <c r="J353" t="str">
        <f>'RESUMEN TOTAL'!P355</f>
        <v>APAGADO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 t="str">
        <f>'RESUMEN TOTAL'!Q358</f>
        <v>APAGADO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 t="str">
        <f>'RESUMEN TOTAL'!Q359</f>
        <v>APAGADO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 t="str">
        <f>'RESUMEN TOTAL'!Q360</f>
        <v>APAGADO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 t="str">
        <f>'RESUMEN TOTAL'!Q363</f>
        <v>APAGADO</v>
      </c>
      <c r="L361" t="str">
        <f>'RESUMEN TOTAL'!R363</f>
        <v>APAGADO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 t="str">
        <f>'RESUMEN TOTAL'!O366</f>
        <v>APAGADO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 t="str">
        <f>'RESUMEN TOTAL'!R370</f>
        <v>APAGADO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 t="str">
        <f>'RESUMEN TOTAL'!R371</f>
        <v>APAGADO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 t="str">
        <f>'RESUMEN TOTAL'!P380</f>
        <v>APAGADO</v>
      </c>
      <c r="K378" t="str">
        <f>'RESUMEN TOTAL'!Q380</f>
        <v>APAGADO</v>
      </c>
      <c r="L378" t="str">
        <f>'RESUMEN TOTAL'!R380</f>
        <v>APAGADO</v>
      </c>
      <c r="M378">
        <f>'RESUMEN TOTAL'!S380</f>
        <v>0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 t="str">
        <f>'RESUMEN TOTAL'!M381</f>
        <v>APAGADO</v>
      </c>
      <c r="H379" t="str">
        <f>'RESUMEN TOTAL'!N381</f>
        <v>APAGADO</v>
      </c>
      <c r="I379" t="str">
        <f>'RESUMEN TOTAL'!O381</f>
        <v>APAGADO</v>
      </c>
      <c r="J379" t="str">
        <f>'RESUMEN TOTAL'!P381</f>
        <v>APAGADO</v>
      </c>
      <c r="K379" t="str">
        <f>'RESUMEN TOTAL'!Q381</f>
        <v>APAGADO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 t="str">
        <f>'RESUMEN TOTAL'!M382</f>
        <v>APAGADO</v>
      </c>
      <c r="H380" t="str">
        <f>'RESUMEN TOTAL'!N382</f>
        <v>APAGADO</v>
      </c>
      <c r="I380" t="str">
        <f>'RESUMEN TOTAL'!O382</f>
        <v>APAGADO</v>
      </c>
      <c r="J380" t="str">
        <f>'RESUMEN TOTAL'!P382</f>
        <v>APAGADO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 t="str">
        <f>'RESUMEN TOTAL'!M383</f>
        <v>APAGADO</v>
      </c>
      <c r="H381" t="str">
        <f>'RESUMEN TOTAL'!N383</f>
        <v>APAGADO</v>
      </c>
      <c r="I381" t="str">
        <f>'RESUMEN TOTAL'!O383</f>
        <v>APAGADO</v>
      </c>
      <c r="J381">
        <f>'RESUMEN TOTAL'!P383</f>
        <v>0</v>
      </c>
      <c r="K381">
        <f>'RESUMEN TOTAL'!Q383</f>
        <v>0</v>
      </c>
      <c r="L381" t="str">
        <f>'RESUMEN TOTAL'!R383</f>
        <v>APAGADO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 t="str">
        <f>'RESUMEN TOTAL'!M384</f>
        <v>APAGADO</v>
      </c>
      <c r="H382" t="str">
        <f>'RESUMEN TOTAL'!N384</f>
        <v>APAGADO</v>
      </c>
      <c r="I382" t="str">
        <f>'RESUMEN TOTAL'!O384</f>
        <v>APAGADO</v>
      </c>
      <c r="J382">
        <f>'RESUMEN TOTAL'!P384</f>
        <v>0</v>
      </c>
      <c r="K382">
        <f>'RESUMEN TOTAL'!Q384</f>
        <v>0</v>
      </c>
      <c r="L382" t="str">
        <f>'RESUMEN TOTAL'!R384</f>
        <v>APAGADO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 t="str">
        <f>'RESUMEN TOTAL'!M385</f>
        <v>APAGADO</v>
      </c>
      <c r="H383" t="str">
        <f>'RESUMEN TOTAL'!N385</f>
        <v>APAGADO</v>
      </c>
      <c r="I383" t="str">
        <f>'RESUMEN TOTAL'!O385</f>
        <v>APAGADO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 t="str">
        <f>'RESUMEN TOTAL'!M386</f>
        <v>APAGADO</v>
      </c>
      <c r="H384" t="str">
        <f>'RESUMEN TOTAL'!N386</f>
        <v>APAGADO</v>
      </c>
      <c r="I384" t="str">
        <f>'RESUMEN TOTAL'!O386</f>
        <v>APAGADO</v>
      </c>
      <c r="J384" t="str">
        <f>'RESUMEN TOTAL'!P386</f>
        <v>APAGADO</v>
      </c>
      <c r="K384" t="str">
        <f>'RESUMEN TOTAL'!Q386</f>
        <v>APAGADO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 t="str">
        <f>'RESUMEN TOTAL'!Q387</f>
        <v>APAGADO</v>
      </c>
      <c r="L385" t="str">
        <f>'RESUMEN TOTAL'!R387</f>
        <v>APAGADO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 t="str">
        <f>'RESUMEN TOTAL'!R393</f>
        <v>APAGADO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 t="str">
        <f>'RESUMEN TOTAL'!M415</f>
        <v>APAGADO</v>
      </c>
      <c r="H413" t="str">
        <f>'RESUMEN TOTAL'!N415</f>
        <v>APAGADO</v>
      </c>
      <c r="I413" t="str">
        <f>'RESUMEN TOTAL'!O415</f>
        <v>APAGADO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 t="str">
        <f>'RESUMEN TOTAL'!M416</f>
        <v>APAGADO</v>
      </c>
      <c r="H414" t="str">
        <f>'RESUMEN TOTAL'!N416</f>
        <v>APAGADO</v>
      </c>
      <c r="I414" t="str">
        <f>'RESUMEN TOTAL'!O416</f>
        <v>APAGADO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 t="str">
        <f>'RESUMEN TOTAL'!L417</f>
        <v>APAGADO</v>
      </c>
      <c r="G415" t="str">
        <f>'RESUMEN TOTAL'!M417</f>
        <v>APAGADO</v>
      </c>
      <c r="H415" t="str">
        <f>'RESUMEN TOTAL'!N417</f>
        <v>APAGADO</v>
      </c>
      <c r="I415" t="str">
        <f>'RESUMEN TOTAL'!O417</f>
        <v>APAGADO</v>
      </c>
      <c r="J415" t="str">
        <f>'RESUMEN TOTAL'!P417</f>
        <v>APAGADO</v>
      </c>
      <c r="K415" t="str">
        <f>'RESUMEN TOTAL'!Q417</f>
        <v>APAGADO</v>
      </c>
      <c r="L415" t="str">
        <f>'RESUMEN TOTAL'!R417</f>
        <v>APAGADO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 t="str">
        <f>'RESUMEN TOTAL'!L418</f>
        <v>APAGADO</v>
      </c>
      <c r="G416" t="str">
        <f>'RESUMEN TOTAL'!M418</f>
        <v>APAGADO</v>
      </c>
      <c r="H416" t="str">
        <f>'RESUMEN TOTAL'!N418</f>
        <v>APAGADO</v>
      </c>
      <c r="I416" t="str">
        <f>'RESUMEN TOTAL'!O418</f>
        <v>APAGADO</v>
      </c>
      <c r="J416" t="str">
        <f>'RESUMEN TOTAL'!P418</f>
        <v>APAGADO</v>
      </c>
      <c r="K416" t="str">
        <f>'RESUMEN TOTAL'!Q418</f>
        <v>APAGADO</v>
      </c>
      <c r="L416" t="str">
        <f>'RESUMEN TOTAL'!R418</f>
        <v>APAGADO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 t="str">
        <f>'RESUMEN TOTAL'!M419</f>
        <v>APAGADO</v>
      </c>
      <c r="H417" t="str">
        <f>'RESUMEN TOTAL'!N419</f>
        <v>APAGADO</v>
      </c>
      <c r="I417" t="str">
        <f>'RESUMEN TOTAL'!O419</f>
        <v>APAGADO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 t="str">
        <f>'RESUMEN TOTAL'!M420</f>
        <v>APAGADO</v>
      </c>
      <c r="H418" t="str">
        <f>'RESUMEN TOTAL'!N420</f>
        <v>APAGADO</v>
      </c>
      <c r="I418" t="str">
        <f>'RESUMEN TOTAL'!O420</f>
        <v>APAGADO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 t="str">
        <f>'RESUMEN TOTAL'!M421</f>
        <v>APAGADO</v>
      </c>
      <c r="H419" t="str">
        <f>'RESUMEN TOTAL'!N421</f>
        <v>APAGADO</v>
      </c>
      <c r="I419" t="str">
        <f>'RESUMEN TOTAL'!O421</f>
        <v>APAGADO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 t="str">
        <f>'RESUMEN TOTAL'!M422</f>
        <v>APAGADO</v>
      </c>
      <c r="H420" t="str">
        <f>'RESUMEN TOTAL'!N422</f>
        <v>APAGADO</v>
      </c>
      <c r="I420" t="str">
        <f>'RESUMEN TOTAL'!O422</f>
        <v>APAGADO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 t="str">
        <f>'RESUMEN TOTAL'!Q428</f>
        <v>APAGADO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 t="str">
        <f>'RESUMEN TOTAL'!Q429</f>
        <v>APAGADO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 t="str">
        <f>'RESUMEN TOTAL'!Q430</f>
        <v>APAGADO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 t="str">
        <f>'RESUMEN TOTAL'!Q431</f>
        <v>APAGADO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 t="str">
        <f>'RESUMEN TOTAL'!M438</f>
        <v>APAGADO</v>
      </c>
      <c r="H436" t="str">
        <f>'RESUMEN TOTAL'!N438</f>
        <v>APAGADO</v>
      </c>
      <c r="I436" t="str">
        <f>'RESUMEN TOTAL'!O438</f>
        <v>APAGADO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 t="str">
        <f>'RESUMEN TOTAL'!O439</f>
        <v>APAGADO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 t="str">
        <f>'RESUMEN TOTAL'!M440</f>
        <v>APAGADO</v>
      </c>
      <c r="H438" t="str">
        <f>'RESUMEN TOTAL'!N440</f>
        <v>APAGADO</v>
      </c>
      <c r="I438" t="str">
        <f>'RESUMEN TOTAL'!O440</f>
        <v>APAGADO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 t="str">
        <f>'RESUMEN TOTAL'!M441</f>
        <v>APAGADO</v>
      </c>
      <c r="H439" t="str">
        <f>'RESUMEN TOTAL'!N441</f>
        <v>APAGADO</v>
      </c>
      <c r="I439" t="str">
        <f>'RESUMEN TOTAL'!O441</f>
        <v>APAGADO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 t="str">
        <f>'RESUMEN TOTAL'!M442</f>
        <v>APAGADO</v>
      </c>
      <c r="H440" t="str">
        <f>'RESUMEN TOTAL'!N442</f>
        <v>APAGADO</v>
      </c>
      <c r="I440" t="str">
        <f>'RESUMEN TOTAL'!O442</f>
        <v>APAGADO</v>
      </c>
      <c r="J440" t="str">
        <f>'RESUMEN TOTAL'!P442</f>
        <v>APAGADO</v>
      </c>
      <c r="K440" t="str">
        <f>'RESUMEN TOTAL'!Q442</f>
        <v>APAGADO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 t="str">
        <f>'RESUMEN TOTAL'!M443</f>
        <v>APAGADO</v>
      </c>
      <c r="H441" t="str">
        <f>'RESUMEN TOTAL'!N443</f>
        <v>APAGADO</v>
      </c>
      <c r="I441" t="str">
        <f>'RESUMEN TOTAL'!O443</f>
        <v>APAGADO</v>
      </c>
      <c r="J441" t="str">
        <f>'RESUMEN TOTAL'!P443</f>
        <v>APAGADO</v>
      </c>
      <c r="K441" t="str">
        <f>'RESUMEN TOTAL'!Q443</f>
        <v>APAGADO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 t="str">
        <f>'RESUMEN TOTAL'!M444</f>
        <v>APAGADO</v>
      </c>
      <c r="H442" t="str">
        <f>'RESUMEN TOTAL'!N444</f>
        <v>APAGADO</v>
      </c>
      <c r="I442" t="str">
        <f>'RESUMEN TOTAL'!O444</f>
        <v>APAGADO</v>
      </c>
      <c r="J442" t="str">
        <f>'RESUMEN TOTAL'!P444</f>
        <v>APAGADO</v>
      </c>
      <c r="K442" t="str">
        <f>'RESUMEN TOTAL'!Q444</f>
        <v>APAGADO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 t="str">
        <f>'RESUMEN TOTAL'!M445</f>
        <v>APAGADO</v>
      </c>
      <c r="H443" t="str">
        <f>'RESUMEN TOTAL'!N445</f>
        <v>APAGADO</v>
      </c>
      <c r="I443" t="str">
        <f>'RESUMEN TOTAL'!O445</f>
        <v>APAGADO</v>
      </c>
      <c r="J443" t="str">
        <f>'RESUMEN TOTAL'!P445</f>
        <v>APAGADO</v>
      </c>
      <c r="K443" t="str">
        <f>'RESUMEN TOTAL'!Q445</f>
        <v>APAGADO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>
        <f>'RESUMEN TOTAL'!AC461</f>
        <v>0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>
        <f>'RESUMEN TOTAL'!AC462</f>
        <v>0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 t="str">
        <f>'RESUMEN TOTAL'!M463</f>
        <v>APAGADO</v>
      </c>
      <c r="H461" t="str">
        <f>'RESUMEN TOTAL'!N463</f>
        <v>APAGADO</v>
      </c>
      <c r="I461" t="str">
        <f>'RESUMEN TOTAL'!O463</f>
        <v>APAGADO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>
        <f>'RESUMEN TOTAL'!AB463</f>
        <v>0</v>
      </c>
      <c r="W461">
        <f>'RESUMEN TOTAL'!AC463</f>
        <v>0</v>
      </c>
      <c r="X461">
        <f>'RESUMEN TOTAL'!AD463</f>
        <v>0</v>
      </c>
      <c r="Y461">
        <f>'RESUMEN TOTAL'!AE463</f>
        <v>0</v>
      </c>
      <c r="Z461">
        <f>'RESUMEN TOTAL'!AF463</f>
        <v>0</v>
      </c>
      <c r="AA461">
        <f>'RESUMEN TOTAL'!AG463</f>
        <v>0</v>
      </c>
      <c r="AB461">
        <f>'RESUMEN TOTAL'!AH463</f>
        <v>0</v>
      </c>
      <c r="AC461">
        <f>'RESUMEN TOTAL'!AI463</f>
        <v>0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 t="str">
        <f>'RESUMEN TOTAL'!L464</f>
        <v>APAGADO</v>
      </c>
      <c r="G462" t="str">
        <f>'RESUMEN TOTAL'!M464</f>
        <v>APAGADO</v>
      </c>
      <c r="H462" t="str">
        <f>'RESUMEN TOTAL'!N464</f>
        <v>APAGADO</v>
      </c>
      <c r="I462" t="str">
        <f>'RESUMEN TOTAL'!O464</f>
        <v>APAGADO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>
        <f>'RESUMEN TOTAL'!AB464</f>
        <v>0</v>
      </c>
      <c r="W462">
        <f>'RESUMEN TOTAL'!AC464</f>
        <v>0</v>
      </c>
      <c r="X462">
        <f>'RESUMEN TOTAL'!AD464</f>
        <v>0</v>
      </c>
      <c r="Y462">
        <f>'RESUMEN TOTAL'!AE464</f>
        <v>0</v>
      </c>
      <c r="Z462">
        <f>'RESUMEN TOTAL'!AF464</f>
        <v>0</v>
      </c>
      <c r="AA462">
        <f>'RESUMEN TOTAL'!AG464</f>
        <v>0</v>
      </c>
      <c r="AB462">
        <f>'RESUMEN TOTAL'!AH464</f>
        <v>0</v>
      </c>
      <c r="AC462">
        <f>'RESUMEN TOTAL'!AI464</f>
        <v>0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>
        <f>'RESUMEN TOTAL'!L465</f>
        <v>0</v>
      </c>
      <c r="G463">
        <f>'RESUMEN TOTAL'!M465</f>
        <v>0</v>
      </c>
      <c r="H463">
        <f>'RESUMEN TOTAL'!N465</f>
        <v>0</v>
      </c>
      <c r="I463">
        <f>'RESUMEN TOTAL'!O465</f>
        <v>0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>
        <f>'RESUMEN TOTAL'!T465</f>
        <v>0</v>
      </c>
      <c r="O463">
        <f>'RESUMEN TOTAL'!U465</f>
        <v>0</v>
      </c>
      <c r="P463">
        <f>'RESUMEN TOTAL'!V465</f>
        <v>0</v>
      </c>
      <c r="Q463">
        <f>'RESUMEN TOTAL'!W465</f>
        <v>0</v>
      </c>
      <c r="R463">
        <f>'RESUMEN TOTAL'!X465</f>
        <v>0</v>
      </c>
      <c r="S463">
        <f>'RESUMEN TOTAL'!Y465</f>
        <v>0</v>
      </c>
      <c r="T463">
        <f>'RESUMEN TOTAL'!Z465</f>
        <v>0</v>
      </c>
      <c r="U463">
        <f>'RESUMEN TOTAL'!AA465</f>
        <v>0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>
        <f>'RESUMEN TOTAL'!AH465</f>
        <v>0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>
        <f>'RESUMEN TOTAL'!L466</f>
        <v>0</v>
      </c>
      <c r="G464">
        <f>'RESUMEN TOTAL'!M466</f>
        <v>0</v>
      </c>
      <c r="H464">
        <f>'RESUMEN TOTAL'!N466</f>
        <v>0</v>
      </c>
      <c r="I464">
        <f>'RESUMEN TOTAL'!O466</f>
        <v>0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>
        <f>'RESUMEN TOTAL'!T466</f>
        <v>0</v>
      </c>
      <c r="O464">
        <f>'RESUMEN TOTAL'!U466</f>
        <v>0</v>
      </c>
      <c r="P464">
        <f>'RESUMEN TOTAL'!V466</f>
        <v>0</v>
      </c>
      <c r="Q464">
        <f>'RESUMEN TOTAL'!W466</f>
        <v>0</v>
      </c>
      <c r="R464">
        <f>'RESUMEN TOTAL'!X466</f>
        <v>0</v>
      </c>
      <c r="S464">
        <f>'RESUMEN TOTAL'!Y466</f>
        <v>0</v>
      </c>
      <c r="T464">
        <f>'RESUMEN TOTAL'!Z466</f>
        <v>0</v>
      </c>
      <c r="U464">
        <f>'RESUMEN TOTAL'!AA466</f>
        <v>0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 t="str">
        <f>'RESUMEN TOTAL'!L475</f>
        <v>APAGADO</v>
      </c>
      <c r="G473" t="str">
        <f>'RESUMEN TOTAL'!M475</f>
        <v>APAGADO</v>
      </c>
      <c r="H473" t="str">
        <f>'RESUMEN TOTAL'!N475</f>
        <v>APAGADO</v>
      </c>
      <c r="I473" t="str">
        <f>'RESUMEN TOTAL'!O475</f>
        <v>APAGADO</v>
      </c>
      <c r="J473" t="str">
        <f>'RESUMEN TOTAL'!P475</f>
        <v>APAGADO</v>
      </c>
      <c r="K473" t="str">
        <f>'RESUMEN TOTAL'!Q475</f>
        <v>APAGADO</v>
      </c>
      <c r="L473" t="str">
        <f>'RESUMEN TOTAL'!R475</f>
        <v>APAGADO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>
        <f>'RESUMEN TOTAL'!AB475</f>
        <v>0</v>
      </c>
      <c r="W473">
        <f>'RESUMEN TOTAL'!AC475</f>
        <v>0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 t="str">
        <f>'RESUMEN TOTAL'!L476</f>
        <v>APAGADO</v>
      </c>
      <c r="G474" t="str">
        <f>'RESUMEN TOTAL'!M476</f>
        <v>APAGADO</v>
      </c>
      <c r="H474" t="str">
        <f>'RESUMEN TOTAL'!N476</f>
        <v>APAGADO</v>
      </c>
      <c r="I474" t="str">
        <f>'RESUMEN TOTAL'!O476</f>
        <v>APAGADO</v>
      </c>
      <c r="J474" t="str">
        <f>'RESUMEN TOTAL'!P476</f>
        <v>APAGADO</v>
      </c>
      <c r="K474" t="str">
        <f>'RESUMEN TOTAL'!Q476</f>
        <v>APAGADO</v>
      </c>
      <c r="L474" t="str">
        <f>'RESUMEN TOTAL'!R476</f>
        <v>APAGADO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>
        <f>'RESUMEN TOTAL'!AC476</f>
        <v>0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 t="str">
        <f>'RESUMEN TOTAL'!L477</f>
        <v>APAGADO</v>
      </c>
      <c r="G475">
        <f>'RESUMEN TOTAL'!M477</f>
        <v>0</v>
      </c>
      <c r="H475" t="str">
        <f>'RESUMEN TOTAL'!N477</f>
        <v>APAGADO</v>
      </c>
      <c r="I475">
        <f>'RESUMEN TOTAL'!O477</f>
        <v>0</v>
      </c>
      <c r="J475" t="str">
        <f>'RESUMEN TOTAL'!P477</f>
        <v>APAGADO</v>
      </c>
      <c r="K475">
        <f>'RESUMEN TOTAL'!Q477</f>
        <v>0</v>
      </c>
      <c r="L475" t="str">
        <f>'RESUMEN TOTAL'!R477</f>
        <v>APAGADO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>
        <f>'RESUMEN TOTAL'!AC477</f>
        <v>0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 t="str">
        <f>'RESUMEN TOTAL'!L478</f>
        <v>APAGADO</v>
      </c>
      <c r="G476">
        <f>'RESUMEN TOTAL'!M478</f>
        <v>0</v>
      </c>
      <c r="H476" t="str">
        <f>'RESUMEN TOTAL'!N478</f>
        <v>APAGADO</v>
      </c>
      <c r="I476">
        <f>'RESUMEN TOTAL'!O478</f>
        <v>0</v>
      </c>
      <c r="J476" t="str">
        <f>'RESUMEN TOTAL'!P478</f>
        <v>APAGADO</v>
      </c>
      <c r="K476">
        <f>'RESUMEN TOTAL'!Q478</f>
        <v>0</v>
      </c>
      <c r="L476" t="str">
        <f>'RESUMEN TOTAL'!R478</f>
        <v>APAGADO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 t="str">
        <f>'RESUMEN TOTAL'!A479</f>
        <v>PARADAS SEGURAS</v>
      </c>
      <c r="B477" t="str">
        <f>'RESUMEN TOTAL'!B479</f>
        <v>32 C</v>
      </c>
      <c r="C477" t="str">
        <f>'RESUMEN TOTAL'!D479</f>
        <v>Hudson y 834 oeste</v>
      </c>
      <c r="D477" t="str">
        <f>'RESUMEN TOTAL'!E479</f>
        <v>GFIJA</v>
      </c>
      <c r="E477" t="str">
        <f>'RESUMEN TOTAL'!F479</f>
        <v>GPON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 t="str">
        <f>'RESUMEN TOTAL'!O479</f>
        <v>APAGADO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>
        <f>'RESUMEN TOTAL'!AB479</f>
        <v>0</v>
      </c>
      <c r="W477">
        <f>'RESUMEN TOTAL'!AC479</f>
        <v>0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 t="str">
        <f>'RESUMEN TOTAL'!A480</f>
        <v>PARADAS SEGURAS</v>
      </c>
      <c r="B478" t="str">
        <f>'RESUMEN TOTAL'!B480</f>
        <v>32 I</v>
      </c>
      <c r="C478" t="str">
        <f>'RESUMEN TOTAL'!D480</f>
        <v>Hudson y 834 oeste</v>
      </c>
      <c r="D478" t="str">
        <f>'RESUMEN TOTAL'!E480</f>
        <v>INTERCOMUNICADOR</v>
      </c>
      <c r="E478" t="str">
        <f>'RESUMEN TOTAL'!F480</f>
        <v>GPON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 t="str">
        <f>'RESUMEN TOTAL'!O480</f>
        <v>APAGADO</v>
      </c>
      <c r="J478">
        <f>'RESUMEN TOTAL'!P480</f>
        <v>0</v>
      </c>
      <c r="K478">
        <f>'RESUMEN TOTAL'!Q480</f>
        <v>0</v>
      </c>
      <c r="L478">
        <f>'RESUMEN TOTAL'!R480</f>
        <v>0</v>
      </c>
      <c r="M478">
        <f>'RESUMEN TOTAL'!S480</f>
        <v>0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>
        <f>'RESUMEN TOTAL'!AB480</f>
        <v>0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 t="str">
        <f>'RESUMEN TOTAL'!A481</f>
        <v>PARADAS SEGURAS</v>
      </c>
      <c r="B479" t="str">
        <f>'RESUMEN TOTAL'!B481</f>
        <v>33 C</v>
      </c>
      <c r="C479" t="str">
        <f>'RESUMEN TOTAL'!D481</f>
        <v>Hudson y Suipacha este</v>
      </c>
      <c r="D479" t="str">
        <f>'RESUMEN TOTAL'!E481</f>
        <v>GFIJA</v>
      </c>
      <c r="E479" t="str">
        <f>'RESUMEN TOTAL'!F481</f>
        <v>GPON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>
        <f>'RESUMEN TOTAL'!O481</f>
        <v>0</v>
      </c>
      <c r="J479">
        <f>'RESUMEN TOTAL'!P481</f>
        <v>0</v>
      </c>
      <c r="K479">
        <f>'RESUMEN TOTAL'!Q481</f>
        <v>0</v>
      </c>
      <c r="L479">
        <f>'RESUMEN TOTAL'!R481</f>
        <v>0</v>
      </c>
      <c r="M479">
        <f>'RESUMEN TOTAL'!S481</f>
        <v>0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 t="str">
        <f>'RESUMEN TOTAL'!A482</f>
        <v>PARADAS SEGURAS</v>
      </c>
      <c r="B480" t="str">
        <f>'RESUMEN TOTAL'!B482</f>
        <v>33 I</v>
      </c>
      <c r="C480" t="str">
        <f>'RESUMEN TOTAL'!D482</f>
        <v>Hudson y Suipacha este</v>
      </c>
      <c r="D480" t="str">
        <f>'RESUMEN TOTAL'!E482</f>
        <v>INTERCOMUNICADOR</v>
      </c>
      <c r="E480" t="str">
        <f>'RESUMEN TOTAL'!F482</f>
        <v>GPON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>
        <f>'RESUMEN TOTAL'!O482</f>
        <v>0</v>
      </c>
      <c r="J480">
        <f>'RESUMEN TOTAL'!P482</f>
        <v>0</v>
      </c>
      <c r="K480">
        <f>'RESUMEN TOTAL'!Q482</f>
        <v>0</v>
      </c>
      <c r="L480">
        <f>'RESUMEN TOTAL'!R482</f>
        <v>0</v>
      </c>
      <c r="M480">
        <f>'RESUMEN TOTAL'!S482</f>
        <v>0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 t="str">
        <f>'RESUMEN TOTAL'!A483</f>
        <v>PARADAS SEGURAS</v>
      </c>
      <c r="B481" t="str">
        <f>'RESUMEN TOTAL'!B483</f>
        <v>34 C</v>
      </c>
      <c r="C481" t="str">
        <f>'RESUMEN TOTAL'!D483</f>
        <v>Hudson y Suipacha oeste</v>
      </c>
      <c r="D481" t="str">
        <f>'RESUMEN TOTAL'!E483</f>
        <v>GFIJA</v>
      </c>
      <c r="E481" t="str">
        <f>'RESUMEN TOTAL'!F483</f>
        <v>GPON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 t="str">
        <f>'RESUMEN TOTAL'!A484</f>
        <v>PARADAS SEGURAS</v>
      </c>
      <c r="B482" t="str">
        <f>'RESUMEN TOTAL'!B484</f>
        <v>34 I</v>
      </c>
      <c r="C482" t="str">
        <f>'RESUMEN TOTAL'!D484</f>
        <v>Hudson y Suipacha oeste</v>
      </c>
      <c r="D482" t="str">
        <f>'RESUMEN TOTAL'!E484</f>
        <v>INTERCOMUNICADOR</v>
      </c>
      <c r="E482" t="str">
        <f>'RESUMEN TOTAL'!F484</f>
        <v>GPON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>
        <f>'RESUMEN TOTAL'!O484</f>
        <v>0</v>
      </c>
      <c r="J482">
        <f>'RESUMEN TOTAL'!P484</f>
        <v>0</v>
      </c>
      <c r="K482">
        <f>'RESUMEN TOTAL'!Q484</f>
        <v>0</v>
      </c>
      <c r="L482">
        <f>'RESUMEN TOTAL'!R484</f>
        <v>0</v>
      </c>
      <c r="M482">
        <f>'RESUMEN TOTAL'!S484</f>
        <v>0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 t="str">
        <f>'RESUMEN TOTAL'!A485</f>
        <v>PARADAS SEGURAS</v>
      </c>
      <c r="B483" t="str">
        <f>'RESUMEN TOTAL'!B485</f>
        <v>35 C</v>
      </c>
      <c r="C483" t="str">
        <f>'RESUMEN TOTAL'!D485</f>
        <v>Hudson y Suipacha este</v>
      </c>
      <c r="D483" t="str">
        <f>'RESUMEN TOTAL'!E485</f>
        <v>GFIJA</v>
      </c>
      <c r="E483" t="str">
        <f>'RESUMEN TOTAL'!F485</f>
        <v>GPON</v>
      </c>
      <c r="F483" t="str">
        <f>'RESUMEN TOTAL'!L485</f>
        <v>APAGADO</v>
      </c>
      <c r="G483" t="str">
        <f>'RESUMEN TOTAL'!M485</f>
        <v>APAGADO</v>
      </c>
      <c r="H483">
        <f>'RESUMEN TOTAL'!N485</f>
        <v>0</v>
      </c>
      <c r="I483" t="str">
        <f>'RESUMEN TOTAL'!O485</f>
        <v>APAGADO</v>
      </c>
      <c r="J483" t="str">
        <f>'RESUMEN TOTAL'!P485</f>
        <v>APAGADO</v>
      </c>
      <c r="K483" t="str">
        <f>'RESUMEN TOTAL'!Q485</f>
        <v>APAGADO</v>
      </c>
      <c r="L483" t="str">
        <f>'RESUMEN TOTAL'!R485</f>
        <v>APAGADO</v>
      </c>
      <c r="M483">
        <f>'RESUMEN TOTAL'!S485</f>
        <v>0</v>
      </c>
      <c r="N483">
        <f>'RESUMEN TOTAL'!T485</f>
        <v>0</v>
      </c>
      <c r="O483">
        <f>'RESUMEN TOTAL'!U485</f>
        <v>0</v>
      </c>
      <c r="P483">
        <f>'RESUMEN TOTAL'!V485</f>
        <v>0</v>
      </c>
      <c r="Q483">
        <f>'RESUMEN TOTAL'!W485</f>
        <v>0</v>
      </c>
      <c r="R483">
        <f>'RESUMEN TOTAL'!X485</f>
        <v>0</v>
      </c>
      <c r="S483">
        <f>'RESUMEN TOTAL'!Y485</f>
        <v>0</v>
      </c>
      <c r="T483">
        <f>'RESUMEN TOTAL'!Z485</f>
        <v>0</v>
      </c>
      <c r="U483">
        <f>'RESUMEN TOTAL'!AA485</f>
        <v>0</v>
      </c>
      <c r="V483">
        <f>'RESUMEN TOTAL'!AB485</f>
        <v>0</v>
      </c>
      <c r="W483">
        <f>'RESUMEN TOTAL'!AC485</f>
        <v>0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 t="str">
        <f>'RESUMEN TOTAL'!A486</f>
        <v>PARADAS SEGURAS</v>
      </c>
      <c r="B484" t="str">
        <f>'RESUMEN TOTAL'!B486</f>
        <v>35 I</v>
      </c>
      <c r="C484" t="str">
        <f>'RESUMEN TOTAL'!D486</f>
        <v>Hudson y Suipacha este</v>
      </c>
      <c r="D484" t="str">
        <f>'RESUMEN TOTAL'!E486</f>
        <v>INTERCOMUNICADOR</v>
      </c>
      <c r="E484" t="str">
        <f>'RESUMEN TOTAL'!F486</f>
        <v>GPON</v>
      </c>
      <c r="F484">
        <f>'RESUMEN TOTAL'!L486</f>
        <v>0</v>
      </c>
      <c r="G484">
        <f>'RESUMEN TOTAL'!M486</f>
        <v>0</v>
      </c>
      <c r="H484" t="str">
        <f>'RESUMEN TOTAL'!N486</f>
        <v>APAGADO</v>
      </c>
      <c r="I484">
        <f>'RESUMEN TOTAL'!O486</f>
        <v>0</v>
      </c>
      <c r="J484">
        <f>'RESUMEN TOTAL'!P486</f>
        <v>0</v>
      </c>
      <c r="K484">
        <f>'RESUMEN TOTAL'!Q486</f>
        <v>0</v>
      </c>
      <c r="L484">
        <f>'RESUMEN TOTAL'!R486</f>
        <v>0</v>
      </c>
      <c r="M484">
        <f>'RESUMEN TOTAL'!S486</f>
        <v>0</v>
      </c>
      <c r="N484">
        <f>'RESUMEN TOTAL'!T486</f>
        <v>0</v>
      </c>
      <c r="O484">
        <f>'RESUMEN TOTAL'!U486</f>
        <v>0</v>
      </c>
      <c r="P484">
        <f>'RESUMEN TOTAL'!V486</f>
        <v>0</v>
      </c>
      <c r="Q484">
        <f>'RESUMEN TOTAL'!W486</f>
        <v>0</v>
      </c>
      <c r="R484">
        <f>'RESUMEN TOTAL'!X486</f>
        <v>0</v>
      </c>
      <c r="S484">
        <f>'RESUMEN TOTAL'!Y486</f>
        <v>0</v>
      </c>
      <c r="T484">
        <f>'RESUMEN TOTAL'!Z486</f>
        <v>0</v>
      </c>
      <c r="U484">
        <f>'RESUMEN TOTAL'!AA486</f>
        <v>0</v>
      </c>
      <c r="V484">
        <f>'RESUMEN TOTAL'!AB486</f>
        <v>0</v>
      </c>
      <c r="W484">
        <f>'RESUMEN TOTAL'!AC486</f>
        <v>0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 t="str">
        <f>'RESUMEN TOTAL'!A487</f>
        <v>PARADAS SEGURAS</v>
      </c>
      <c r="B485" t="str">
        <f>'RESUMEN TOTAL'!B487</f>
        <v>36 C</v>
      </c>
      <c r="C485" t="str">
        <f>'RESUMEN TOTAL'!D487</f>
        <v>Hudson y Transol</v>
      </c>
      <c r="D485" t="str">
        <f>'RESUMEN TOTAL'!E487</f>
        <v>GFIJA</v>
      </c>
      <c r="E485" t="str">
        <f>'RESUMEN TOTAL'!F487</f>
        <v>GPON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 t="str">
        <f>'RESUMEN TOTAL'!A488</f>
        <v>PARADAS SEGURAS</v>
      </c>
      <c r="B486" t="str">
        <f>'RESUMEN TOTAL'!B488</f>
        <v>36 I</v>
      </c>
      <c r="C486" t="str">
        <f>'RESUMEN TOTAL'!D488</f>
        <v>Hudson y Transol</v>
      </c>
      <c r="D486" t="str">
        <f>'RESUMEN TOTAL'!E488</f>
        <v>INTERCOMUNICADOR</v>
      </c>
      <c r="E486" t="str">
        <f>'RESUMEN TOTAL'!F488</f>
        <v>GPON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 t="str">
        <f>'RESUMEN TOTAL'!A489</f>
        <v>PARADAS SEGURAS</v>
      </c>
      <c r="B487" t="str">
        <f>'RESUMEN TOTAL'!B489</f>
        <v>37 C</v>
      </c>
      <c r="C487" t="str">
        <f>'RESUMEN TOTAL'!D489</f>
        <v>Hudson y Jose Ingeniero Este</v>
      </c>
      <c r="D487" t="str">
        <f>'RESUMEN TOTAL'!E489</f>
        <v>GFIJA</v>
      </c>
      <c r="E487" t="str">
        <f>'RESUMEN TOTAL'!F489</f>
        <v>GPON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 t="str">
        <f>'RESUMEN TOTAL'!A490</f>
        <v>PARADAS SEGURAS</v>
      </c>
      <c r="B488" t="str">
        <f>'RESUMEN TOTAL'!B490</f>
        <v xml:space="preserve">37 I </v>
      </c>
      <c r="C488" t="str">
        <f>'RESUMEN TOTAL'!D490</f>
        <v>Hudson y Jose Ingeniero Este</v>
      </c>
      <c r="D488" t="str">
        <f>'RESUMEN TOTAL'!E490</f>
        <v>INTERCOMUNICADOR</v>
      </c>
      <c r="E488" t="str">
        <f>'RESUMEN TOTAL'!F490</f>
        <v>GPON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 t="str">
        <f>'RESUMEN TOTAL'!A491</f>
        <v>PARADAS SEGURAS</v>
      </c>
      <c r="B489" t="str">
        <f>'RESUMEN TOTAL'!B491</f>
        <v>38 C</v>
      </c>
      <c r="C489" t="str">
        <f>'RESUMEN TOTAL'!D491</f>
        <v>Hudson y Cacheuta Oeste</v>
      </c>
      <c r="D489" t="str">
        <f>'RESUMEN TOTAL'!E491</f>
        <v>GFIJA</v>
      </c>
      <c r="E489" t="str">
        <f>'RESUMEN TOTAL'!F491</f>
        <v>GPON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 t="str">
        <f>'RESUMEN TOTAL'!A492</f>
        <v>PARADAS SEGURAS</v>
      </c>
      <c r="B490" t="str">
        <f>'RESUMEN TOTAL'!B492</f>
        <v>38 I</v>
      </c>
      <c r="C490" t="str">
        <f>'RESUMEN TOTAL'!D492</f>
        <v>Hudson y Cacheuta Oeste</v>
      </c>
      <c r="D490" t="str">
        <f>'RESUMEN TOTAL'!E492</f>
        <v>INTERCOMUNICADOR</v>
      </c>
      <c r="E490" t="str">
        <f>'RESUMEN TOTAL'!F492</f>
        <v>GPON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 t="str">
        <f>'RESUMEN TOTAL'!A493</f>
        <v>PARADAS SEGURAS</v>
      </c>
      <c r="B491" t="str">
        <f>'RESUMEN TOTAL'!B493</f>
        <v>39 C</v>
      </c>
      <c r="C491" t="str">
        <f>'RESUMEN TOTAL'!D493</f>
        <v>Hudson y Groussac Este</v>
      </c>
      <c r="D491" t="str">
        <f>'RESUMEN TOTAL'!E493</f>
        <v>GFIJA</v>
      </c>
      <c r="E491" t="str">
        <f>'RESUMEN TOTAL'!F493</f>
        <v>GPON</v>
      </c>
      <c r="F491">
        <f>'RESUMEN TOTAL'!L493</f>
        <v>0</v>
      </c>
      <c r="G491" t="str">
        <f>'RESUMEN TOTAL'!M493</f>
        <v>APAGADO</v>
      </c>
      <c r="H491" t="str">
        <f>'RESUMEN TOTAL'!N493</f>
        <v>APAGADO</v>
      </c>
      <c r="I491" t="str">
        <f>'RESUMEN TOTAL'!O493</f>
        <v>APAGADO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 t="str">
        <f>'RESUMEN TOTAL'!A494</f>
        <v>PARADAS SEGURAS</v>
      </c>
      <c r="B492" t="str">
        <f>'RESUMEN TOTAL'!B494</f>
        <v>39 I</v>
      </c>
      <c r="C492" t="str">
        <f>'RESUMEN TOTAL'!D494</f>
        <v>Hudson y Groussac Este</v>
      </c>
      <c r="D492" t="str">
        <f>'RESUMEN TOTAL'!E494</f>
        <v>INTERCOMUNICADOR</v>
      </c>
      <c r="E492" t="str">
        <f>'RESUMEN TOTAL'!F494</f>
        <v>GPON</v>
      </c>
      <c r="F492">
        <f>'RESUMEN TOTAL'!L494</f>
        <v>0</v>
      </c>
      <c r="G492" t="str">
        <f>'RESUMEN TOTAL'!M494</f>
        <v>APAGADO</v>
      </c>
      <c r="H492" t="str">
        <f>'RESUMEN TOTAL'!N494</f>
        <v>APAGADO</v>
      </c>
      <c r="I492" t="str">
        <f>'RESUMEN TOTAL'!O494</f>
        <v>APAGADO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 t="str">
        <f>'RESUMEN TOTAL'!A495</f>
        <v>PARADAS SEGURAS</v>
      </c>
      <c r="B493" t="str">
        <f>'RESUMEN TOTAL'!B495</f>
        <v>40 C</v>
      </c>
      <c r="C493" t="str">
        <f>'RESUMEN TOTAL'!D495</f>
        <v>Hudson y Groussac Oeste</v>
      </c>
      <c r="D493" t="str">
        <f>'RESUMEN TOTAL'!E495</f>
        <v>GFIJA</v>
      </c>
      <c r="E493" t="str">
        <f>'RESUMEN TOTAL'!F495</f>
        <v>GPON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 t="str">
        <f>'RESUMEN TOTAL'!A496</f>
        <v>PARADAS SEGURAS</v>
      </c>
      <c r="B494" t="str">
        <f>'RESUMEN TOTAL'!B496</f>
        <v>40 I</v>
      </c>
      <c r="C494" t="str">
        <f>'RESUMEN TOTAL'!D496</f>
        <v>Hudson y Groussac Oeste</v>
      </c>
      <c r="D494" t="str">
        <f>'RESUMEN TOTAL'!E496</f>
        <v>INTERCOMUNICADOR</v>
      </c>
      <c r="E494" t="str">
        <f>'RESUMEN TOTAL'!F496</f>
        <v>GPON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 t="str">
        <f>'RESUMEN TOTAL'!A497</f>
        <v>PARADAS SEGURAS</v>
      </c>
      <c r="B495" t="str">
        <f>'RESUMEN TOTAL'!B497</f>
        <v>41 C</v>
      </c>
      <c r="C495" t="str">
        <f>'RESUMEN TOTAL'!D497</f>
        <v>Hudson y Dumas Este</v>
      </c>
      <c r="D495" t="str">
        <f>'RESUMEN TOTAL'!E497</f>
        <v>GFIJA</v>
      </c>
      <c r="E495" t="str">
        <f>'RESUMEN TOTAL'!F497</f>
        <v>GPON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 t="str">
        <f>'RESUMEN TOTAL'!A498</f>
        <v>PARADAS SEGURAS</v>
      </c>
      <c r="B496" t="str">
        <f>'RESUMEN TOTAL'!B498</f>
        <v>41 I</v>
      </c>
      <c r="C496" t="str">
        <f>'RESUMEN TOTAL'!D498</f>
        <v>Hudson y Dumas Este</v>
      </c>
      <c r="D496" t="str">
        <f>'RESUMEN TOTAL'!E498</f>
        <v>INTERCOMUNICADOR</v>
      </c>
      <c r="E496" t="str">
        <f>'RESUMEN TOTAL'!F498</f>
        <v>GPON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 t="str">
        <f>'RESUMEN TOTAL'!A499</f>
        <v>PARADAS SEGURAS</v>
      </c>
      <c r="B497" t="str">
        <f>'RESUMEN TOTAL'!B499</f>
        <v>42 C</v>
      </c>
      <c r="C497" t="str">
        <f>'RESUMEN TOTAL'!D499</f>
        <v>Hudson y Dumas Oeste</v>
      </c>
      <c r="D497" t="str">
        <f>'RESUMEN TOTAL'!E499</f>
        <v>GFIJA</v>
      </c>
      <c r="E497" t="str">
        <f>'RESUMEN TOTAL'!F499</f>
        <v>GPON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 t="str">
        <f>'RESUMEN TOTAL'!A500</f>
        <v>PARADAS SEGURAS</v>
      </c>
      <c r="B498" t="str">
        <f>'RESUMEN TOTAL'!B500</f>
        <v>42 I</v>
      </c>
      <c r="C498" t="str">
        <f>'RESUMEN TOTAL'!D500</f>
        <v>Hudson y Dumas Oeste</v>
      </c>
      <c r="D498" t="str">
        <f>'RESUMEN TOTAL'!E500</f>
        <v>INTERCOMUNICADOR</v>
      </c>
      <c r="E498" t="str">
        <f>'RESUMEN TOTAL'!F500</f>
        <v>GPON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 t="str">
        <f>'RESUMEN TOTAL'!A501</f>
        <v>PARADAS SEGURAS</v>
      </c>
      <c r="B499" t="str">
        <f>'RESUMEN TOTAL'!B501</f>
        <v>43 C</v>
      </c>
      <c r="C499" t="str">
        <f>'RESUMEN TOTAL'!D501</f>
        <v>Hudson y Manuel de Falla Este</v>
      </c>
      <c r="D499" t="str">
        <f>'RESUMEN TOTAL'!E501</f>
        <v>GFIJA</v>
      </c>
      <c r="E499" t="str">
        <f>'RESUMEN TOTAL'!F501</f>
        <v>GPON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 t="str">
        <f>'RESUMEN TOTAL'!A502</f>
        <v>PARADAS SEGURAS</v>
      </c>
      <c r="B500" t="str">
        <f>'RESUMEN TOTAL'!B502</f>
        <v>43 I</v>
      </c>
      <c r="C500" t="str">
        <f>'RESUMEN TOTAL'!D502</f>
        <v>Hudson y Manuel de Falla Este</v>
      </c>
      <c r="D500" t="str">
        <f>'RESUMEN TOTAL'!E502</f>
        <v>INTERCOMUNICADOR</v>
      </c>
      <c r="E500" t="str">
        <f>'RESUMEN TOTAL'!F502</f>
        <v>GPON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 t="str">
        <f>'RESUMEN TOTAL'!A503</f>
        <v>PARADAS SEGURAS</v>
      </c>
      <c r="B501" t="str">
        <f>'RESUMEN TOTAL'!B503</f>
        <v>44 C</v>
      </c>
      <c r="C501" t="str">
        <f>'RESUMEN TOTAL'!D503</f>
        <v>Hudson y Virgen de Valle Oeste</v>
      </c>
      <c r="D501" t="str">
        <f>'RESUMEN TOTAL'!E503</f>
        <v>GFIJA</v>
      </c>
      <c r="E501" t="str">
        <f>'RESUMEN TOTAL'!F503</f>
        <v>GPON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 t="str">
        <f>'RESUMEN TOTAL'!A504</f>
        <v>PARADAS SEGURAS</v>
      </c>
      <c r="B502" t="str">
        <f>'RESUMEN TOTAL'!B504</f>
        <v>44 I</v>
      </c>
      <c r="C502" t="str">
        <f>'RESUMEN TOTAL'!D504</f>
        <v>Hudson y Virgen de Valle Oeste</v>
      </c>
      <c r="D502" t="str">
        <f>'RESUMEN TOTAL'!E504</f>
        <v>INTERCOMUNICADOR</v>
      </c>
      <c r="E502" t="str">
        <f>'RESUMEN TOTAL'!F504</f>
        <v>GPON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 t="str">
        <f>'RESUMEN TOTAL'!A505</f>
        <v>PARADAS SEGURAS</v>
      </c>
      <c r="B503" t="str">
        <f>'RESUMEN TOTAL'!B505</f>
        <v>45 C</v>
      </c>
      <c r="C503" t="str">
        <f>'RESUMEN TOTAL'!D505</f>
        <v>Hudson y Benito Perez Galdos Este</v>
      </c>
      <c r="D503" t="str">
        <f>'RESUMEN TOTAL'!E505</f>
        <v>GFIJA</v>
      </c>
      <c r="E503" t="str">
        <f>'RESUMEN TOTAL'!F505</f>
        <v>GPON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 t="str">
        <f>'RESUMEN TOTAL'!A506</f>
        <v>PARADAS SEGURAS</v>
      </c>
      <c r="B504" t="str">
        <f>'RESUMEN TOTAL'!B506</f>
        <v>45 I</v>
      </c>
      <c r="C504" t="str">
        <f>'RESUMEN TOTAL'!D506</f>
        <v>Hudson y Benito Perez Galdos Este</v>
      </c>
      <c r="D504" t="str">
        <f>'RESUMEN TOTAL'!E506</f>
        <v>INTERCOMUNICADOR</v>
      </c>
      <c r="E504" t="str">
        <f>'RESUMEN TOTAL'!F506</f>
        <v>GPON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 t="str">
        <f>'RESUMEN TOTAL'!A507</f>
        <v>PARADAS SEGURAS</v>
      </c>
      <c r="B505" t="str">
        <f>'RESUMEN TOTAL'!B507</f>
        <v>46 C</v>
      </c>
      <c r="C505" t="str">
        <f>'RESUMEN TOTAL'!D507</f>
        <v>Hudson y Avenida Bosques Este</v>
      </c>
      <c r="D505" t="str">
        <f>'RESUMEN TOTAL'!E507</f>
        <v>GFIJA</v>
      </c>
      <c r="E505" t="str">
        <f>'RESUMEN TOTAL'!F507</f>
        <v>GPON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 t="str">
        <f>'RESUMEN TOTAL'!A508</f>
        <v>PARADAS SEGURAS</v>
      </c>
      <c r="B506" t="str">
        <f>'RESUMEN TOTAL'!B508</f>
        <v>46 I</v>
      </c>
      <c r="C506" t="str">
        <f>'RESUMEN TOTAL'!D508</f>
        <v>Hudson y Avenida Bosques Este</v>
      </c>
      <c r="D506" t="str">
        <f>'RESUMEN TOTAL'!E508</f>
        <v>INTERCOMUNICADOR</v>
      </c>
      <c r="E506" t="str">
        <f>'RESUMEN TOTAL'!F508</f>
        <v>GPON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 t="str">
        <f>'RESUMEN TOTAL'!A509</f>
        <v>PARADAS SEGURAS</v>
      </c>
      <c r="B507" t="str">
        <f>'RESUMEN TOTAL'!B509</f>
        <v>47 C</v>
      </c>
      <c r="C507" t="str">
        <f>'RESUMEN TOTAL'!D509</f>
        <v>Hudson y Avenida Bosques Oeste</v>
      </c>
      <c r="D507" t="str">
        <f>'RESUMEN TOTAL'!E509</f>
        <v>GFIJA</v>
      </c>
      <c r="E507" t="str">
        <f>'RESUMEN TOTAL'!F509</f>
        <v>GPON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 t="str">
        <f>'RESUMEN TOTAL'!A510</f>
        <v>PARADAS SEGURAS</v>
      </c>
      <c r="B508" t="str">
        <f>'RESUMEN TOTAL'!B510</f>
        <v>47 I</v>
      </c>
      <c r="C508" t="str">
        <f>'RESUMEN TOTAL'!D510</f>
        <v>Hudson y Avenida Bosques Oeste</v>
      </c>
      <c r="D508" t="str">
        <f>'RESUMEN TOTAL'!E510</f>
        <v>INTERCOMUNICADOR</v>
      </c>
      <c r="E508" t="str">
        <f>'RESUMEN TOTAL'!F510</f>
        <v>GPON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I2" sqref="I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</v>
      </c>
      <c r="G2" s="18">
        <f>COUNTIFS(G4:G500, "=APAGADO",E4:E500,"=radio")</f>
        <v>7</v>
      </c>
      <c r="H2" s="18">
        <f>COUNTIFS(H4:H500, "=APAGADO",E4:E500,"=radio")</f>
        <v>7</v>
      </c>
      <c r="I2" s="18">
        <f>COUNTIFS(I4:I500, "=APAGADO",E4:E500,"=radio")</f>
        <v>10</v>
      </c>
      <c r="J2" s="18">
        <f>COUNTIFS(J4:J500, "=APAGADO",E4:E500,"=radio")</f>
        <v>6</v>
      </c>
      <c r="K2" s="18">
        <f>COUNTIFS(K4:K500, "=APAGADO",E4:E500,"=radio")</f>
        <v>11</v>
      </c>
      <c r="L2" s="18">
        <f>COUNTIFS(L4:L500, "=APAGADO",E4:E500,"=radio")</f>
        <v>5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</row>
    <row r="455" spans="1:35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</row>
    <row r="456" spans="1:35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</row>
    <row r="457" spans="1:35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</row>
    <row r="458" spans="1:35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</row>
    <row r="459" spans="1:35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</row>
    <row r="460" spans="1:35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 t="str">
        <f>'RESUMEN TOTAL'!N463</f>
        <v>APAGADO</v>
      </c>
      <c r="I460" t="str">
        <f>'RESUMEN TOTAL'!O463</f>
        <v>APAGADO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</row>
    <row r="461" spans="1:35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 t="str">
        <f>'RESUMEN TOTAL'!M464</f>
        <v>APAGADO</v>
      </c>
      <c r="H461" t="str">
        <f>'RESUMEN TOTAL'!N464</f>
        <v>APAGADO</v>
      </c>
      <c r="I461" t="str">
        <f>'RESUMEN TOTAL'!O464</f>
        <v>APAGADO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</row>
    <row r="462" spans="1:35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</row>
    <row r="463" spans="1:35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</row>
    <row r="464" spans="1:35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</row>
    <row r="465" spans="1:35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</row>
    <row r="466" spans="1:35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</row>
    <row r="467" spans="1:35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</row>
    <row r="468" spans="1:35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</row>
    <row r="469" spans="1:35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</row>
    <row r="470" spans="1:35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</row>
    <row r="471" spans="1:35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</row>
    <row r="472" spans="1:35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 t="str">
        <f>'RESUMEN TOTAL'!P475</f>
        <v>APAGADO</v>
      </c>
      <c r="K472" t="str">
        <f>'RESUMEN TOTAL'!Q475</f>
        <v>APAGADO</v>
      </c>
      <c r="L472" t="str">
        <f>'RESUMEN TOTAL'!R475</f>
        <v>APAGADO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</row>
    <row r="473" spans="1:35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 t="str">
        <f>'RESUMEN TOTAL'!P476</f>
        <v>APAGADO</v>
      </c>
      <c r="K473" t="str">
        <f>'RESUMEN TOTAL'!Q476</f>
        <v>APAGADO</v>
      </c>
      <c r="L473" t="str">
        <f>'RESUMEN TOTAL'!R476</f>
        <v>APAGADO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</row>
    <row r="474" spans="1:35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 t="str">
        <f>'RESUMEN TOTAL'!N477</f>
        <v>APAGADO</v>
      </c>
      <c r="I474">
        <f>'RESUMEN TOTAL'!O477</f>
        <v>0</v>
      </c>
      <c r="J474" t="str">
        <f>'RESUMEN TOTAL'!P477</f>
        <v>APAGADO</v>
      </c>
      <c r="K474">
        <f>'RESUMEN TOTAL'!Q477</f>
        <v>0</v>
      </c>
      <c r="L474" t="str">
        <f>'RESUMEN TOTAL'!R477</f>
        <v>APAGADO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</row>
    <row r="475" spans="1:35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 t="str">
        <f>'RESUMEN TOTAL'!N478</f>
        <v>APAGADO</v>
      </c>
      <c r="I475">
        <f>'RESUMEN TOTAL'!O478</f>
        <v>0</v>
      </c>
      <c r="J475" t="str">
        <f>'RESUMEN TOTAL'!P478</f>
        <v>APAGADO</v>
      </c>
      <c r="K475">
        <f>'RESUMEN TOTAL'!Q478</f>
        <v>0</v>
      </c>
      <c r="L475" t="str">
        <f>'RESUMEN TOTAL'!R478</f>
        <v>APAGADO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</row>
    <row r="476" spans="1:35" x14ac:dyDescent="0.25">
      <c r="A476" t="str">
        <f>'RESUMEN TOTAL'!A479</f>
        <v>PARADAS SEGURAS</v>
      </c>
      <c r="B476" t="str">
        <f>'RESUMEN TOTAL'!B479</f>
        <v>32 C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 t="str">
        <f>'RESUMEN TOTAL'!O479</f>
        <v>APAGADO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</row>
    <row r="477" spans="1:35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</row>
    <row r="478" spans="1:35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</row>
    <row r="479" spans="1:35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</row>
    <row r="480" spans="1:35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</row>
    <row r="481" spans="1:35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</row>
    <row r="482" spans="1:35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</row>
    <row r="483" spans="1:35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 t="str">
        <f>'RESUMEN TOTAL'!N486</f>
        <v>APAGADO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</row>
    <row r="484" spans="1:35" x14ac:dyDescent="0.25">
      <c r="A484" t="str">
        <f>'RESUMEN TOTAL'!A487</f>
        <v>PARADAS SEGURAS</v>
      </c>
      <c r="B484" t="str">
        <f>'RESUMEN TOTAL'!B487</f>
        <v>36 C</v>
      </c>
      <c r="C484" t="str">
        <f>'RESUMEN TOTAL'!D487</f>
        <v>Hudson y Transol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</row>
    <row r="485" spans="1:35" x14ac:dyDescent="0.25">
      <c r="A485" t="str">
        <f>'RESUMEN TOTAL'!A488</f>
        <v>PARADAS SEGURAS</v>
      </c>
      <c r="B485" t="str">
        <f>'RESUMEN TOTAL'!B488</f>
        <v>36 I</v>
      </c>
      <c r="C485" t="str">
        <f>'RESUMEN TOTAL'!D488</f>
        <v>Hudson y Transol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</row>
    <row r="486" spans="1:35" x14ac:dyDescent="0.25">
      <c r="A486" t="str">
        <f>'RESUMEN TOTAL'!A489</f>
        <v>PARADAS SEGURAS</v>
      </c>
      <c r="B486" t="str">
        <f>'RESUMEN TOTAL'!B489</f>
        <v>37 C</v>
      </c>
      <c r="C486" t="str">
        <f>'RESUMEN TOTAL'!D489</f>
        <v>Hudson y Jose Ingeniero Este</v>
      </c>
      <c r="D486" t="str">
        <f>'RESUMEN TOTAL'!E489</f>
        <v>GFIJA</v>
      </c>
      <c r="E486" t="str">
        <f>'RESUMEN TOTAL'!F489</f>
        <v>GPON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</row>
    <row r="487" spans="1:35" x14ac:dyDescent="0.25">
      <c r="A487" t="str">
        <f>'RESUMEN TOTAL'!A490</f>
        <v>PARADAS SEGURAS</v>
      </c>
      <c r="B487" t="str">
        <f>'RESUMEN TOTAL'!B490</f>
        <v xml:space="preserve">37 I </v>
      </c>
      <c r="C487" t="str">
        <f>'RESUMEN TOTAL'!D490</f>
        <v>Hudson y Jose Ingeniero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</row>
    <row r="488" spans="1:35" x14ac:dyDescent="0.25">
      <c r="A488" t="str">
        <f>'RESUMEN TOTAL'!A491</f>
        <v>PARADAS SEGURAS</v>
      </c>
      <c r="B488" t="str">
        <f>'RESUMEN TOTAL'!B491</f>
        <v>38 C</v>
      </c>
      <c r="C488" t="str">
        <f>'RESUMEN TOTAL'!D491</f>
        <v>Hudson y Cacheuta Oeste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</row>
    <row r="489" spans="1:35" x14ac:dyDescent="0.25">
      <c r="A489" t="str">
        <f>'RESUMEN TOTAL'!A492</f>
        <v>PARADAS SEGURAS</v>
      </c>
      <c r="B489" t="str">
        <f>'RESUMEN TOTAL'!B492</f>
        <v>38 I</v>
      </c>
      <c r="C489" t="str">
        <f>'RESUMEN TOTAL'!D492</f>
        <v>Hudson y Cacheuta Oeste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</row>
    <row r="490" spans="1:35" x14ac:dyDescent="0.25">
      <c r="A490" t="str">
        <f>'RESUMEN TOTAL'!A493</f>
        <v>PARADAS SEGURAS</v>
      </c>
      <c r="B490" t="str">
        <f>'RESUMEN TOTAL'!B493</f>
        <v>39 C</v>
      </c>
      <c r="C490" t="str">
        <f>'RESUMEN TOTAL'!D493</f>
        <v>Hudson y Groussac 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 t="str">
        <f>'RESUMEN TOTAL'!M493</f>
        <v>APAGADO</v>
      </c>
      <c r="H490" t="str">
        <f>'RESUMEN TOTAL'!N493</f>
        <v>APAGADO</v>
      </c>
      <c r="I490" t="str">
        <f>'RESUMEN TOTAL'!O493</f>
        <v>APAGADO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</row>
    <row r="491" spans="1:35" x14ac:dyDescent="0.25">
      <c r="A491" t="str">
        <f>'RESUMEN TOTAL'!A494</f>
        <v>PARADAS SEGURAS</v>
      </c>
      <c r="B491" t="str">
        <f>'RESUMEN TOTAL'!B494</f>
        <v>39 I</v>
      </c>
      <c r="C491" t="str">
        <f>'RESUMEN TOTAL'!D494</f>
        <v>Hudson y Groussac 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 t="str">
        <f>'RESUMEN TOTAL'!M494</f>
        <v>APAGADO</v>
      </c>
      <c r="H491" t="str">
        <f>'RESUMEN TOTAL'!N494</f>
        <v>APAGADO</v>
      </c>
      <c r="I491" t="str">
        <f>'RESUMEN TOTAL'!O494</f>
        <v>APAGADO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</row>
    <row r="492" spans="1:35" x14ac:dyDescent="0.25">
      <c r="A492" t="str">
        <f>'RESUMEN TOTAL'!A495</f>
        <v>PARADAS SEGURAS</v>
      </c>
      <c r="B492" t="str">
        <f>'RESUMEN TOTAL'!B495</f>
        <v>40 C</v>
      </c>
      <c r="C492" t="str">
        <f>'RESUMEN TOTAL'!D495</f>
        <v>Hudson y Groussac Oeste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</row>
    <row r="493" spans="1:35" x14ac:dyDescent="0.25">
      <c r="A493" t="str">
        <f>'RESUMEN TOTAL'!A496</f>
        <v>PARADAS SEGURAS</v>
      </c>
      <c r="B493" t="str">
        <f>'RESUMEN TOTAL'!B496</f>
        <v>40 I</v>
      </c>
      <c r="C493" t="str">
        <f>'RESUMEN TOTAL'!D496</f>
        <v>Hudson y Groussac Oeste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</row>
    <row r="494" spans="1:35" x14ac:dyDescent="0.25">
      <c r="A494" t="str">
        <f>'RESUMEN TOTAL'!A497</f>
        <v>PARADAS SEGURAS</v>
      </c>
      <c r="B494" t="str">
        <f>'RESUMEN TOTAL'!B497</f>
        <v>41 C</v>
      </c>
      <c r="C494" t="str">
        <f>'RESUMEN TOTAL'!D497</f>
        <v>Hudson y Dumas 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</row>
    <row r="495" spans="1:35" x14ac:dyDescent="0.25">
      <c r="A495" t="str">
        <f>'RESUMEN TOTAL'!A498</f>
        <v>PARADAS SEGURAS</v>
      </c>
      <c r="B495" t="str">
        <f>'RESUMEN TOTAL'!B498</f>
        <v>41 I</v>
      </c>
      <c r="C495" t="str">
        <f>'RESUMEN TOTAL'!D498</f>
        <v>Hudson y Dumas 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</row>
    <row r="496" spans="1:35" x14ac:dyDescent="0.25">
      <c r="A496" t="str">
        <f>'RESUMEN TOTAL'!A499</f>
        <v>PARADAS SEGURAS</v>
      </c>
      <c r="B496" t="str">
        <f>'RESUMEN TOTAL'!B499</f>
        <v>42 C</v>
      </c>
      <c r="C496" t="str">
        <f>'RESUMEN TOTAL'!D499</f>
        <v>Hudson y Dumas Oeste</v>
      </c>
      <c r="D496" t="str">
        <f>'RESUMEN TOTAL'!E499</f>
        <v>GFIJA</v>
      </c>
      <c r="E496" t="str">
        <f>'RESUMEN TOTAL'!F499</f>
        <v>GPON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</row>
    <row r="497" spans="1:35" x14ac:dyDescent="0.25">
      <c r="A497" t="str">
        <f>'RESUMEN TOTAL'!A500</f>
        <v>PARADAS SEGURAS</v>
      </c>
      <c r="B497" t="str">
        <f>'RESUMEN TOTAL'!B500</f>
        <v>42 I</v>
      </c>
      <c r="C497" t="str">
        <f>'RESUMEN TOTAL'!D500</f>
        <v>Hudson y Dumas Oeste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</row>
    <row r="498" spans="1:35" x14ac:dyDescent="0.25">
      <c r="A498" t="str">
        <f>'RESUMEN TOTAL'!A501</f>
        <v>PARADAS SEGURAS</v>
      </c>
      <c r="B498" t="str">
        <f>'RESUMEN TOTAL'!B501</f>
        <v>43 C</v>
      </c>
      <c r="C498" t="str">
        <f>'RESUMEN TOTAL'!D501</f>
        <v>Hudson y Manuel de Falla Este</v>
      </c>
      <c r="D498" t="str">
        <f>'RESUMEN TOTAL'!E501</f>
        <v>GFIJA</v>
      </c>
      <c r="E498" t="str">
        <f>'RESUMEN TOTAL'!F501</f>
        <v>GPON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</row>
    <row r="499" spans="1:35" x14ac:dyDescent="0.25">
      <c r="A499" t="str">
        <f>'RESUMEN TOTAL'!A502</f>
        <v>PARADAS SEGURAS</v>
      </c>
      <c r="B499" t="str">
        <f>'RESUMEN TOTAL'!B502</f>
        <v>43 I</v>
      </c>
      <c r="C499" t="str">
        <f>'RESUMEN TOTAL'!D502</f>
        <v>Hudson y Manuel de Falla Este</v>
      </c>
      <c r="D499" t="str">
        <f>'RESUMEN TOTAL'!E502</f>
        <v>INTERCOMUNICADOR</v>
      </c>
      <c r="E499" t="str">
        <f>'RESUMEN TOTAL'!F502</f>
        <v>GPON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</row>
    <row r="500" spans="1:35" x14ac:dyDescent="0.25">
      <c r="A500" t="str">
        <f>'RESUMEN TOTAL'!A503</f>
        <v>PARADAS SEGURAS</v>
      </c>
      <c r="B500" t="str">
        <f>'RESUMEN TOTAL'!B503</f>
        <v>44 C</v>
      </c>
      <c r="C500" t="str">
        <f>'RESUMEN TOTAL'!D503</f>
        <v>Hudson y Virgen de Valle Oeste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</row>
    <row r="501" spans="1:35" x14ac:dyDescent="0.25">
      <c r="A501" t="str">
        <f>'RESUMEN TOTAL'!A504</f>
        <v>PARADAS SEGURAS</v>
      </c>
      <c r="B501" t="str">
        <f>'RESUMEN TOTAL'!B504</f>
        <v>44 I</v>
      </c>
      <c r="C501" t="str">
        <f>'RESUMEN TOTAL'!D504</f>
        <v>Hudson y Virgen de Valle Oeste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</row>
    <row r="502" spans="1:35" x14ac:dyDescent="0.25">
      <c r="A502" t="str">
        <f>'RESUMEN TOTAL'!A505</f>
        <v>PARADAS SEGURAS</v>
      </c>
      <c r="B502" t="str">
        <f>'RESUMEN TOTAL'!B505</f>
        <v>45 C</v>
      </c>
      <c r="C502" t="str">
        <f>'RESUMEN TOTAL'!D505</f>
        <v>Hudson y Benito Perez Galdos 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</row>
    <row r="503" spans="1:35" x14ac:dyDescent="0.25">
      <c r="A503" t="str">
        <f>'RESUMEN TOTAL'!A506</f>
        <v>PARADAS SEGURAS</v>
      </c>
      <c r="B503" t="str">
        <f>'RESUMEN TOTAL'!B506</f>
        <v>45 I</v>
      </c>
      <c r="C503" t="str">
        <f>'RESUMEN TOTAL'!D506</f>
        <v>Hudson y Benito Perez Galdos 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</row>
    <row r="504" spans="1:35" x14ac:dyDescent="0.25">
      <c r="A504" t="str">
        <f>'RESUMEN TOTAL'!A507</f>
        <v>PARADAS SEGURAS</v>
      </c>
      <c r="B504" t="str">
        <f>'RESUMEN TOTAL'!B507</f>
        <v>46 C</v>
      </c>
      <c r="C504" t="str">
        <f>'RESUMEN TOTAL'!D507</f>
        <v>Hudson y Avenida Bosques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</row>
    <row r="505" spans="1:35" x14ac:dyDescent="0.25">
      <c r="A505" t="str">
        <f>'RESUMEN TOTAL'!A508</f>
        <v>PARADAS SEGURAS</v>
      </c>
      <c r="B505" t="str">
        <f>'RESUMEN TOTAL'!B508</f>
        <v>46 I</v>
      </c>
      <c r="C505" t="str">
        <f>'RESUMEN TOTAL'!D508</f>
        <v>Hudson y Avenida Bosques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</row>
    <row r="506" spans="1:35" x14ac:dyDescent="0.25">
      <c r="A506" t="str">
        <f>'RESUMEN TOTAL'!A509</f>
        <v>PARADAS SEGURAS</v>
      </c>
      <c r="B506" t="str">
        <f>'RESUMEN TOTAL'!B509</f>
        <v>47 C</v>
      </c>
      <c r="C506" t="str">
        <f>'RESUMEN TOTAL'!D509</f>
        <v>Hudson y Avenida Bosques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</row>
    <row r="507" spans="1:35" x14ac:dyDescent="0.25">
      <c r="A507" t="str">
        <f>'RESUMEN TOTAL'!A510</f>
        <v>PARADAS SEGURAS</v>
      </c>
      <c r="B507" t="str">
        <f>'RESUMEN TOTAL'!B510</f>
        <v>47 I</v>
      </c>
      <c r="C507" t="str">
        <f>'RESUMEN TOTAL'!D510</f>
        <v>Hudson y Avenida Bosques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</row>
    <row r="508" spans="1:35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</row>
    <row r="509" spans="1:35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</row>
    <row r="510" spans="1:35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</row>
    <row r="511" spans="1:35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</row>
    <row r="512" spans="1:35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</row>
    <row r="513" spans="1:35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</row>
    <row r="514" spans="1:35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</row>
    <row r="515" spans="1:35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</row>
    <row r="516" spans="1:35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</row>
    <row r="517" spans="1:35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</row>
    <row r="518" spans="1:35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</row>
    <row r="519" spans="1:35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</row>
    <row r="520" spans="1:35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</row>
    <row r="521" spans="1:35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</row>
    <row r="522" spans="1:35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</row>
    <row r="523" spans="1:35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</row>
    <row r="524" spans="1:35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</row>
    <row r="525" spans="1:35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</row>
    <row r="526" spans="1:35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</row>
    <row r="527" spans="1:35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</row>
    <row r="528" spans="1:35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</row>
    <row r="529" spans="1:35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</row>
    <row r="530" spans="1:35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</row>
    <row r="531" spans="1:35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</row>
    <row r="532" spans="1:35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</row>
    <row r="533" spans="1:35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</row>
    <row r="534" spans="1:35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</row>
    <row r="535" spans="1:35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</row>
    <row r="536" spans="1:35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</row>
    <row r="537" spans="1:35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</row>
    <row r="538" spans="1:35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</row>
    <row r="539" spans="1:35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</row>
    <row r="540" spans="1:35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</row>
    <row r="541" spans="1:35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</row>
    <row r="542" spans="1:35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</row>
    <row r="543" spans="1:35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</row>
    <row r="544" spans="1:35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</row>
    <row r="545" spans="1:35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</row>
    <row r="546" spans="1:35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</row>
    <row r="547" spans="1:35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</row>
    <row r="548" spans="1:35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</row>
    <row r="549" spans="1:35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</row>
    <row r="550" spans="1:35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</row>
    <row r="551" spans="1:35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</row>
    <row r="552" spans="1:35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</row>
    <row r="553" spans="1:35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</row>
    <row r="554" spans="1:35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</row>
    <row r="555" spans="1:35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</row>
    <row r="556" spans="1:35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</row>
    <row r="557" spans="1:35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</row>
    <row r="558" spans="1:35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</row>
    <row r="559" spans="1:35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</row>
    <row r="560" spans="1:35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</row>
    <row r="561" spans="1:35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</row>
    <row r="562" spans="1:35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</row>
    <row r="563" spans="1:35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</row>
    <row r="564" spans="1:35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</row>
    <row r="565" spans="1:35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</row>
    <row r="566" spans="1:35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</row>
    <row r="567" spans="1:35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</row>
    <row r="568" spans="1:35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</row>
    <row r="569" spans="1:35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</row>
    <row r="570" spans="1:35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</row>
    <row r="571" spans="1:35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</row>
    <row r="572" spans="1:35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</row>
    <row r="573" spans="1:35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</row>
    <row r="574" spans="1:35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</row>
    <row r="575" spans="1:35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</row>
    <row r="576" spans="1:35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</row>
    <row r="577" spans="1:35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</row>
    <row r="578" spans="1:35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</row>
    <row r="579" spans="1:35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</row>
    <row r="580" spans="1:35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</row>
    <row r="581" spans="1:35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</row>
    <row r="582" spans="1:35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</row>
    <row r="583" spans="1:35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</row>
    <row r="584" spans="1:35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</row>
    <row r="585" spans="1:35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</row>
    <row r="586" spans="1:35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</row>
    <row r="587" spans="1:35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</row>
    <row r="588" spans="1:35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</row>
    <row r="589" spans="1:35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</row>
    <row r="590" spans="1:35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</row>
    <row r="591" spans="1:35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</row>
    <row r="592" spans="1:35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</row>
    <row r="593" spans="1:35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</row>
    <row r="594" spans="1:35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</row>
    <row r="595" spans="1:35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</row>
    <row r="596" spans="1:35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</row>
    <row r="597" spans="1:35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</row>
    <row r="598" spans="1:35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</row>
    <row r="599" spans="1:35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</row>
    <row r="600" spans="1:35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</row>
    <row r="601" spans="1:35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</row>
    <row r="602" spans="1:35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</row>
    <row r="603" spans="1:35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</row>
    <row r="604" spans="1:35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</row>
    <row r="605" spans="1:35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</row>
    <row r="606" spans="1:35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</row>
    <row r="607" spans="1:35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</row>
    <row r="608" spans="1:35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</row>
    <row r="609" spans="1:35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</row>
    <row r="610" spans="1:35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</row>
    <row r="611" spans="1:35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</row>
    <row r="612" spans="1:35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</row>
    <row r="613" spans="1:35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</row>
    <row r="614" spans="1:35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</row>
    <row r="615" spans="1:35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</row>
    <row r="616" spans="1:35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</row>
    <row r="617" spans="1:35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</row>
    <row r="618" spans="1:35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</row>
    <row r="619" spans="1:35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</row>
    <row r="620" spans="1:35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</row>
    <row r="621" spans="1:35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</row>
    <row r="622" spans="1:35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</row>
    <row r="623" spans="1:35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</row>
    <row r="624" spans="1:35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</row>
    <row r="625" spans="1:35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</row>
    <row r="626" spans="1:35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</row>
    <row r="627" spans="1:35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</row>
    <row r="628" spans="1:35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</row>
    <row r="629" spans="1:35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</row>
    <row r="630" spans="1:35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</row>
    <row r="631" spans="1:35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</row>
    <row r="632" spans="1:35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</row>
    <row r="633" spans="1:35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</row>
    <row r="634" spans="1:35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</row>
    <row r="635" spans="1:35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</row>
    <row r="636" spans="1:35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</row>
    <row r="637" spans="1:35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</row>
    <row r="638" spans="1:35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</row>
    <row r="639" spans="1:35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</row>
    <row r="640" spans="1:35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</row>
    <row r="641" spans="1:35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</row>
    <row r="642" spans="1:35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</row>
    <row r="643" spans="1:35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</row>
    <row r="644" spans="1:35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</row>
    <row r="645" spans="1:35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</row>
    <row r="646" spans="1:35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</row>
    <row r="647" spans="1:35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</row>
    <row r="648" spans="1:35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</row>
    <row r="649" spans="1:35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</row>
    <row r="650" spans="1:35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</row>
    <row r="651" spans="1:35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</row>
    <row r="652" spans="1:35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</row>
    <row r="653" spans="1:35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</row>
    <row r="654" spans="1:35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</row>
    <row r="655" spans="1:35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</row>
    <row r="656" spans="1:35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</row>
    <row r="657" spans="1:35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</row>
    <row r="658" spans="1:35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</row>
    <row r="659" spans="1:35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</row>
    <row r="660" spans="1:35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</row>
    <row r="661" spans="1:35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</row>
    <row r="662" spans="1:35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</row>
    <row r="663" spans="1:35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</row>
    <row r="664" spans="1:35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</row>
    <row r="665" spans="1:35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</row>
    <row r="666" spans="1:35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</row>
    <row r="667" spans="1:35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</row>
    <row r="668" spans="1:35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</row>
    <row r="669" spans="1:35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</row>
    <row r="670" spans="1:35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</row>
    <row r="671" spans="1:35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</row>
    <row r="672" spans="1:35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</row>
    <row r="673" spans="1:35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</row>
    <row r="674" spans="1:35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</row>
    <row r="675" spans="1:35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</row>
    <row r="676" spans="1:35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</row>
    <row r="677" spans="1:35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</row>
    <row r="678" spans="1:35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</row>
    <row r="679" spans="1:35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</row>
    <row r="680" spans="1:35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</row>
    <row r="681" spans="1:35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</row>
    <row r="682" spans="1:35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</row>
    <row r="683" spans="1:35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</row>
    <row r="684" spans="1:35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</row>
    <row r="685" spans="1:35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</row>
    <row r="686" spans="1:35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25" workbookViewId="0">
      <selection activeCell="A65" sqref="A6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45170</v>
      </c>
      <c r="B2">
        <f>'APAGADOS RADIO'!F2+D2</f>
        <v>1</v>
      </c>
      <c r="C2">
        <f>'APAGADOS FIBRA'!F2</f>
        <v>26</v>
      </c>
      <c r="D2">
        <f>'APAGADOS ANTENA'!F2</f>
        <v>0</v>
      </c>
      <c r="E2">
        <f t="shared" ref="E2" si="0">B2+C2</f>
        <v>27</v>
      </c>
      <c r="F2">
        <f>'RESUMEN TOTAL'!B1</f>
        <v>506</v>
      </c>
      <c r="G2" s="36">
        <f t="shared" ref="G2" si="1">E2/F2</f>
        <v>5.33596837944664E-2</v>
      </c>
    </row>
    <row r="3" spans="1:7" x14ac:dyDescent="0.25">
      <c r="A3" s="17">
        <f>'APAGADOS RADIO'!G3</f>
        <v>45171</v>
      </c>
      <c r="B3">
        <f>'APAGADOS RADIO'!G2+D3</f>
        <v>18</v>
      </c>
      <c r="C3">
        <f>'APAGADOS FIBRA'!G2</f>
        <v>83</v>
      </c>
      <c r="D3">
        <f>'APAGADOS ANTENA'!G2</f>
        <v>11</v>
      </c>
      <c r="E3">
        <f t="shared" ref="E3" si="2">B3+C3</f>
        <v>101</v>
      </c>
      <c r="F3">
        <f>'RESUMEN TOTAL'!B1</f>
        <v>506</v>
      </c>
      <c r="G3" s="36">
        <f t="shared" ref="G3" si="3">E3/F3</f>
        <v>0.19960474308300397</v>
      </c>
    </row>
    <row r="4" spans="1:7" x14ac:dyDescent="0.25">
      <c r="A4" s="17">
        <f>'APAGADOS RADIO'!H3</f>
        <v>45172</v>
      </c>
      <c r="B4">
        <f>'APAGADOS RADIO'!H2+D4</f>
        <v>18</v>
      </c>
      <c r="C4">
        <f>'APAGADOS FIBRA'!H2</f>
        <v>83</v>
      </c>
      <c r="D4">
        <f>'APAGADOS ANTENA'!H2</f>
        <v>11</v>
      </c>
      <c r="E4">
        <f t="shared" ref="E4:E7" si="4">B4+C4</f>
        <v>101</v>
      </c>
      <c r="F4">
        <f>'RESUMEN TOTAL'!B1</f>
        <v>506</v>
      </c>
      <c r="G4" s="36">
        <f t="shared" ref="G4:G7" si="5">E4/F4</f>
        <v>0.19960474308300397</v>
      </c>
    </row>
    <row r="5" spans="1:7" x14ac:dyDescent="0.25">
      <c r="A5" s="17">
        <f>'APAGADOS RADIO'!I3</f>
        <v>45173</v>
      </c>
      <c r="B5">
        <f>'APAGADOS RADIO'!I2+D5</f>
        <v>20</v>
      </c>
      <c r="C5">
        <f>'APAGADOS FIBRA'!I2</f>
        <v>93</v>
      </c>
      <c r="D5">
        <f>'APAGADOS ANTENA'!I2</f>
        <v>10</v>
      </c>
      <c r="E5">
        <f t="shared" si="4"/>
        <v>113</v>
      </c>
      <c r="F5">
        <f>'RESUMEN TOTAL'!B1</f>
        <v>506</v>
      </c>
      <c r="G5" s="36">
        <f t="shared" si="5"/>
        <v>0.22332015810276679</v>
      </c>
    </row>
    <row r="6" spans="1:7" x14ac:dyDescent="0.25">
      <c r="A6" s="17">
        <f>'APAGADOS RADIO'!J3</f>
        <v>45174</v>
      </c>
      <c r="B6">
        <f>'APAGADOS RADIO'!J2+D6</f>
        <v>15</v>
      </c>
      <c r="C6">
        <f>'APAGADOS FIBRA'!J2</f>
        <v>47</v>
      </c>
      <c r="D6">
        <f>'APAGADOS ANTENA'!J2</f>
        <v>9</v>
      </c>
      <c r="E6">
        <f t="shared" si="4"/>
        <v>62</v>
      </c>
      <c r="F6">
        <f>'RESUMEN TOTAL'!B1</f>
        <v>506</v>
      </c>
      <c r="G6" s="36">
        <f t="shared" si="5"/>
        <v>0.1225296442687747</v>
      </c>
    </row>
    <row r="7" spans="1:7" x14ac:dyDescent="0.25">
      <c r="A7" s="17">
        <f>'APAGADOS RADIO'!K3</f>
        <v>45175</v>
      </c>
      <c r="B7">
        <f>'APAGADOS RADIO'!K2+D7</f>
        <v>21</v>
      </c>
      <c r="C7">
        <f>'APAGADOS FIBRA'!K2</f>
        <v>82</v>
      </c>
      <c r="D7">
        <f>'APAGADOS ANTENA'!K2</f>
        <v>10</v>
      </c>
      <c r="E7">
        <f t="shared" si="4"/>
        <v>103</v>
      </c>
      <c r="F7">
        <f>'RESUMEN TOTAL'!B1</f>
        <v>506</v>
      </c>
      <c r="G7" s="36">
        <f t="shared" si="5"/>
        <v>0.20355731225296442</v>
      </c>
    </row>
    <row r="8" spans="1:7" x14ac:dyDescent="0.25">
      <c r="A8" s="17">
        <f>'APAGADOS RADIO'!L3</f>
        <v>45176</v>
      </c>
      <c r="B8">
        <f>'APAGADOS RADIO'!L2+D8</f>
        <v>14</v>
      </c>
      <c r="C8">
        <f>'APAGADOS FIBRA'!L2</f>
        <v>37</v>
      </c>
      <c r="D8">
        <f>'APAGADOS ANTENA'!L2</f>
        <v>9</v>
      </c>
      <c r="E8">
        <f t="shared" ref="E8:E18" si="6">B8+C8</f>
        <v>51</v>
      </c>
      <c r="F8">
        <f>'RESUMEN TOTAL'!B1</f>
        <v>506</v>
      </c>
      <c r="G8" s="36">
        <f t="shared" ref="G8:G18" si="7">E8/F8</f>
        <v>0.1007905138339921</v>
      </c>
    </row>
    <row r="9" spans="1:7" x14ac:dyDescent="0.25">
      <c r="A9" s="17">
        <f>'APAGADOS RADIO'!M3</f>
        <v>45177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506</v>
      </c>
      <c r="G9" s="36">
        <f t="shared" si="7"/>
        <v>0</v>
      </c>
    </row>
    <row r="10" spans="1:7" x14ac:dyDescent="0.25">
      <c r="A10" s="17">
        <f>'APAGADOS RADIO'!N3</f>
        <v>45178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506</v>
      </c>
      <c r="G10" s="36">
        <f t="shared" si="7"/>
        <v>0</v>
      </c>
    </row>
    <row r="11" spans="1:7" x14ac:dyDescent="0.25">
      <c r="A11" s="17">
        <f>'APAGADOS RADIO'!O3</f>
        <v>45179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506</v>
      </c>
      <c r="G11" s="36">
        <f t="shared" si="7"/>
        <v>0</v>
      </c>
    </row>
    <row r="12" spans="1:7" x14ac:dyDescent="0.25">
      <c r="A12" s="17">
        <f>'APAGADOS RADIO'!P3</f>
        <v>45180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506</v>
      </c>
      <c r="G12" s="36">
        <f t="shared" si="7"/>
        <v>0</v>
      </c>
    </row>
    <row r="13" spans="1:7" x14ac:dyDescent="0.25">
      <c r="A13" s="17">
        <f>'APAGADOS RADIO'!Q3</f>
        <v>45181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506</v>
      </c>
      <c r="G13" s="36">
        <f t="shared" si="7"/>
        <v>0</v>
      </c>
    </row>
    <row r="14" spans="1:7" x14ac:dyDescent="0.25">
      <c r="A14" s="17">
        <f>'APAGADOS RADIO'!R3</f>
        <v>45182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506</v>
      </c>
      <c r="G14" s="36">
        <f t="shared" si="7"/>
        <v>0</v>
      </c>
    </row>
    <row r="15" spans="1:7" x14ac:dyDescent="0.25">
      <c r="A15" s="17">
        <f>'APAGADOS RADIO'!S3</f>
        <v>45183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506</v>
      </c>
      <c r="G15" s="36">
        <f t="shared" si="7"/>
        <v>0</v>
      </c>
    </row>
    <row r="16" spans="1:7" x14ac:dyDescent="0.25">
      <c r="A16" s="17">
        <f>'APAGADOS RADIO'!T3</f>
        <v>45184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506</v>
      </c>
      <c r="G16" s="36">
        <f t="shared" si="7"/>
        <v>0</v>
      </c>
    </row>
    <row r="17" spans="1:7" x14ac:dyDescent="0.25">
      <c r="A17" s="17">
        <f>'APAGADOS RADIO'!U3</f>
        <v>45185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506</v>
      </c>
      <c r="G17" s="36">
        <f t="shared" si="7"/>
        <v>0</v>
      </c>
    </row>
    <row r="18" spans="1:7" x14ac:dyDescent="0.25">
      <c r="A18" s="17">
        <f>'APAGADOS RADIO'!V3</f>
        <v>45186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506</v>
      </c>
      <c r="G18" s="36">
        <f t="shared" si="7"/>
        <v>0</v>
      </c>
    </row>
    <row r="19" spans="1:7" x14ac:dyDescent="0.25">
      <c r="A19" s="17">
        <f>'APAGADOS RADIO'!W3</f>
        <v>45187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506</v>
      </c>
      <c r="G19" s="36">
        <f t="shared" ref="G19:G31" si="9">E19/F19</f>
        <v>0</v>
      </c>
    </row>
    <row r="20" spans="1:7" x14ac:dyDescent="0.25">
      <c r="A20" s="17">
        <f>'APAGADOS RADIO'!X3</f>
        <v>45188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506</v>
      </c>
      <c r="G20" s="36">
        <f t="shared" si="9"/>
        <v>0</v>
      </c>
    </row>
    <row r="21" spans="1:7" x14ac:dyDescent="0.25">
      <c r="A21" s="17">
        <f>'APAGADOS RADIO'!Y3</f>
        <v>45189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506</v>
      </c>
      <c r="G21" s="36">
        <f t="shared" si="9"/>
        <v>0</v>
      </c>
    </row>
    <row r="22" spans="1:7" x14ac:dyDescent="0.25">
      <c r="A22" s="17">
        <f>'APAGADOS RADIO'!Z3</f>
        <v>45190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506</v>
      </c>
      <c r="G22" s="36">
        <f t="shared" si="9"/>
        <v>0</v>
      </c>
    </row>
    <row r="23" spans="1:7" x14ac:dyDescent="0.25">
      <c r="A23" s="17">
        <f>'APAGADOS RADIO'!AA3</f>
        <v>45191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506</v>
      </c>
      <c r="G23" s="36">
        <f t="shared" si="9"/>
        <v>0</v>
      </c>
    </row>
    <row r="24" spans="1:7" x14ac:dyDescent="0.25">
      <c r="A24" s="17">
        <f>'APAGADOS RADIO'!AB3</f>
        <v>45192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506</v>
      </c>
      <c r="G24" s="36">
        <f t="shared" si="9"/>
        <v>0</v>
      </c>
    </row>
    <row r="25" spans="1:7" x14ac:dyDescent="0.25">
      <c r="A25" s="17">
        <f>'APAGADOS RADIO'!AC3</f>
        <v>45193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506</v>
      </c>
      <c r="G25" s="36">
        <f t="shared" si="9"/>
        <v>0</v>
      </c>
    </row>
    <row r="26" spans="1:7" x14ac:dyDescent="0.25">
      <c r="A26" s="17">
        <f>'APAGADOS RADIO'!AD3</f>
        <v>45194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506</v>
      </c>
      <c r="G26" s="36">
        <f t="shared" si="9"/>
        <v>0</v>
      </c>
    </row>
    <row r="27" spans="1:7" x14ac:dyDescent="0.25">
      <c r="A27" s="17">
        <f>'APAGADOS RADIO'!AE3</f>
        <v>45195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506</v>
      </c>
      <c r="G27" s="36">
        <f t="shared" si="9"/>
        <v>0</v>
      </c>
    </row>
    <row r="28" spans="1:7" x14ac:dyDescent="0.25">
      <c r="A28" s="17">
        <f>'APAGADOS RADIO'!AF3</f>
        <v>45196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506</v>
      </c>
      <c r="G28" s="36">
        <f t="shared" si="9"/>
        <v>0</v>
      </c>
    </row>
    <row r="29" spans="1:7" x14ac:dyDescent="0.25">
      <c r="A29" s="17">
        <f>'APAGADOS RADIO'!AG3</f>
        <v>45197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506</v>
      </c>
      <c r="G29" s="36">
        <f t="shared" si="9"/>
        <v>0</v>
      </c>
    </row>
    <row r="30" spans="1:7" x14ac:dyDescent="0.25">
      <c r="A30" s="17">
        <f>'APAGADOS RADIO'!AH3</f>
        <v>45198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506</v>
      </c>
      <c r="G30" s="36">
        <f t="shared" si="9"/>
        <v>0</v>
      </c>
    </row>
    <row r="31" spans="1:7" x14ac:dyDescent="0.25">
      <c r="A31" s="17">
        <f>'APAGADOS RADIO'!AI3</f>
        <v>45199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506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45170</v>
      </c>
      <c r="B35">
        <f>paradas!D1</f>
        <v>27</v>
      </c>
      <c r="C35">
        <f>paradas!K1</f>
        <v>27</v>
      </c>
      <c r="D35">
        <f>paradas!O1</f>
        <v>27</v>
      </c>
      <c r="E35" s="107">
        <f>paradas!F2</f>
        <v>4</v>
      </c>
      <c r="F35" s="107">
        <f>paradas!F3</f>
        <v>3</v>
      </c>
      <c r="G35" s="107">
        <f t="shared" ref="G35:G47" si="11">E35+F35</f>
        <v>7</v>
      </c>
    </row>
    <row r="36" spans="1:30" x14ac:dyDescent="0.25">
      <c r="A36" s="14">
        <f t="shared" si="10"/>
        <v>45171</v>
      </c>
      <c r="B36">
        <f>paradas!D1</f>
        <v>27</v>
      </c>
      <c r="C36">
        <f>paradas!K1</f>
        <v>27</v>
      </c>
      <c r="D36">
        <f>paradas!O1</f>
        <v>27</v>
      </c>
      <c r="E36" s="107">
        <f>paradas!G2</f>
        <v>4</v>
      </c>
      <c r="F36">
        <f>paradas!G3</f>
        <v>3</v>
      </c>
      <c r="G36" s="107">
        <f t="shared" si="11"/>
        <v>7</v>
      </c>
    </row>
    <row r="37" spans="1:30" s="14" customFormat="1" x14ac:dyDescent="0.25">
      <c r="A37" s="14">
        <f t="shared" si="10"/>
        <v>45172</v>
      </c>
      <c r="B37">
        <f>paradas!D1</f>
        <v>27</v>
      </c>
      <c r="C37">
        <f>paradas!K1</f>
        <v>27</v>
      </c>
      <c r="D37">
        <f>paradas!O1</f>
        <v>27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45173</v>
      </c>
      <c r="B38">
        <f>paradas!D1</f>
        <v>27</v>
      </c>
      <c r="C38">
        <f>paradas!K1</f>
        <v>27</v>
      </c>
      <c r="D38">
        <f>paradas!O1</f>
        <v>27</v>
      </c>
      <c r="E38" s="107">
        <f>paradas!I2</f>
        <v>5</v>
      </c>
      <c r="F38">
        <f>paradas!I3</f>
        <v>4</v>
      </c>
      <c r="G38" s="107">
        <f t="shared" si="11"/>
        <v>9</v>
      </c>
    </row>
    <row r="39" spans="1:30" x14ac:dyDescent="0.25">
      <c r="A39" s="14">
        <f t="shared" si="10"/>
        <v>45174</v>
      </c>
      <c r="B39">
        <f>paradas!D1</f>
        <v>27</v>
      </c>
      <c r="C39">
        <f>paradas!K1</f>
        <v>27</v>
      </c>
      <c r="D39">
        <f>paradas!O1</f>
        <v>27</v>
      </c>
      <c r="E39" s="107">
        <f>paradas!J2</f>
        <v>3</v>
      </c>
      <c r="F39">
        <f>paradas!J3</f>
        <v>2</v>
      </c>
      <c r="G39" s="107">
        <f t="shared" si="11"/>
        <v>5</v>
      </c>
    </row>
    <row r="40" spans="1:30" x14ac:dyDescent="0.25">
      <c r="A40" s="14">
        <f t="shared" si="10"/>
        <v>45175</v>
      </c>
      <c r="B40">
        <f>paradas!D1</f>
        <v>27</v>
      </c>
      <c r="C40">
        <f>paradas!K1</f>
        <v>27</v>
      </c>
      <c r="D40">
        <f>paradas!O1</f>
        <v>27</v>
      </c>
      <c r="E40" s="107">
        <f>paradas!K2</f>
        <v>2</v>
      </c>
      <c r="F40">
        <f>paradas!K3</f>
        <v>1</v>
      </c>
      <c r="G40" s="107">
        <f t="shared" si="11"/>
        <v>3</v>
      </c>
    </row>
    <row r="41" spans="1:30" x14ac:dyDescent="0.25">
      <c r="A41" s="14">
        <f t="shared" si="10"/>
        <v>45176</v>
      </c>
      <c r="B41">
        <f>paradas!D1</f>
        <v>27</v>
      </c>
      <c r="C41">
        <f>paradas!K1</f>
        <v>27</v>
      </c>
      <c r="D41">
        <f>paradas!O1</f>
        <v>27</v>
      </c>
      <c r="E41" s="107">
        <f>paradas!L2</f>
        <v>3</v>
      </c>
      <c r="F41">
        <f>paradas!L3</f>
        <v>2</v>
      </c>
      <c r="G41" s="107">
        <f t="shared" si="11"/>
        <v>5</v>
      </c>
    </row>
    <row r="42" spans="1:30" x14ac:dyDescent="0.25">
      <c r="A42" s="14">
        <f t="shared" si="10"/>
        <v>45177</v>
      </c>
      <c r="B42">
        <f>paradas!D1</f>
        <v>27</v>
      </c>
      <c r="C42">
        <f>paradas!K1</f>
        <v>27</v>
      </c>
      <c r="D42">
        <f>paradas!O1</f>
        <v>27</v>
      </c>
      <c r="E42" s="107">
        <f>paradas!M2</f>
        <v>0</v>
      </c>
      <c r="F42">
        <f>paradas!M3</f>
        <v>0</v>
      </c>
      <c r="G42" s="107">
        <f t="shared" si="11"/>
        <v>0</v>
      </c>
    </row>
    <row r="43" spans="1:30" x14ac:dyDescent="0.25">
      <c r="A43" s="14">
        <f t="shared" si="10"/>
        <v>45178</v>
      </c>
      <c r="B43">
        <f>paradas!D1</f>
        <v>27</v>
      </c>
      <c r="C43">
        <f>paradas!K1</f>
        <v>27</v>
      </c>
      <c r="D43">
        <f>paradas!O1</f>
        <v>27</v>
      </c>
      <c r="E43" s="107">
        <f>paradas!N2</f>
        <v>0</v>
      </c>
      <c r="F43">
        <f>paradas!N3</f>
        <v>0</v>
      </c>
      <c r="G43" s="107">
        <f t="shared" si="11"/>
        <v>0</v>
      </c>
    </row>
    <row r="44" spans="1:30" x14ac:dyDescent="0.25">
      <c r="A44" s="14">
        <f t="shared" si="10"/>
        <v>45179</v>
      </c>
      <c r="B44">
        <f>paradas!D1</f>
        <v>27</v>
      </c>
      <c r="C44">
        <f>paradas!K1</f>
        <v>27</v>
      </c>
      <c r="D44">
        <f>paradas!O1</f>
        <v>27</v>
      </c>
      <c r="E44" s="107">
        <f>paradas!O2</f>
        <v>0</v>
      </c>
      <c r="F44">
        <f>paradas!O3</f>
        <v>0</v>
      </c>
      <c r="G44" s="107">
        <f t="shared" si="11"/>
        <v>0</v>
      </c>
    </row>
    <row r="45" spans="1:30" x14ac:dyDescent="0.25">
      <c r="A45" s="14">
        <f t="shared" si="10"/>
        <v>45180</v>
      </c>
      <c r="B45">
        <f>paradas!D1</f>
        <v>27</v>
      </c>
      <c r="C45">
        <f>paradas!K1</f>
        <v>27</v>
      </c>
      <c r="D45">
        <f>paradas!O1</f>
        <v>27</v>
      </c>
      <c r="E45" s="107">
        <f>paradas!P2</f>
        <v>0</v>
      </c>
      <c r="F45">
        <f>paradas!P3</f>
        <v>0</v>
      </c>
      <c r="G45" s="107">
        <f t="shared" si="11"/>
        <v>0</v>
      </c>
    </row>
    <row r="46" spans="1:30" x14ac:dyDescent="0.25">
      <c r="A46" s="14">
        <f t="shared" si="10"/>
        <v>45181</v>
      </c>
      <c r="B46">
        <f>paradas!D1</f>
        <v>27</v>
      </c>
      <c r="C46">
        <f>paradas!K1</f>
        <v>27</v>
      </c>
      <c r="D46">
        <f>paradas!O1</f>
        <v>27</v>
      </c>
      <c r="E46" s="107">
        <f>paradas!Q2</f>
        <v>0</v>
      </c>
      <c r="F46">
        <f>paradas!Q3</f>
        <v>0</v>
      </c>
      <c r="G46" s="107">
        <f t="shared" si="11"/>
        <v>0</v>
      </c>
    </row>
    <row r="47" spans="1:30" x14ac:dyDescent="0.25">
      <c r="A47" s="14">
        <f t="shared" si="10"/>
        <v>45182</v>
      </c>
      <c r="B47">
        <f>paradas!D1</f>
        <v>27</v>
      </c>
      <c r="C47">
        <f>paradas!K1</f>
        <v>27</v>
      </c>
      <c r="D47">
        <f>paradas!O1</f>
        <v>27</v>
      </c>
      <c r="E47" s="107">
        <f>paradas!R2</f>
        <v>0</v>
      </c>
      <c r="F47">
        <f>paradas!R3</f>
        <v>0</v>
      </c>
      <c r="G47" s="107">
        <f t="shared" si="11"/>
        <v>0</v>
      </c>
    </row>
    <row r="48" spans="1:30" x14ac:dyDescent="0.25">
      <c r="A48" s="14">
        <f t="shared" si="10"/>
        <v>45183</v>
      </c>
      <c r="B48">
        <f>paradas!D1</f>
        <v>27</v>
      </c>
      <c r="C48">
        <f>paradas!K1</f>
        <v>27</v>
      </c>
      <c r="D48">
        <f>paradas!O1</f>
        <v>27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45184</v>
      </c>
      <c r="B49">
        <f>paradas!D1</f>
        <v>27</v>
      </c>
      <c r="C49">
        <f>paradas!K1</f>
        <v>27</v>
      </c>
      <c r="D49">
        <f>paradas!O1</f>
        <v>27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25">
      <c r="A50" s="14">
        <f t="shared" si="10"/>
        <v>45185</v>
      </c>
      <c r="B50">
        <f>paradas!D1</f>
        <v>27</v>
      </c>
      <c r="C50">
        <f>paradas!K1</f>
        <v>27</v>
      </c>
      <c r="D50">
        <f>paradas!O1</f>
        <v>27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45186</v>
      </c>
      <c r="B51">
        <f>paradas!D1</f>
        <v>27</v>
      </c>
      <c r="C51">
        <f>paradas!K1</f>
        <v>27</v>
      </c>
      <c r="D51">
        <f>paradas!O1</f>
        <v>27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45187</v>
      </c>
      <c r="B52">
        <f>paradas!D1</f>
        <v>27</v>
      </c>
      <c r="C52">
        <f>paradas!K1</f>
        <v>27</v>
      </c>
      <c r="D52">
        <f>paradas!O1</f>
        <v>27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45188</v>
      </c>
      <c r="B53">
        <f>paradas!D1</f>
        <v>27</v>
      </c>
      <c r="C53">
        <f>paradas!K1</f>
        <v>27</v>
      </c>
      <c r="D53">
        <f>paradas!O1</f>
        <v>27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45189</v>
      </c>
      <c r="B54">
        <f>paradas!D1</f>
        <v>27</v>
      </c>
      <c r="C54">
        <f>paradas!K1</f>
        <v>27</v>
      </c>
      <c r="D54">
        <f>paradas!O1</f>
        <v>27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45190</v>
      </c>
      <c r="B55">
        <f>paradas!D1</f>
        <v>27</v>
      </c>
      <c r="C55">
        <f>paradas!K1</f>
        <v>27</v>
      </c>
      <c r="D55">
        <f>paradas!O1</f>
        <v>27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45191</v>
      </c>
      <c r="B56">
        <f>paradas!D1</f>
        <v>27</v>
      </c>
      <c r="C56">
        <f>paradas!K1</f>
        <v>27</v>
      </c>
      <c r="D56">
        <f>paradas!O1</f>
        <v>27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45192</v>
      </c>
      <c r="B57">
        <f>paradas!D1</f>
        <v>27</v>
      </c>
      <c r="C57">
        <f>paradas!K1</f>
        <v>27</v>
      </c>
      <c r="D57">
        <f>paradas!O1</f>
        <v>27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45193</v>
      </c>
      <c r="B58">
        <f>paradas!D1</f>
        <v>27</v>
      </c>
      <c r="C58">
        <f>paradas!K1</f>
        <v>27</v>
      </c>
      <c r="D58">
        <f>paradas!O1</f>
        <v>27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45194</v>
      </c>
      <c r="B59">
        <f>paradas!D1</f>
        <v>27</v>
      </c>
      <c r="C59">
        <f>paradas!K1</f>
        <v>27</v>
      </c>
      <c r="D59">
        <f>paradas!O1</f>
        <v>27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45195</v>
      </c>
      <c r="B60">
        <f>paradas!D1</f>
        <v>27</v>
      </c>
      <c r="C60">
        <f>paradas!K1</f>
        <v>27</v>
      </c>
      <c r="D60">
        <f>paradas!O1</f>
        <v>27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45196</v>
      </c>
      <c r="B61">
        <f>paradas!D1</f>
        <v>27</v>
      </c>
      <c r="C61">
        <f>paradas!K1</f>
        <v>27</v>
      </c>
      <c r="D61">
        <f>paradas!O1</f>
        <v>27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45197</v>
      </c>
      <c r="B62">
        <f>paradas!D1</f>
        <v>27</v>
      </c>
      <c r="C62">
        <f>paradas!K1</f>
        <v>27</v>
      </c>
      <c r="D62">
        <f>paradas!O1</f>
        <v>27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45198</v>
      </c>
      <c r="B63">
        <f>paradas!D1</f>
        <v>27</v>
      </c>
      <c r="C63">
        <f>paradas!K1</f>
        <v>27</v>
      </c>
      <c r="D63">
        <f>paradas!O1</f>
        <v>27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45199</v>
      </c>
      <c r="B64">
        <f>paradas!D1</f>
        <v>27</v>
      </c>
      <c r="C64">
        <f>paradas!K1</f>
        <v>27</v>
      </c>
      <c r="D64">
        <f>paradas!O1</f>
        <v>27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27</v>
      </c>
      <c r="C65">
        <f>paradas!K1</f>
        <v>27</v>
      </c>
      <c r="D65">
        <f>paradas!O1</f>
        <v>27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37" workbookViewId="0">
      <selection activeCell="F44" sqref="F44:J5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482</v>
      </c>
      <c r="D2" s="65"/>
      <c r="E2" s="66"/>
      <c r="F2" s="130">
        <v>45170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33</v>
      </c>
      <c r="D3" s="68">
        <v>33</v>
      </c>
      <c r="E3" s="69">
        <f>D3/C2</f>
        <v>6.8464730290456438E-2</v>
      </c>
      <c r="F3" s="131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1</v>
      </c>
      <c r="D4" s="68">
        <f>D3-C4</f>
        <v>32</v>
      </c>
      <c r="E4" s="69">
        <f>D4/C2</f>
        <v>6.6390041493775934E-2</v>
      </c>
      <c r="F4" s="131"/>
      <c r="G4" s="117" t="s">
        <v>1418</v>
      </c>
      <c r="H4" s="120">
        <v>22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31</v>
      </c>
      <c r="E5" s="69">
        <f>D5/C2</f>
        <v>6.4315352697095429E-2</v>
      </c>
      <c r="F5" s="131"/>
      <c r="G5" s="67" t="s">
        <v>1153</v>
      </c>
      <c r="H5" s="121">
        <v>22</v>
      </c>
      <c r="I5" s="125">
        <v>4</v>
      </c>
      <c r="J5" s="115">
        <f t="shared" ref="J5:J7" si="0">I5/H5</f>
        <v>0.18181818181818182</v>
      </c>
    </row>
    <row r="6" spans="1:10" ht="16.5" thickBot="1" x14ac:dyDescent="0.3">
      <c r="A6" s="94"/>
      <c r="B6" s="70" t="s">
        <v>16</v>
      </c>
      <c r="C6" s="71">
        <v>1</v>
      </c>
      <c r="D6" s="72">
        <f>D5-C6</f>
        <v>30</v>
      </c>
      <c r="E6" s="92">
        <f>D6/C2</f>
        <v>6.2240663900414939E-2</v>
      </c>
      <c r="F6" s="131"/>
      <c r="G6" s="67" t="s">
        <v>1420</v>
      </c>
      <c r="H6" s="121">
        <v>22</v>
      </c>
      <c r="I6" s="126">
        <v>3</v>
      </c>
      <c r="J6" s="110">
        <f t="shared" si="0"/>
        <v>0.13636363636363635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1"/>
      <c r="G7" s="67" t="s">
        <v>1426</v>
      </c>
      <c r="H7" s="121">
        <v>44</v>
      </c>
      <c r="I7" s="127">
        <f t="shared" ref="I7" si="1">SUM(I5:I6)</f>
        <v>7</v>
      </c>
      <c r="J7" s="113">
        <f t="shared" si="0"/>
        <v>0.15909090909090909</v>
      </c>
    </row>
    <row r="8" spans="1:10" ht="17.25" thickTop="1" thickBot="1" x14ac:dyDescent="0.3">
      <c r="B8" s="95" t="s">
        <v>1145</v>
      </c>
      <c r="C8" s="96">
        <v>18</v>
      </c>
      <c r="D8" s="96"/>
      <c r="E8" s="98">
        <v>0.11</v>
      </c>
      <c r="F8" s="132"/>
      <c r="G8" s="70" t="s">
        <v>1425</v>
      </c>
      <c r="H8" s="122">
        <v>7</v>
      </c>
      <c r="I8" s="128"/>
      <c r="J8" s="114"/>
    </row>
    <row r="9" spans="1:10" ht="15" customHeight="1" thickTop="1" thickBot="1" x14ac:dyDescent="0.3">
      <c r="B9" s="63" t="s">
        <v>1329</v>
      </c>
      <c r="C9" s="64">
        <v>482</v>
      </c>
      <c r="D9" s="65"/>
      <c r="E9" s="66"/>
      <c r="F9" s="130">
        <v>45171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0</v>
      </c>
      <c r="D10" s="68">
        <f>C10</f>
        <v>0</v>
      </c>
      <c r="E10" s="69">
        <f>D10/C9</f>
        <v>0</v>
      </c>
      <c r="F10" s="131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f>D10-C11</f>
        <v>0</v>
      </c>
      <c r="E11" s="69">
        <f>D11/C9</f>
        <v>0</v>
      </c>
      <c r="F11" s="131"/>
      <c r="G11" s="117" t="s">
        <v>1418</v>
      </c>
      <c r="H11" s="120">
        <v>0</v>
      </c>
      <c r="I11" s="124"/>
      <c r="J11" s="116"/>
    </row>
    <row r="12" spans="1:10" ht="15" customHeight="1" thickTop="1" x14ac:dyDescent="0.25">
      <c r="B12" s="67" t="s">
        <v>1331</v>
      </c>
      <c r="C12" s="85">
        <v>0</v>
      </c>
      <c r="D12" s="68">
        <f>D11-C12</f>
        <v>0</v>
      </c>
      <c r="E12" s="69">
        <f>D12/C9</f>
        <v>0</v>
      </c>
      <c r="F12" s="131"/>
      <c r="G12" s="67" t="s">
        <v>1153</v>
      </c>
      <c r="H12" s="121">
        <v>0</v>
      </c>
      <c r="I12" s="125">
        <v>0</v>
      </c>
      <c r="J12" s="115" t="e">
        <f>I12/H12</f>
        <v>#DIV/0!</v>
      </c>
    </row>
    <row r="13" spans="1:10" ht="16.5" thickBot="1" x14ac:dyDescent="0.3">
      <c r="B13" s="70" t="s">
        <v>16</v>
      </c>
      <c r="C13" s="71">
        <v>0</v>
      </c>
      <c r="D13" s="72">
        <f>D12-C13</f>
        <v>0</v>
      </c>
      <c r="E13" s="92">
        <f>D13/C9</f>
        <v>0</v>
      </c>
      <c r="F13" s="131"/>
      <c r="G13" s="67" t="s">
        <v>1420</v>
      </c>
      <c r="H13" s="121">
        <v>0</v>
      </c>
      <c r="I13" s="126">
        <v>0</v>
      </c>
      <c r="J13" s="110" t="e">
        <f>I13/H13</f>
        <v>#DIV/0!</v>
      </c>
    </row>
    <row r="14" spans="1:10" ht="17.25" thickTop="1" thickBot="1" x14ac:dyDescent="0.3">
      <c r="B14" s="95" t="s">
        <v>1144</v>
      </c>
      <c r="C14" s="96">
        <v>0</v>
      </c>
      <c r="D14" s="96"/>
      <c r="E14" s="97">
        <v>0.03</v>
      </c>
      <c r="F14" s="131"/>
      <c r="G14" s="67" t="s">
        <v>1426</v>
      </c>
      <c r="H14" s="121">
        <v>0</v>
      </c>
      <c r="I14" s="127">
        <v>0</v>
      </c>
      <c r="J14" s="113" t="e">
        <f>I14/H14</f>
        <v>#DIV/0!</v>
      </c>
    </row>
    <row r="15" spans="1:10" ht="15" customHeight="1" thickTop="1" thickBot="1" x14ac:dyDescent="0.3">
      <c r="B15" s="95" t="s">
        <v>1145</v>
      </c>
      <c r="C15" s="96">
        <v>0</v>
      </c>
      <c r="D15" s="96"/>
      <c r="E15" s="98">
        <v>0.11</v>
      </c>
      <c r="F15" s="132"/>
      <c r="G15" s="70" t="s">
        <v>1425</v>
      </c>
      <c r="H15" s="122">
        <v>0</v>
      </c>
      <c r="I15" s="128"/>
      <c r="J15" s="114"/>
    </row>
    <row r="16" spans="1:10" ht="17.25" thickTop="1" thickBot="1" x14ac:dyDescent="0.3">
      <c r="B16" s="63" t="s">
        <v>1329</v>
      </c>
      <c r="C16" s="64">
        <v>482</v>
      </c>
      <c r="D16" s="65"/>
      <c r="E16" s="66"/>
      <c r="F16" s="130">
        <v>45172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0</v>
      </c>
      <c r="D17" s="68">
        <f>C17</f>
        <v>0</v>
      </c>
      <c r="E17" s="69">
        <f>D17/C16</f>
        <v>0</v>
      </c>
      <c r="F17" s="131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f>D17-C18</f>
        <v>0</v>
      </c>
      <c r="E18" s="69">
        <f>D18/C16</f>
        <v>0</v>
      </c>
      <c r="F18" s="131"/>
      <c r="G18" s="117" t="s">
        <v>1418</v>
      </c>
      <c r="H18" s="120">
        <v>0</v>
      </c>
      <c r="I18" s="124"/>
      <c r="J18" s="116"/>
    </row>
    <row r="19" spans="2:10" ht="16.5" thickTop="1" x14ac:dyDescent="0.25">
      <c r="B19" s="67" t="s">
        <v>1331</v>
      </c>
      <c r="C19" s="85">
        <v>0</v>
      </c>
      <c r="D19" s="68">
        <f>D18-C19</f>
        <v>0</v>
      </c>
      <c r="E19" s="69">
        <f>D19/C16</f>
        <v>0</v>
      </c>
      <c r="F19" s="131"/>
      <c r="G19" s="67" t="s">
        <v>1153</v>
      </c>
      <c r="H19" s="121">
        <v>0</v>
      </c>
      <c r="I19" s="125">
        <v>0</v>
      </c>
      <c r="J19" s="115" t="e">
        <f>I19/H19</f>
        <v>#DIV/0!</v>
      </c>
    </row>
    <row r="20" spans="2:10" ht="16.5" thickBot="1" x14ac:dyDescent="0.3">
      <c r="B20" s="70" t="s">
        <v>16</v>
      </c>
      <c r="C20" s="71">
        <v>0</v>
      </c>
      <c r="D20" s="72">
        <f>D19-C20</f>
        <v>0</v>
      </c>
      <c r="E20" s="92">
        <f>D20/C16</f>
        <v>0</v>
      </c>
      <c r="F20" s="131"/>
      <c r="G20" s="67" t="s">
        <v>1420</v>
      </c>
      <c r="H20" s="121">
        <v>0</v>
      </c>
      <c r="I20" s="126">
        <v>0</v>
      </c>
      <c r="J20" s="110" t="e">
        <f>I20/H20</f>
        <v>#DIV/0!</v>
      </c>
    </row>
    <row r="21" spans="2:10" ht="17.25" thickTop="1" thickBot="1" x14ac:dyDescent="0.3">
      <c r="B21" s="95" t="s">
        <v>1144</v>
      </c>
      <c r="C21" s="96">
        <f>Hoja1!H3</f>
        <v>39</v>
      </c>
      <c r="D21" s="96"/>
      <c r="E21" s="97">
        <f>Hoja1!H4</f>
        <v>0.16115702479338842</v>
      </c>
      <c r="F21" s="131"/>
      <c r="G21" s="67" t="s">
        <v>1426</v>
      </c>
      <c r="H21" s="121">
        <v>0</v>
      </c>
      <c r="I21" s="127">
        <v>0</v>
      </c>
      <c r="J21" s="113" t="e">
        <f>I21/H21</f>
        <v>#DIV/0!</v>
      </c>
    </row>
    <row r="22" spans="2:10" ht="15" customHeight="1" thickTop="1" thickBot="1" x14ac:dyDescent="0.3">
      <c r="B22" s="95" t="s">
        <v>1145</v>
      </c>
      <c r="C22" s="96">
        <f>Hoja1!H5</f>
        <v>62</v>
      </c>
      <c r="D22" s="96"/>
      <c r="E22" s="98">
        <v>0.1</v>
      </c>
      <c r="F22" s="132"/>
      <c r="G22" s="70" t="s">
        <v>1425</v>
      </c>
      <c r="H22" s="122">
        <v>0</v>
      </c>
      <c r="I22" s="128"/>
      <c r="J22" s="114"/>
    </row>
    <row r="23" spans="2:10" ht="17.25" thickTop="1" thickBot="1" x14ac:dyDescent="0.3">
      <c r="B23" s="63" t="s">
        <v>1329</v>
      </c>
      <c r="C23" s="64">
        <v>482</v>
      </c>
      <c r="D23" s="65"/>
      <c r="E23" s="66"/>
      <c r="F23" s="130">
        <v>45173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113</v>
      </c>
      <c r="D24" s="68">
        <f>C24</f>
        <v>113</v>
      </c>
      <c r="E24" s="69">
        <f>D24/C23</f>
        <v>0.23443983402489627</v>
      </c>
      <c r="F24" s="131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3</v>
      </c>
      <c r="D25" s="68">
        <f>D24-C25</f>
        <v>110</v>
      </c>
      <c r="E25" s="69">
        <f>D25/C23</f>
        <v>0.22821576763485477</v>
      </c>
      <c r="F25" s="131"/>
      <c r="G25" s="117" t="s">
        <v>1418</v>
      </c>
      <c r="H25" s="120">
        <v>22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109</v>
      </c>
      <c r="E26" s="69">
        <f>D26/C23</f>
        <v>0.22614107883817428</v>
      </c>
      <c r="F26" s="131"/>
      <c r="G26" s="67" t="s">
        <v>1153</v>
      </c>
      <c r="H26" s="121">
        <v>22</v>
      </c>
      <c r="I26" s="125">
        <v>5</v>
      </c>
      <c r="J26" s="115">
        <f t="shared" ref="J26:J28" si="2">I26/H26</f>
        <v>0.22727272727272727</v>
      </c>
    </row>
    <row r="27" spans="2:10" ht="15" customHeight="1" thickBot="1" x14ac:dyDescent="0.3">
      <c r="B27" s="70" t="s">
        <v>16</v>
      </c>
      <c r="C27" s="71">
        <v>10</v>
      </c>
      <c r="D27" s="72">
        <v>113</v>
      </c>
      <c r="E27" s="92">
        <f>D27/C23</f>
        <v>0.23443983402489627</v>
      </c>
      <c r="F27" s="131"/>
      <c r="G27" s="67" t="s">
        <v>1420</v>
      </c>
      <c r="H27" s="121">
        <v>22</v>
      </c>
      <c r="I27" s="126">
        <v>3</v>
      </c>
      <c r="J27" s="110">
        <f t="shared" si="2"/>
        <v>0.13636363636363635</v>
      </c>
    </row>
    <row r="28" spans="2:10" ht="17.25" thickTop="1" thickBot="1" x14ac:dyDescent="0.3">
      <c r="B28" s="95" t="s">
        <v>1144</v>
      </c>
      <c r="C28" s="96">
        <f>Hoja1!I3</f>
        <v>41</v>
      </c>
      <c r="D28" s="96"/>
      <c r="E28" s="97">
        <f>Hoja1!I4</f>
        <v>0.16942148760330578</v>
      </c>
      <c r="F28" s="131"/>
      <c r="G28" s="67" t="s">
        <v>1426</v>
      </c>
      <c r="H28" s="121">
        <v>44</v>
      </c>
      <c r="I28" s="127">
        <f t="shared" ref="I28" si="3">SUM(I26:I27)</f>
        <v>8</v>
      </c>
      <c r="J28" s="113">
        <f t="shared" si="2"/>
        <v>0.18181818181818182</v>
      </c>
    </row>
    <row r="29" spans="2:10" ht="17.25" thickTop="1" thickBot="1" x14ac:dyDescent="0.3">
      <c r="B29" s="95" t="s">
        <v>1145</v>
      </c>
      <c r="C29" s="96">
        <f>Hoja1!I5</f>
        <v>72</v>
      </c>
      <c r="D29" s="96"/>
      <c r="E29" s="98">
        <f>Hoja1!I6</f>
        <v>0.34285714285714286</v>
      </c>
      <c r="F29" s="132"/>
      <c r="G29" s="70" t="s">
        <v>1425</v>
      </c>
      <c r="H29" s="122">
        <v>8</v>
      </c>
      <c r="I29" s="128"/>
      <c r="J29" s="114"/>
    </row>
    <row r="30" spans="2:10" ht="17.25" thickTop="1" thickBot="1" x14ac:dyDescent="0.3">
      <c r="B30" s="63" t="s">
        <v>1329</v>
      </c>
      <c r="C30" s="64">
        <v>482</v>
      </c>
      <c r="D30" s="65"/>
      <c r="E30" s="66"/>
      <c r="F30" s="130">
        <v>45174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62</v>
      </c>
      <c r="D31" s="68">
        <f>C31</f>
        <v>62</v>
      </c>
      <c r="E31" s="69">
        <f>D31/C30</f>
        <v>0.12863070539419086</v>
      </c>
      <c r="F31" s="131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25</v>
      </c>
      <c r="D32" s="68">
        <f>D31-C32</f>
        <v>37</v>
      </c>
      <c r="E32" s="69">
        <f>D32/C30</f>
        <v>7.6763485477178428E-2</v>
      </c>
      <c r="F32" s="131"/>
      <c r="G32" s="117" t="s">
        <v>1418</v>
      </c>
      <c r="H32" s="120">
        <v>22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v>62</v>
      </c>
      <c r="E33" s="69">
        <f>D33/C30</f>
        <v>0.12863070539419086</v>
      </c>
      <c r="F33" s="131"/>
      <c r="G33" s="67" t="s">
        <v>1153</v>
      </c>
      <c r="H33" s="121">
        <v>22</v>
      </c>
      <c r="I33" s="125">
        <v>3</v>
      </c>
      <c r="J33" s="115">
        <f t="shared" ref="J33:J35" si="4">I33/H33</f>
        <v>0.13636363636363635</v>
      </c>
    </row>
    <row r="34" spans="2:10" ht="16.5" thickBot="1" x14ac:dyDescent="0.3">
      <c r="B34" s="70" t="s">
        <v>16</v>
      </c>
      <c r="C34" s="71">
        <v>6</v>
      </c>
      <c r="D34" s="72">
        <v>62</v>
      </c>
      <c r="E34" s="92">
        <f>D34/C30</f>
        <v>0.12863070539419086</v>
      </c>
      <c r="F34" s="131"/>
      <c r="G34" s="67" t="s">
        <v>1420</v>
      </c>
      <c r="H34" s="121">
        <v>22</v>
      </c>
      <c r="I34" s="126">
        <v>2</v>
      </c>
      <c r="J34" s="110">
        <f t="shared" si="4"/>
        <v>9.0909090909090912E-2</v>
      </c>
    </row>
    <row r="35" spans="2:10" ht="17.25" thickTop="1" thickBot="1" x14ac:dyDescent="0.3">
      <c r="B35" s="95" t="s">
        <v>1144</v>
      </c>
      <c r="C35" s="96">
        <v>15</v>
      </c>
      <c r="D35" s="96"/>
      <c r="E35" s="97">
        <f>Hoja1!J4</f>
        <v>6.1983471074380167E-2</v>
      </c>
      <c r="F35" s="131"/>
      <c r="G35" s="67" t="s">
        <v>1426</v>
      </c>
      <c r="H35" s="121">
        <v>44</v>
      </c>
      <c r="I35" s="127">
        <f t="shared" ref="I35" si="5">SUM(I33:I34)</f>
        <v>5</v>
      </c>
      <c r="J35" s="113">
        <f t="shared" si="4"/>
        <v>0.11363636363636363</v>
      </c>
    </row>
    <row r="36" spans="2:10" ht="17.25" thickTop="1" thickBot="1" x14ac:dyDescent="0.3">
      <c r="B36" s="95" t="s">
        <v>1145</v>
      </c>
      <c r="C36" s="96">
        <v>47</v>
      </c>
      <c r="D36" s="96"/>
      <c r="E36" s="98">
        <f>Hoja1!J6</f>
        <v>0.22380952380952382</v>
      </c>
      <c r="F36" s="132"/>
      <c r="G36" s="70" t="s">
        <v>1425</v>
      </c>
      <c r="H36" s="122">
        <v>5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482</v>
      </c>
      <c r="D37" s="65"/>
      <c r="E37" s="66"/>
      <c r="F37" s="130">
        <v>45175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v>103</v>
      </c>
      <c r="D38" s="68">
        <f>C38</f>
        <v>103</v>
      </c>
      <c r="E38" s="69">
        <f>D38/C37</f>
        <v>0.21369294605809128</v>
      </c>
      <c r="F38" s="131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33</v>
      </c>
      <c r="D39" s="68">
        <v>103</v>
      </c>
      <c r="E39" s="69">
        <f>D39/C37</f>
        <v>0.21369294605809128</v>
      </c>
      <c r="F39" s="131"/>
      <c r="G39" s="117" t="s">
        <v>1418</v>
      </c>
      <c r="H39" s="120">
        <v>24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>
        <v>103</v>
      </c>
      <c r="E40" s="69">
        <f>D40/C37</f>
        <v>0.21369294605809128</v>
      </c>
      <c r="F40" s="131"/>
      <c r="G40" s="67" t="s">
        <v>1153</v>
      </c>
      <c r="H40" s="121">
        <v>24</v>
      </c>
      <c r="I40" s="125">
        <v>2</v>
      </c>
      <c r="J40" s="115">
        <f t="shared" ref="J40:J42" si="6">I40/H40</f>
        <v>8.3333333333333329E-2</v>
      </c>
    </row>
    <row r="41" spans="2:10" ht="16.5" thickBot="1" x14ac:dyDescent="0.3">
      <c r="B41" s="70" t="s">
        <v>16</v>
      </c>
      <c r="C41" s="71">
        <v>11</v>
      </c>
      <c r="D41" s="72">
        <v>103</v>
      </c>
      <c r="E41" s="92">
        <f>D41/C37</f>
        <v>0.21369294605809128</v>
      </c>
      <c r="F41" s="131"/>
      <c r="G41" s="67" t="s">
        <v>1420</v>
      </c>
      <c r="H41" s="121">
        <v>24</v>
      </c>
      <c r="I41" s="126">
        <v>1</v>
      </c>
      <c r="J41" s="110">
        <f t="shared" si="6"/>
        <v>4.1666666666666664E-2</v>
      </c>
    </row>
    <row r="42" spans="2:10" ht="15" customHeight="1" thickTop="1" thickBot="1" x14ac:dyDescent="0.3">
      <c r="B42" s="95" t="s">
        <v>1144</v>
      </c>
      <c r="C42" s="96">
        <v>24</v>
      </c>
      <c r="D42" s="96"/>
      <c r="E42" s="97">
        <v>0.1</v>
      </c>
      <c r="F42" s="131"/>
      <c r="G42" s="67" t="s">
        <v>1426</v>
      </c>
      <c r="H42" s="121">
        <v>48</v>
      </c>
      <c r="I42" s="127">
        <f t="shared" ref="I42" si="7">SUM(I40:I41)</f>
        <v>3</v>
      </c>
      <c r="J42" s="113">
        <f t="shared" si="6"/>
        <v>6.25E-2</v>
      </c>
    </row>
    <row r="43" spans="2:10" ht="17.25" thickTop="1" thickBot="1" x14ac:dyDescent="0.3">
      <c r="B43" s="95" t="s">
        <v>1145</v>
      </c>
      <c r="C43" s="96">
        <v>79</v>
      </c>
      <c r="D43" s="96"/>
      <c r="E43" s="98">
        <v>0.38</v>
      </c>
      <c r="F43" s="132"/>
      <c r="G43" s="70" t="s">
        <v>1425</v>
      </c>
      <c r="H43" s="122">
        <v>3</v>
      </c>
      <c r="I43" s="128"/>
      <c r="J43" s="114"/>
    </row>
    <row r="44" spans="2:10" ht="17.25" thickTop="1" thickBot="1" x14ac:dyDescent="0.3">
      <c r="B44" s="63" t="s">
        <v>1329</v>
      </c>
      <c r="C44" s="64">
        <v>482</v>
      </c>
      <c r="D44" s="65"/>
      <c r="E44" s="66"/>
      <c r="F44" s="130">
        <v>45176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v>51</v>
      </c>
      <c r="D45" s="68">
        <f>C45</f>
        <v>51</v>
      </c>
      <c r="E45" s="69">
        <f>D45/C44</f>
        <v>0.10580912863070539</v>
      </c>
      <c r="F45" s="131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23</v>
      </c>
      <c r="D46" s="68">
        <v>51</v>
      </c>
      <c r="E46" s="69">
        <f>D46/C44</f>
        <v>0.10580912863070539</v>
      </c>
      <c r="F46" s="131"/>
      <c r="G46" s="117" t="s">
        <v>1418</v>
      </c>
      <c r="H46" s="120">
        <v>24</v>
      </c>
      <c r="I46" s="124"/>
      <c r="J46" s="116"/>
    </row>
    <row r="47" spans="2:10" ht="16.5" thickTop="1" x14ac:dyDescent="0.25">
      <c r="B47" s="67" t="s">
        <v>1331</v>
      </c>
      <c r="C47" s="85">
        <v>1</v>
      </c>
      <c r="D47" s="68">
        <v>51</v>
      </c>
      <c r="E47" s="69">
        <f>D47/C44</f>
        <v>0.10580912863070539</v>
      </c>
      <c r="F47" s="131"/>
      <c r="G47" s="67" t="s">
        <v>1153</v>
      </c>
      <c r="H47" s="121">
        <v>24</v>
      </c>
      <c r="I47" s="125">
        <v>3</v>
      </c>
      <c r="J47" s="115">
        <f t="shared" ref="J47:J49" si="8">I47/H47</f>
        <v>0.125</v>
      </c>
    </row>
    <row r="48" spans="2:10" ht="16.5" thickBot="1" x14ac:dyDescent="0.3">
      <c r="B48" s="70" t="s">
        <v>16</v>
      </c>
      <c r="C48" s="71">
        <v>5</v>
      </c>
      <c r="D48" s="72">
        <v>51</v>
      </c>
      <c r="E48" s="92">
        <f>D48/C44</f>
        <v>0.10580912863070539</v>
      </c>
      <c r="F48" s="131"/>
      <c r="G48" s="67" t="s">
        <v>1420</v>
      </c>
      <c r="H48" s="121">
        <v>24</v>
      </c>
      <c r="I48" s="126">
        <v>2</v>
      </c>
      <c r="J48" s="110">
        <f t="shared" si="8"/>
        <v>8.3333333333333329E-2</v>
      </c>
    </row>
    <row r="49" spans="2:10" ht="17.25" thickTop="1" thickBot="1" x14ac:dyDescent="0.3">
      <c r="B49" s="95" t="s">
        <v>1144</v>
      </c>
      <c r="C49" s="96">
        <v>31</v>
      </c>
      <c r="D49" s="96"/>
      <c r="E49" s="97">
        <v>0.13</v>
      </c>
      <c r="F49" s="131"/>
      <c r="G49" s="67" t="s">
        <v>1426</v>
      </c>
      <c r="H49" s="121">
        <v>48</v>
      </c>
      <c r="I49" s="127">
        <f t="shared" ref="I49" si="9">SUM(I47:I48)</f>
        <v>5</v>
      </c>
      <c r="J49" s="113">
        <f t="shared" si="8"/>
        <v>0.10416666666666667</v>
      </c>
    </row>
    <row r="50" spans="2:10" ht="17.25" thickTop="1" thickBot="1" x14ac:dyDescent="0.3">
      <c r="B50" s="95" t="s">
        <v>1145</v>
      </c>
      <c r="C50" s="96">
        <v>20</v>
      </c>
      <c r="D50" s="96"/>
      <c r="E50" s="98">
        <v>0.1</v>
      </c>
      <c r="F50" s="132"/>
      <c r="G50" s="70" t="s">
        <v>1425</v>
      </c>
      <c r="H50" s="122">
        <v>5</v>
      </c>
      <c r="I50" s="128"/>
      <c r="J50" s="114"/>
    </row>
    <row r="51" spans="2:10" ht="17.25" thickTop="1" thickBot="1" x14ac:dyDescent="0.3">
      <c r="B51" s="63" t="s">
        <v>1329</v>
      </c>
      <c r="C51" s="64">
        <f>AUXILIAR!F9</f>
        <v>506</v>
      </c>
      <c r="D51" s="65"/>
      <c r="E51" s="66"/>
      <c r="F51" s="130">
        <v>45177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31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0</v>
      </c>
      <c r="E53" s="69">
        <f>D53/C51</f>
        <v>0</v>
      </c>
      <c r="F53" s="131"/>
      <c r="G53" s="117" t="s">
        <v>1418</v>
      </c>
      <c r="H53" s="120">
        <v>0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0</v>
      </c>
      <c r="E54" s="69">
        <f>D54/C51</f>
        <v>0</v>
      </c>
      <c r="F54" s="131"/>
      <c r="G54" s="67" t="s">
        <v>1153</v>
      </c>
      <c r="H54" s="121">
        <v>0</v>
      </c>
      <c r="I54" s="125">
        <v>0</v>
      </c>
      <c r="J54" s="115" t="e">
        <f>I54/H54</f>
        <v>#DIV/0!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1"/>
      <c r="G55" s="67" t="s">
        <v>1420</v>
      </c>
      <c r="H55" s="121">
        <v>0</v>
      </c>
      <c r="I55" s="126">
        <v>0</v>
      </c>
      <c r="J55" s="110" t="e">
        <f>I55/H55</f>
        <v>#DIV/0!</v>
      </c>
    </row>
    <row r="56" spans="2:10" ht="17.25" thickTop="1" thickBot="1" x14ac:dyDescent="0.3">
      <c r="B56" s="95" t="s">
        <v>1144</v>
      </c>
      <c r="C56" s="96">
        <f>Hoja1!M3</f>
        <v>0</v>
      </c>
      <c r="D56" s="96"/>
      <c r="E56" s="97">
        <f>Hoja1!M4</f>
        <v>0</v>
      </c>
      <c r="F56" s="131"/>
      <c r="G56" s="67" t="s">
        <v>1426</v>
      </c>
      <c r="H56" s="121">
        <v>0</v>
      </c>
      <c r="I56" s="127">
        <v>0</v>
      </c>
      <c r="J56" s="113" t="e">
        <f>I56/H56</f>
        <v>#DIV/0!</v>
      </c>
    </row>
    <row r="57" spans="2:10" ht="17.25" thickTop="1" thickBot="1" x14ac:dyDescent="0.3">
      <c r="B57" s="95" t="s">
        <v>1145</v>
      </c>
      <c r="C57" s="96">
        <f>Hoja1!M5</f>
        <v>0</v>
      </c>
      <c r="D57" s="96"/>
      <c r="E57" s="98">
        <f>Hoja1!M6</f>
        <v>0</v>
      </c>
      <c r="F57" s="132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506</v>
      </c>
      <c r="D58" s="65"/>
      <c r="E58" s="66"/>
      <c r="F58" s="130">
        <v>45178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1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0</v>
      </c>
      <c r="E60" s="69">
        <f>D60/C58</f>
        <v>0</v>
      </c>
      <c r="F60" s="131"/>
      <c r="G60" s="117" t="s">
        <v>1418</v>
      </c>
      <c r="H60" s="120">
        <v>0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0</v>
      </c>
      <c r="E61" s="69">
        <f>D61/C58</f>
        <v>0</v>
      </c>
      <c r="F61" s="131"/>
      <c r="G61" s="67" t="s">
        <v>1153</v>
      </c>
      <c r="H61" s="121">
        <v>0</v>
      </c>
      <c r="I61" s="125"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1"/>
      <c r="G62" s="67" t="s">
        <v>1420</v>
      </c>
      <c r="H62" s="121">
        <v>0</v>
      </c>
      <c r="I62" s="126">
        <v>0</v>
      </c>
      <c r="J62" s="110" t="e">
        <f>I62/H62</f>
        <v>#DIV/0!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f>Hoja1!N4</f>
        <v>0</v>
      </c>
      <c r="F63" s="131"/>
      <c r="G63" s="67" t="s">
        <v>1426</v>
      </c>
      <c r="H63" s="121">
        <v>0</v>
      </c>
      <c r="I63" s="127">
        <v>0</v>
      </c>
      <c r="J63" s="113" t="e">
        <f>I63/H63</f>
        <v>#DIV/0!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f>Hoja1!N6</f>
        <v>0</v>
      </c>
      <c r="F64" s="132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506</v>
      </c>
      <c r="D65" s="65"/>
      <c r="E65" s="66"/>
      <c r="F65" s="130">
        <v>45179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0</v>
      </c>
      <c r="D66" s="68">
        <f>C66</f>
        <v>0</v>
      </c>
      <c r="E66" s="69">
        <f>D66/C65</f>
        <v>0</v>
      </c>
      <c r="F66" s="131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1"/>
      <c r="G67" s="117" t="s">
        <v>1418</v>
      </c>
      <c r="H67" s="120">
        <v>0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1"/>
      <c r="G68" s="67" t="s">
        <v>1153</v>
      </c>
      <c r="H68" s="121">
        <v>0</v>
      </c>
      <c r="I68" s="125"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v>0</v>
      </c>
      <c r="D69" s="72">
        <f>D68-C69</f>
        <v>0</v>
      </c>
      <c r="E69" s="92">
        <f>D69/C65</f>
        <v>0</v>
      </c>
      <c r="F69" s="131"/>
      <c r="G69" s="67" t="s">
        <v>1420</v>
      </c>
      <c r="H69" s="121">
        <v>0</v>
      </c>
      <c r="I69" s="126">
        <v>0</v>
      </c>
      <c r="J69" s="110" t="e">
        <f>I69/H69</f>
        <v>#DIV/0!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f>Hoja1!O4</f>
        <v>0</v>
      </c>
      <c r="F70" s="131"/>
      <c r="G70" s="67" t="s">
        <v>1426</v>
      </c>
      <c r="H70" s="121">
        <v>0</v>
      </c>
      <c r="I70" s="127">
        <v>0</v>
      </c>
      <c r="J70" s="113" t="e">
        <f>I70/H70</f>
        <v>#DIV/0!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0.06</v>
      </c>
      <c r="F71" s="132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506</v>
      </c>
      <c r="D72" s="65"/>
      <c r="E72" s="66"/>
      <c r="F72" s="130">
        <v>45180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31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1"/>
      <c r="G74" s="117" t="s">
        <v>1418</v>
      </c>
      <c r="H74" s="120">
        <v>0</v>
      </c>
      <c r="I74" s="124"/>
      <c r="J74" s="116"/>
    </row>
    <row r="75" spans="2:10" ht="16.5" thickTop="1" x14ac:dyDescent="0.25">
      <c r="B75" s="67" t="s">
        <v>1331</v>
      </c>
      <c r="C75" s="85">
        <v>0</v>
      </c>
      <c r="D75" s="68">
        <f>D74-C75</f>
        <v>0</v>
      </c>
      <c r="E75" s="69">
        <f>D75/C72</f>
        <v>0</v>
      </c>
      <c r="F75" s="131"/>
      <c r="G75" s="67" t="s">
        <v>1153</v>
      </c>
      <c r="H75" s="121">
        <v>0</v>
      </c>
      <c r="I75" s="125">
        <v>0</v>
      </c>
      <c r="J75" s="115" t="e">
        <f>I75/H75</f>
        <v>#DIV/0!</v>
      </c>
    </row>
    <row r="76" spans="2:10" ht="16.5" thickBot="1" x14ac:dyDescent="0.3">
      <c r="B76" s="70" t="s">
        <v>16</v>
      </c>
      <c r="C76" s="71">
        <v>0</v>
      </c>
      <c r="D76" s="72">
        <f>D75-C76</f>
        <v>0</v>
      </c>
      <c r="E76" s="92">
        <f>D76/C72</f>
        <v>0</v>
      </c>
      <c r="F76" s="131"/>
      <c r="G76" s="67" t="s">
        <v>1420</v>
      </c>
      <c r="H76" s="121">
        <v>0</v>
      </c>
      <c r="I76" s="126">
        <v>0</v>
      </c>
      <c r="J76" s="110" t="e">
        <f>I76/H76</f>
        <v>#DIV/0!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f>Hoja1!P4</f>
        <v>0</v>
      </c>
      <c r="F77" s="131"/>
      <c r="G77" s="67" t="s">
        <v>1426</v>
      </c>
      <c r="H77" s="121">
        <v>0</v>
      </c>
      <c r="I77" s="127">
        <v>0</v>
      </c>
      <c r="J77" s="113" t="e">
        <f>I77/H77</f>
        <v>#DIV/0!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v>0.16</v>
      </c>
      <c r="F78" s="132"/>
      <c r="G78" s="70" t="s">
        <v>1425</v>
      </c>
      <c r="H78" s="122">
        <v>0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506</v>
      </c>
      <c r="D79" s="65"/>
      <c r="E79" s="66"/>
      <c r="F79" s="130">
        <v>45181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31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1"/>
      <c r="G81" s="117" t="s">
        <v>1418</v>
      </c>
      <c r="H81" s="120">
        <v>0</v>
      </c>
      <c r="I81" s="124"/>
      <c r="J81" s="116"/>
    </row>
    <row r="82" spans="2:10" ht="16.5" thickTop="1" x14ac:dyDescent="0.25">
      <c r="B82" s="67" t="s">
        <v>1331</v>
      </c>
      <c r="C82" s="85">
        <v>0</v>
      </c>
      <c r="D82" s="68">
        <f>D81-C82</f>
        <v>0</v>
      </c>
      <c r="E82" s="69">
        <f>D82/C79</f>
        <v>0</v>
      </c>
      <c r="F82" s="131"/>
      <c r="G82" s="67" t="s">
        <v>1153</v>
      </c>
      <c r="H82" s="121">
        <v>0</v>
      </c>
      <c r="I82" s="125">
        <v>0</v>
      </c>
      <c r="J82" s="115" t="e">
        <f>I82/H82</f>
        <v>#DIV/0!</v>
      </c>
    </row>
    <row r="83" spans="2:10" ht="16.5" thickBot="1" x14ac:dyDescent="0.3">
      <c r="B83" s="70" t="s">
        <v>16</v>
      </c>
      <c r="C83" s="71">
        <v>0</v>
      </c>
      <c r="D83" s="72">
        <v>0</v>
      </c>
      <c r="E83" s="92">
        <f>D83/C79</f>
        <v>0</v>
      </c>
      <c r="F83" s="131"/>
      <c r="G83" s="67" t="s">
        <v>1420</v>
      </c>
      <c r="H83" s="121">
        <v>0</v>
      </c>
      <c r="I83" s="126">
        <v>0</v>
      </c>
      <c r="J83" s="110" t="e">
        <f>I83/H83</f>
        <v>#DIV/0!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1"/>
      <c r="G84" s="67" t="s">
        <v>1426</v>
      </c>
      <c r="H84" s="121">
        <v>0</v>
      </c>
      <c r="I84" s="127">
        <v>0</v>
      </c>
      <c r="J84" s="113" t="e">
        <f>I84/H84</f>
        <v>#DIV/0!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0.17</v>
      </c>
      <c r="F85" s="132"/>
      <c r="G85" s="70" t="s">
        <v>1425</v>
      </c>
      <c r="H85" s="122">
        <v>0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506</v>
      </c>
      <c r="D86" s="65"/>
      <c r="E86" s="66"/>
      <c r="F86" s="130">
        <v>45182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31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f>D87-C88</f>
        <v>0</v>
      </c>
      <c r="E88" s="69">
        <f>D88/C86</f>
        <v>0</v>
      </c>
      <c r="F88" s="131"/>
      <c r="G88" s="117" t="s">
        <v>1418</v>
      </c>
      <c r="H88" s="120">
        <v>0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1"/>
      <c r="G89" s="67" t="s">
        <v>1153</v>
      </c>
      <c r="H89" s="121">
        <v>0</v>
      </c>
      <c r="I89" s="125">
        <f>AUXILIAR!E41</f>
        <v>3</v>
      </c>
      <c r="J89" s="115" t="e">
        <f>I89/H89</f>
        <v>#DIV/0!</v>
      </c>
    </row>
    <row r="90" spans="2:10" ht="16.5" thickBot="1" x14ac:dyDescent="0.3">
      <c r="B90" s="70" t="s">
        <v>16</v>
      </c>
      <c r="C90" s="71">
        <v>0</v>
      </c>
      <c r="D90" s="72">
        <f>D89-C90</f>
        <v>0</v>
      </c>
      <c r="E90" s="92">
        <f>D90/C86</f>
        <v>0</v>
      </c>
      <c r="F90" s="131"/>
      <c r="G90" s="67" t="s">
        <v>1420</v>
      </c>
      <c r="H90" s="121">
        <v>0</v>
      </c>
      <c r="I90" s="126">
        <f>AUXILIAR!F41</f>
        <v>2</v>
      </c>
      <c r="J90" s="110" t="e">
        <f>I90/H90</f>
        <v>#DIV/0!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7.0000000000000007E-2</v>
      </c>
      <c r="F91" s="131"/>
      <c r="G91" s="67" t="s">
        <v>1426</v>
      </c>
      <c r="H91" s="121">
        <v>0</v>
      </c>
      <c r="I91" s="127">
        <v>0</v>
      </c>
      <c r="J91" s="113" t="e">
        <f>I91/H91</f>
        <v>#DIV/0!</v>
      </c>
    </row>
    <row r="92" spans="2:10" ht="17.25" thickTop="1" thickBot="1" x14ac:dyDescent="0.3">
      <c r="B92" s="95" t="s">
        <v>1145</v>
      </c>
      <c r="C92" s="96">
        <f>Hoja1!R5</f>
        <v>0</v>
      </c>
      <c r="D92" s="96"/>
      <c r="E92" s="98">
        <f>Hoja1!R6</f>
        <v>0</v>
      </c>
      <c r="F92" s="132"/>
      <c r="G92" s="70" t="s">
        <v>1425</v>
      </c>
      <c r="H92" s="122">
        <v>0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506</v>
      </c>
      <c r="D93" s="65"/>
      <c r="E93" s="66"/>
      <c r="F93" s="130">
        <v>45183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31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1"/>
      <c r="G95" s="117" t="s">
        <v>1418</v>
      </c>
      <c r="H95" s="120">
        <v>0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1"/>
      <c r="G96" s="67" t="s">
        <v>1153</v>
      </c>
      <c r="H96" s="121">
        <v>0</v>
      </c>
      <c r="I96" s="125">
        <v>0</v>
      </c>
      <c r="J96" s="115" t="e">
        <f>I96/H96</f>
        <v>#DIV/0!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1"/>
      <c r="G97" s="67" t="s">
        <v>1420</v>
      </c>
      <c r="H97" s="121">
        <v>0</v>
      </c>
      <c r="I97" s="126">
        <v>0</v>
      </c>
      <c r="J97" s="110" t="e">
        <f>I97/H97</f>
        <v>#DIV/0!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1"/>
      <c r="G98" s="67" t="s">
        <v>1426</v>
      </c>
      <c r="H98" s="121">
        <v>0</v>
      </c>
      <c r="I98" s="127">
        <v>0</v>
      </c>
      <c r="J98" s="113" t="e">
        <f>I98/H98</f>
        <v>#DIV/0!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0.23</v>
      </c>
      <c r="F99" s="132"/>
      <c r="G99" s="70" t="s">
        <v>1425</v>
      </c>
      <c r="H99" s="122">
        <v>0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506</v>
      </c>
      <c r="D100" s="65"/>
      <c r="E100" s="66"/>
      <c r="F100" s="130">
        <v>45184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1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1"/>
      <c r="G102" s="117" t="s">
        <v>1418</v>
      </c>
      <c r="H102" s="120">
        <v>0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1"/>
      <c r="G103" s="67" t="s">
        <v>1153</v>
      </c>
      <c r="H103" s="121">
        <v>0</v>
      </c>
      <c r="I103" s="125">
        <v>0</v>
      </c>
      <c r="J103" s="115" t="e">
        <f>I103/H103</f>
        <v>#DIV/0!</v>
      </c>
    </row>
    <row r="104" spans="2:10" ht="16.5" thickBot="1" x14ac:dyDescent="0.3">
      <c r="B104" s="70" t="s">
        <v>16</v>
      </c>
      <c r="C104" s="71">
        <v>0</v>
      </c>
      <c r="D104" s="72">
        <f>D103-C104</f>
        <v>0</v>
      </c>
      <c r="E104" s="92">
        <f>D104/C100</f>
        <v>0</v>
      </c>
      <c r="F104" s="131"/>
      <c r="G104" s="67" t="s">
        <v>1420</v>
      </c>
      <c r="H104" s="121">
        <v>0</v>
      </c>
      <c r="I104" s="126">
        <v>0</v>
      </c>
      <c r="J104" s="110" t="e">
        <f>I104/H104</f>
        <v>#DIV/0!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1"/>
      <c r="G105" s="67" t="s">
        <v>1426</v>
      </c>
      <c r="H105" s="121">
        <v>0</v>
      </c>
      <c r="I105" s="127">
        <v>0</v>
      </c>
      <c r="J105" s="113" t="e">
        <f>I105/H105</f>
        <v>#DIV/0!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2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506</v>
      </c>
      <c r="D107" s="65"/>
      <c r="E107" s="66"/>
      <c r="F107" s="130">
        <v>45185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1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1"/>
      <c r="G109" s="117" t="s">
        <v>1418</v>
      </c>
      <c r="H109" s="120">
        <v>0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1"/>
      <c r="G110" s="67" t="s">
        <v>1153</v>
      </c>
      <c r="H110" s="121">
        <v>0</v>
      </c>
      <c r="I110" s="125">
        <v>0</v>
      </c>
      <c r="J110" s="115" t="e">
        <f>I110/H110</f>
        <v>#DIV/0!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1"/>
      <c r="G111" s="67" t="s">
        <v>1420</v>
      </c>
      <c r="H111" s="121">
        <v>0</v>
      </c>
      <c r="I111" s="126">
        <v>0</v>
      </c>
      <c r="J111" s="110" t="e">
        <f>I111/H111</f>
        <v>#DIV/0!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1"/>
      <c r="G112" s="67" t="s">
        <v>1426</v>
      </c>
      <c r="H112" s="121">
        <v>0</v>
      </c>
      <c r="I112" s="127">
        <v>0</v>
      </c>
      <c r="J112" s="113" t="e">
        <f>I112/H112</f>
        <v>#DIV/0!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2"/>
      <c r="G113" s="70" t="s">
        <v>1425</v>
      </c>
      <c r="H113" s="122">
        <v>0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506</v>
      </c>
      <c r="D114" s="65"/>
      <c r="E114" s="66"/>
      <c r="F114" s="130">
        <v>45186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1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1"/>
      <c r="G116" s="117" t="s">
        <v>1418</v>
      </c>
      <c r="H116" s="120">
        <v>0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1"/>
      <c r="G117" s="67" t="s">
        <v>1153</v>
      </c>
      <c r="H117" s="121">
        <v>0</v>
      </c>
      <c r="I117" s="125">
        <v>0</v>
      </c>
      <c r="J117" s="115" t="e">
        <f>I117/H117</f>
        <v>#DIV/0!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1"/>
      <c r="G118" s="67" t="s">
        <v>1420</v>
      </c>
      <c r="H118" s="121">
        <v>0</v>
      </c>
      <c r="I118" s="126">
        <v>0</v>
      </c>
      <c r="J118" s="110" t="e">
        <f>I118/H118</f>
        <v>#DIV/0!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1"/>
      <c r="G119" s="67" t="s">
        <v>1426</v>
      </c>
      <c r="H119" s="121">
        <v>0</v>
      </c>
      <c r="I119" s="127">
        <f>SUM(I117:I118)</f>
        <v>0</v>
      </c>
      <c r="J119" s="113" t="e">
        <f>I119/H119</f>
        <v>#DIV/0!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2"/>
      <c r="G120" s="70" t="s">
        <v>1425</v>
      </c>
      <c r="H120" s="122">
        <v>0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506</v>
      </c>
      <c r="D121" s="65"/>
      <c r="E121" s="66"/>
      <c r="F121" s="130">
        <v>45187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1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1"/>
      <c r="G123" s="117" t="s">
        <v>1418</v>
      </c>
      <c r="H123" s="120">
        <v>0</v>
      </c>
      <c r="I123" s="124"/>
      <c r="J123" s="116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1"/>
      <c r="G124" s="67" t="s">
        <v>1153</v>
      </c>
      <c r="H124" s="121">
        <v>0</v>
      </c>
      <c r="I124" s="125">
        <v>0</v>
      </c>
      <c r="J124" s="115" t="e">
        <f>I124/H124</f>
        <v>#DIV/0!</v>
      </c>
    </row>
    <row r="125" spans="2:10" ht="16.5" thickBot="1" x14ac:dyDescent="0.3">
      <c r="B125" s="70" t="s">
        <v>16</v>
      </c>
      <c r="C125" s="71">
        <v>0</v>
      </c>
      <c r="D125" s="72">
        <f>D124-C125</f>
        <v>0</v>
      </c>
      <c r="E125" s="92">
        <f>D125/C121</f>
        <v>0</v>
      </c>
      <c r="F125" s="131"/>
      <c r="G125" s="67" t="s">
        <v>1420</v>
      </c>
      <c r="H125" s="121">
        <v>0</v>
      </c>
      <c r="I125" s="126">
        <v>0</v>
      </c>
      <c r="J125" s="110" t="e">
        <f>I125/H125</f>
        <v>#DIV/0!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1"/>
      <c r="G126" s="67" t="s">
        <v>1426</v>
      </c>
      <c r="H126" s="121">
        <v>0</v>
      </c>
      <c r="I126" s="127">
        <v>0</v>
      </c>
      <c r="J126" s="113" t="e">
        <f>I126/H126</f>
        <v>#DIV/0!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0.17</v>
      </c>
      <c r="F127" s="132"/>
      <c r="G127" s="70" t="s">
        <v>1425</v>
      </c>
      <c r="H127" s="122">
        <v>0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506</v>
      </c>
      <c r="D128" s="65"/>
      <c r="E128" s="66"/>
      <c r="F128" s="130">
        <v>45188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1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f>D129-C130</f>
        <v>0</v>
      </c>
      <c r="E130" s="69">
        <f>D130/C128</f>
        <v>0</v>
      </c>
      <c r="F130" s="131"/>
      <c r="G130" s="117" t="s">
        <v>1418</v>
      </c>
      <c r="H130" s="120">
        <v>0</v>
      </c>
      <c r="I130" s="124"/>
      <c r="J130" s="116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1"/>
      <c r="G131" s="67" t="s">
        <v>1153</v>
      </c>
      <c r="H131" s="121">
        <v>0</v>
      </c>
      <c r="I131" s="125">
        <f>AUXILIAR!E53</f>
        <v>0</v>
      </c>
      <c r="J131" s="115" t="e">
        <f>I131/H131</f>
        <v>#DIV/0!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1"/>
      <c r="G132" s="67" t="s">
        <v>1420</v>
      </c>
      <c r="H132" s="121">
        <v>0</v>
      </c>
      <c r="I132" s="126">
        <f>AUXILIAR!F53</f>
        <v>0</v>
      </c>
      <c r="J132" s="110" t="e">
        <f>I132/H132</f>
        <v>#DIV/0!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1"/>
      <c r="G133" s="67" t="s">
        <v>1426</v>
      </c>
      <c r="H133" s="121">
        <v>0</v>
      </c>
      <c r="I133" s="127">
        <f>SUM(I131:I132)</f>
        <v>0</v>
      </c>
      <c r="J133" s="113" t="e">
        <f>I133/H133</f>
        <v>#DIV/0!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f>Hoja1!X6</f>
        <v>0</v>
      </c>
      <c r="F134" s="132"/>
      <c r="G134" s="70" t="s">
        <v>1425</v>
      </c>
      <c r="H134" s="122">
        <f>AUXILIAR!G53</f>
        <v>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506</v>
      </c>
      <c r="D135" s="65"/>
      <c r="E135" s="66"/>
      <c r="F135" s="130">
        <v>45189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1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1"/>
      <c r="G137" s="117" t="s">
        <v>1418</v>
      </c>
      <c r="H137" s="120">
        <v>0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1"/>
      <c r="G138" s="67" t="s">
        <v>1153</v>
      </c>
      <c r="H138" s="121">
        <v>0</v>
      </c>
      <c r="I138" s="125">
        <f>AUXILIAR!E54</f>
        <v>0</v>
      </c>
      <c r="J138" s="115" t="e">
        <f t="shared" ref="J138:J140" si="10">I138/H138</f>
        <v>#DIV/0!</v>
      </c>
    </row>
    <row r="139" spans="2:10" ht="16.5" thickBot="1" x14ac:dyDescent="0.3">
      <c r="B139" s="70" t="s">
        <v>16</v>
      </c>
      <c r="C139" s="71">
        <f>AUXILIAR!B21</f>
        <v>0</v>
      </c>
      <c r="D139" s="72">
        <f>D138-C139</f>
        <v>0</v>
      </c>
      <c r="E139" s="92">
        <f>D139/C135</f>
        <v>0</v>
      </c>
      <c r="F139" s="131"/>
      <c r="G139" s="67" t="s">
        <v>1420</v>
      </c>
      <c r="H139" s="121">
        <v>0</v>
      </c>
      <c r="I139" s="126">
        <f>AUXILIAR!F54</f>
        <v>0</v>
      </c>
      <c r="J139" s="110" t="e">
        <f t="shared" si="10"/>
        <v>#DIV/0!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0.05</v>
      </c>
      <c r="F140" s="131"/>
      <c r="G140" s="67" t="s">
        <v>1426</v>
      </c>
      <c r="H140" s="121">
        <v>0</v>
      </c>
      <c r="I140" s="127">
        <f t="shared" ref="I140" si="11">SUM(I138:I139)</f>
        <v>0</v>
      </c>
      <c r="J140" s="113" t="e">
        <f t="shared" si="10"/>
        <v>#DIV/0!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0.14000000000000001</v>
      </c>
      <c r="F141" s="132"/>
      <c r="G141" s="70" t="s">
        <v>1425</v>
      </c>
      <c r="H141" s="122">
        <f>AUXILIAR!G54</f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506</v>
      </c>
      <c r="D142" s="65"/>
      <c r="E142" s="66"/>
      <c r="F142" s="130">
        <v>45190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f>C143</f>
        <v>0</v>
      </c>
      <c r="E143" s="69">
        <f>D143/C142</f>
        <v>0</v>
      </c>
      <c r="F143" s="131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f>D143-C144</f>
        <v>0</v>
      </c>
      <c r="E144" s="69">
        <f>D144/C142</f>
        <v>0</v>
      </c>
      <c r="F144" s="131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f>D144-C145</f>
        <v>0</v>
      </c>
      <c r="E145" s="69">
        <f>D145/C142</f>
        <v>0</v>
      </c>
      <c r="F145" s="131"/>
      <c r="G145" s="67" t="s">
        <v>1153</v>
      </c>
      <c r="H145" s="121">
        <v>0</v>
      </c>
      <c r="I145" s="125">
        <f>AUXILIAR!E55</f>
        <v>0</v>
      </c>
      <c r="J145" s="115" t="e">
        <f t="shared" ref="J145:J147" si="12">I145/H145</f>
        <v>#DIV/0!</v>
      </c>
    </row>
    <row r="146" spans="2:10" ht="16.5" thickBot="1" x14ac:dyDescent="0.3">
      <c r="B146" s="70" t="s">
        <v>16</v>
      </c>
      <c r="C146" s="71">
        <f>AUXILIAR!B22</f>
        <v>0</v>
      </c>
      <c r="D146" s="72">
        <f>D145-C146</f>
        <v>0</v>
      </c>
      <c r="E146" s="92">
        <f>D146/C142</f>
        <v>0</v>
      </c>
      <c r="F146" s="131"/>
      <c r="G146" s="67" t="s">
        <v>1420</v>
      </c>
      <c r="H146" s="121">
        <v>0</v>
      </c>
      <c r="I146" s="126">
        <f>AUXILIAR!F55</f>
        <v>0</v>
      </c>
      <c r="J146" s="110" t="e">
        <f t="shared" si="12"/>
        <v>#DIV/0!</v>
      </c>
    </row>
    <row r="147" spans="2:10" ht="17.25" thickTop="1" thickBot="1" x14ac:dyDescent="0.3">
      <c r="B147" s="95" t="s">
        <v>1144</v>
      </c>
      <c r="C147" s="96">
        <f>Hoja1!Z3</f>
        <v>0</v>
      </c>
      <c r="D147" s="96"/>
      <c r="E147" s="97">
        <v>0.05</v>
      </c>
      <c r="F147" s="131"/>
      <c r="G147" s="67" t="s">
        <v>1426</v>
      </c>
      <c r="H147" s="121">
        <v>0</v>
      </c>
      <c r="I147" s="127">
        <f t="shared" ref="I147" si="13">SUM(I145:I146)</f>
        <v>0</v>
      </c>
      <c r="J147" s="113" t="e">
        <f t="shared" si="12"/>
        <v>#DIV/0!</v>
      </c>
    </row>
    <row r="148" spans="2:10" ht="17.25" thickTop="1" thickBot="1" x14ac:dyDescent="0.3">
      <c r="B148" s="95" t="s">
        <v>1145</v>
      </c>
      <c r="C148" s="96">
        <f>Hoja1!Z5</f>
        <v>0</v>
      </c>
      <c r="D148" s="96"/>
      <c r="E148" s="98">
        <v>0.14000000000000001</v>
      </c>
      <c r="F148" s="132"/>
      <c r="G148" s="70" t="s">
        <v>1425</v>
      </c>
      <c r="H148" s="122">
        <f>AUXILIAR!G55</f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506</v>
      </c>
      <c r="D149" s="65"/>
      <c r="E149" s="66"/>
      <c r="F149" s="130">
        <v>45191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1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1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1"/>
      <c r="G152" s="67" t="s">
        <v>1153</v>
      </c>
      <c r="H152" s="121">
        <v>0</v>
      </c>
      <c r="I152" s="125">
        <v>0</v>
      </c>
      <c r="J152" s="115" t="e">
        <f t="shared" ref="J152:J154" si="14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f>D152-C153</f>
        <v>0</v>
      </c>
      <c r="E153" s="92">
        <f>D153/C149</f>
        <v>0</v>
      </c>
      <c r="F153" s="131"/>
      <c r="G153" s="67" t="s">
        <v>1420</v>
      </c>
      <c r="H153" s="121">
        <v>0</v>
      </c>
      <c r="I153" s="126">
        <v>0</v>
      </c>
      <c r="J153" s="110" t="e">
        <f t="shared" si="14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0.09</v>
      </c>
      <c r="F154" s="131"/>
      <c r="G154" s="67" t="s">
        <v>1426</v>
      </c>
      <c r="H154" s="121">
        <v>0</v>
      </c>
      <c r="I154" s="127">
        <v>0</v>
      </c>
      <c r="J154" s="113" t="e">
        <f t="shared" si="14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0.31</v>
      </c>
      <c r="F155" s="132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506</v>
      </c>
      <c r="D156" s="65"/>
      <c r="E156" s="66"/>
      <c r="F156" s="130">
        <v>45192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1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1"/>
      <c r="G158" s="117" t="s">
        <v>1418</v>
      </c>
      <c r="H158" s="120">
        <v>0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1"/>
      <c r="G159" s="67" t="s">
        <v>1153</v>
      </c>
      <c r="H159" s="121">
        <v>0</v>
      </c>
      <c r="I159" s="125">
        <f>AUXILIAR!E57</f>
        <v>0</v>
      </c>
      <c r="J159" s="115" t="e">
        <f t="shared" ref="J159:J161" si="15">I159/H159</f>
        <v>#DIV/0!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1"/>
      <c r="G160" s="67" t="s">
        <v>1420</v>
      </c>
      <c r="H160" s="121">
        <v>0</v>
      </c>
      <c r="I160" s="126">
        <f>AUXILIAR!F57</f>
        <v>0</v>
      </c>
      <c r="J160" s="110" t="e">
        <f t="shared" si="15"/>
        <v>#DIV/0!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0.06</v>
      </c>
      <c r="F161" s="131"/>
      <c r="G161" s="67" t="s">
        <v>1426</v>
      </c>
      <c r="H161" s="121">
        <v>0</v>
      </c>
      <c r="I161" s="127">
        <f t="shared" ref="I161" si="16">SUM(I159:I160)</f>
        <v>0</v>
      </c>
      <c r="J161" s="113" t="e">
        <f t="shared" si="15"/>
        <v>#DIV/0!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0.22</v>
      </c>
      <c r="F162" s="132"/>
      <c r="G162" s="70" t="s">
        <v>1425</v>
      </c>
      <c r="H162" s="122">
        <f>AUXILIAR!G57</f>
        <v>0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506</v>
      </c>
      <c r="D163" s="65"/>
      <c r="E163" s="66"/>
      <c r="F163" s="130">
        <v>45193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1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1"/>
      <c r="G165" s="117" t="s">
        <v>1418</v>
      </c>
      <c r="H165" s="120">
        <v>0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1"/>
      <c r="G166" s="67" t="s">
        <v>1153</v>
      </c>
      <c r="H166" s="121">
        <v>0</v>
      </c>
      <c r="I166" s="125">
        <v>0</v>
      </c>
      <c r="J166" s="115" t="e">
        <f t="shared" ref="J166:J168" si="17">I166/H166</f>
        <v>#DIV/0!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1"/>
      <c r="G167" s="67" t="s">
        <v>1420</v>
      </c>
      <c r="H167" s="121">
        <v>0</v>
      </c>
      <c r="I167" s="126">
        <v>0</v>
      </c>
      <c r="J167" s="110" t="e">
        <f t="shared" si="17"/>
        <v>#DIV/0!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0.06</v>
      </c>
      <c r="F168" s="131"/>
      <c r="G168" s="67" t="s">
        <v>1426</v>
      </c>
      <c r="H168" s="121">
        <v>0</v>
      </c>
      <c r="I168" s="127">
        <v>0</v>
      </c>
      <c r="J168" s="113" t="e">
        <f t="shared" si="17"/>
        <v>#DIV/0!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0.08</v>
      </c>
      <c r="F169" s="132"/>
      <c r="G169" s="70" t="s">
        <v>1425</v>
      </c>
      <c r="H169" s="122">
        <f>AUXILIAR!G58</f>
        <v>0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506</v>
      </c>
      <c r="D170" s="65"/>
      <c r="E170" s="66"/>
      <c r="F170" s="130">
        <v>45194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1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f>D171-C172</f>
        <v>0</v>
      </c>
      <c r="E172" s="69">
        <f>D172/C170</f>
        <v>0</v>
      </c>
      <c r="F172" s="131"/>
      <c r="G172" s="117" t="s">
        <v>1418</v>
      </c>
      <c r="H172" s="120">
        <v>0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1"/>
      <c r="G173" s="67" t="s">
        <v>1153</v>
      </c>
      <c r="H173" s="121">
        <v>0</v>
      </c>
      <c r="I173" s="125">
        <v>0</v>
      </c>
      <c r="J173" s="115" t="e">
        <f t="shared" ref="J173:J175" si="18">I173/H173</f>
        <v>#DIV/0!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0</v>
      </c>
      <c r="E174" s="92">
        <f>D174/C170</f>
        <v>0</v>
      </c>
      <c r="F174" s="131"/>
      <c r="G174" s="67" t="s">
        <v>1420</v>
      </c>
      <c r="H174" s="121">
        <v>0</v>
      </c>
      <c r="I174" s="126">
        <v>0</v>
      </c>
      <c r="J174" s="110" t="e">
        <f t="shared" si="18"/>
        <v>#DIV/0!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0.04</v>
      </c>
      <c r="F175" s="131"/>
      <c r="G175" s="67" t="s">
        <v>1426</v>
      </c>
      <c r="H175" s="121">
        <v>0</v>
      </c>
      <c r="I175" s="127">
        <v>0</v>
      </c>
      <c r="J175" s="113" t="e">
        <f t="shared" si="18"/>
        <v>#DIV/0!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0.05</v>
      </c>
      <c r="F176" s="132"/>
      <c r="G176" s="70" t="s">
        <v>1425</v>
      </c>
      <c r="H176" s="122">
        <v>0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506</v>
      </c>
      <c r="D177" s="65"/>
      <c r="E177" s="66"/>
      <c r="F177" s="130">
        <v>45195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1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1"/>
      <c r="G179" s="117" t="s">
        <v>1418</v>
      </c>
      <c r="H179" s="120">
        <v>0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1"/>
      <c r="G180" s="67" t="s">
        <v>1153</v>
      </c>
      <c r="H180" s="121">
        <v>0</v>
      </c>
      <c r="I180" s="125">
        <v>0</v>
      </c>
      <c r="J180" s="115" t="e">
        <f t="shared" ref="J180:J182" si="19">I180/H180</f>
        <v>#DIV/0!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0</v>
      </c>
      <c r="E181" s="92">
        <f>D181/C177</f>
        <v>0</v>
      </c>
      <c r="F181" s="131"/>
      <c r="G181" s="67" t="s">
        <v>1420</v>
      </c>
      <c r="H181" s="121">
        <v>0</v>
      </c>
      <c r="I181" s="126">
        <v>0</v>
      </c>
      <c r="J181" s="110" t="e">
        <f t="shared" si="19"/>
        <v>#DIV/0!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0.02</v>
      </c>
      <c r="F182" s="131"/>
      <c r="G182" s="67" t="s">
        <v>1426</v>
      </c>
      <c r="H182" s="121">
        <v>0</v>
      </c>
      <c r="I182" s="127">
        <f t="shared" ref="I182" si="20">SUM(I180:I181)</f>
        <v>0</v>
      </c>
      <c r="J182" s="113" t="e">
        <f t="shared" si="19"/>
        <v>#DIV/0!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0.11</v>
      </c>
      <c r="F183" s="132"/>
      <c r="G183" s="70" t="s">
        <v>1425</v>
      </c>
      <c r="H183" s="122">
        <v>3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506</v>
      </c>
      <c r="D184" s="65"/>
      <c r="E184" s="66"/>
      <c r="F184" s="130">
        <v>45196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1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1"/>
      <c r="G186" s="117" t="s">
        <v>1418</v>
      </c>
      <c r="H186" s="120">
        <v>0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1"/>
      <c r="G187" s="67" t="s">
        <v>1153</v>
      </c>
      <c r="H187" s="121">
        <v>0</v>
      </c>
      <c r="I187" s="125">
        <f>paradas!AF2</f>
        <v>0</v>
      </c>
      <c r="J187" s="115" t="e">
        <f t="shared" ref="J187:J189" si="21">I187/H187</f>
        <v>#DIV/0!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1"/>
      <c r="G188" s="67" t="s">
        <v>1420</v>
      </c>
      <c r="H188" s="121">
        <v>0</v>
      </c>
      <c r="I188" s="126">
        <f>paradas!AF3</f>
        <v>0</v>
      </c>
      <c r="J188" s="110" t="e">
        <f t="shared" si="21"/>
        <v>#DIV/0!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0.04</v>
      </c>
      <c r="F189" s="131"/>
      <c r="G189" s="67" t="s">
        <v>1426</v>
      </c>
      <c r="H189" s="121">
        <v>0</v>
      </c>
      <c r="I189" s="127">
        <f t="shared" ref="I189" si="22">SUM(I187:I188)</f>
        <v>0</v>
      </c>
      <c r="J189" s="113" t="e">
        <f t="shared" si="21"/>
        <v>#DIV/0!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0.1</v>
      </c>
      <c r="F190" s="132"/>
      <c r="G190" s="70" t="s">
        <v>1425</v>
      </c>
      <c r="H190" s="122"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506</v>
      </c>
      <c r="D191" s="65"/>
      <c r="E191" s="66"/>
      <c r="F191" s="130">
        <v>45197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1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1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1"/>
      <c r="G194" s="67" t="s">
        <v>1153</v>
      </c>
      <c r="H194" s="121">
        <v>0</v>
      </c>
      <c r="I194" s="125">
        <v>0</v>
      </c>
      <c r="J194" s="115" t="e">
        <f t="shared" ref="J194:J196" si="23">I194/H194</f>
        <v>#DIV/0!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1"/>
      <c r="G195" s="67" t="s">
        <v>1420</v>
      </c>
      <c r="H195" s="121">
        <v>0</v>
      </c>
      <c r="I195" s="126">
        <v>0</v>
      </c>
      <c r="J195" s="110" t="e">
        <f t="shared" si="23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0.05</v>
      </c>
      <c r="F196" s="131"/>
      <c r="G196" s="67" t="s">
        <v>1426</v>
      </c>
      <c r="H196" s="121">
        <v>0</v>
      </c>
      <c r="I196" s="127">
        <v>0</v>
      </c>
      <c r="J196" s="113" t="e">
        <f t="shared" si="23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0.04</v>
      </c>
      <c r="F197" s="132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506</v>
      </c>
      <c r="D198" s="65"/>
      <c r="E198" s="66"/>
      <c r="F198" s="130">
        <v>45198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1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1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1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24">I201/H201</f>
        <v>#DIV/0!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1"/>
      <c r="G202" s="67" t="s">
        <v>1420</v>
      </c>
      <c r="H202" s="121">
        <v>0</v>
      </c>
      <c r="I202" s="126">
        <f>AUXILIAR!F63</f>
        <v>0</v>
      </c>
      <c r="J202" s="110" t="e">
        <f t="shared" si="24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0.04</v>
      </c>
      <c r="F203" s="131"/>
      <c r="G203" s="67" t="s">
        <v>1426</v>
      </c>
      <c r="H203" s="121">
        <v>0</v>
      </c>
      <c r="I203" s="127">
        <f t="shared" ref="I203" si="25">SUM(I201:I202)</f>
        <v>0</v>
      </c>
      <c r="J203" s="113" t="e">
        <f t="shared" si="24"/>
        <v>#DIV/0!</v>
      </c>
    </row>
    <row r="204" spans="2:10" ht="17.25" thickTop="1" thickBot="1" x14ac:dyDescent="0.3">
      <c r="B204" s="95" t="s">
        <v>1145</v>
      </c>
      <c r="C204" s="96">
        <f>Hoja1!AH5</f>
        <v>0</v>
      </c>
      <c r="D204" s="96"/>
      <c r="E204" s="98">
        <v>0.04</v>
      </c>
      <c r="F204" s="132"/>
      <c r="G204" s="70" t="s">
        <v>1425</v>
      </c>
      <c r="H204" s="122">
        <f>AUXILIAR!G63</f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506</v>
      </c>
      <c r="D205" s="65"/>
      <c r="E205" s="66"/>
      <c r="F205" s="130">
        <v>45199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1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1"/>
      <c r="G207" s="117" t="s">
        <v>1418</v>
      </c>
      <c r="H207" s="120">
        <v>0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1"/>
      <c r="G208" s="67" t="s">
        <v>1153</v>
      </c>
      <c r="H208" s="121">
        <v>0</v>
      </c>
      <c r="I208" s="125">
        <v>0</v>
      </c>
      <c r="J208" s="115" t="e">
        <f t="shared" ref="J208:J210" si="26">I208/H208</f>
        <v>#DIV/0!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1"/>
      <c r="G209" s="67" t="s">
        <v>1420</v>
      </c>
      <c r="H209" s="121">
        <v>0</v>
      </c>
      <c r="I209" s="126">
        <v>0</v>
      </c>
      <c r="J209" s="110" t="e">
        <f t="shared" si="26"/>
        <v>#DIV/0!</v>
      </c>
    </row>
    <row r="210" spans="2:10" ht="17.25" thickTop="1" thickBot="1" x14ac:dyDescent="0.3">
      <c r="B210" s="95" t="s">
        <v>1144</v>
      </c>
      <c r="C210" s="96"/>
      <c r="D210" s="96"/>
      <c r="E210" s="97">
        <v>0.05</v>
      </c>
      <c r="F210" s="131"/>
      <c r="G210" s="67" t="s">
        <v>1426</v>
      </c>
      <c r="H210" s="121">
        <v>0</v>
      </c>
      <c r="I210" s="127">
        <v>0</v>
      </c>
      <c r="J210" s="113" t="e">
        <f t="shared" si="26"/>
        <v>#DIV/0!</v>
      </c>
    </row>
    <row r="211" spans="2:10" ht="17.25" thickTop="1" thickBot="1" x14ac:dyDescent="0.3">
      <c r="B211" s="95" t="s">
        <v>1145</v>
      </c>
      <c r="C211" s="96"/>
      <c r="D211" s="96"/>
      <c r="E211" s="98">
        <v>0.03</v>
      </c>
      <c r="F211" s="132"/>
      <c r="G211" s="70" t="s">
        <v>1425</v>
      </c>
      <c r="H211" s="122">
        <v>0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I6" sqref="I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TOTAL'!C5:C517,"=BONOMO")</f>
        <v>242</v>
      </c>
      <c r="F2" s="41">
        <v>45170</v>
      </c>
      <c r="G2" s="41">
        <v>45171</v>
      </c>
      <c r="H2" s="41">
        <v>45172</v>
      </c>
      <c r="I2" s="41">
        <v>45173</v>
      </c>
      <c r="J2" s="41">
        <v>45174</v>
      </c>
      <c r="K2" s="41">
        <v>45175</v>
      </c>
      <c r="L2" s="41">
        <v>45176</v>
      </c>
      <c r="M2" s="41">
        <v>45177</v>
      </c>
      <c r="N2" s="41">
        <v>45178</v>
      </c>
      <c r="O2" s="41">
        <v>45179</v>
      </c>
      <c r="P2" s="41">
        <v>45180</v>
      </c>
      <c r="Q2" s="41">
        <v>45181</v>
      </c>
      <c r="R2" s="41">
        <v>45182</v>
      </c>
      <c r="S2" s="41">
        <v>45183</v>
      </c>
      <c r="T2" s="41">
        <v>45184</v>
      </c>
      <c r="U2" s="41">
        <v>45185</v>
      </c>
      <c r="V2" s="41">
        <v>45186</v>
      </c>
      <c r="W2" s="41">
        <v>45187</v>
      </c>
      <c r="X2" s="41">
        <v>45188</v>
      </c>
      <c r="Y2" s="41">
        <v>45189</v>
      </c>
      <c r="Z2" s="41">
        <v>45190</v>
      </c>
      <c r="AA2" s="41">
        <v>45191</v>
      </c>
      <c r="AB2" s="41">
        <v>45192</v>
      </c>
      <c r="AC2" s="41">
        <v>45193</v>
      </c>
      <c r="AD2" s="41">
        <v>45194</v>
      </c>
      <c r="AE2" s="41">
        <v>45195</v>
      </c>
      <c r="AF2" s="41">
        <v>45196</v>
      </c>
      <c r="AG2" s="41">
        <v>45197</v>
      </c>
      <c r="AH2" s="41">
        <v>45198</v>
      </c>
      <c r="AI2" s="41">
        <v>45199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TOTAL'!C5:C518, "=BONOMO",'RESUMEN TOTAL'!M5:M518,"=APAGADO")</f>
        <v>39</v>
      </c>
      <c r="H3" s="53">
        <f>COUNTIFS('RESUMEN TOTAL'!C5:C518, "=BONOMO",'RESUMEN TOTAL'!N5:N518,"=APAGADO")</f>
        <v>39</v>
      </c>
      <c r="I3" s="53">
        <f>COUNTIFS('RESUMEN TOTAL'!C5:C518, "=BONOMO",'RESUMEN TOTAL'!O5:O518,"=APAGADO")</f>
        <v>41</v>
      </c>
      <c r="J3" s="53">
        <f>COUNTIFS('RESUMEN TOTAL'!C5:C518, "=BONOMO",'RESUMEN TOTAL'!P5:P518,"=APAGADO")</f>
        <v>15</v>
      </c>
      <c r="K3" s="53">
        <f>COUNTIFS('RESUMEN TOTAL'!C5:C518, "=BONOMO",'RESUMEN TOTAL'!Q5:Q518,"=APAGADO")</f>
        <v>24</v>
      </c>
      <c r="L3" s="53">
        <f>COUNTIFS('RESUMEN TOTAL'!C5:C518, "=BONOMO",'RESUMEN TOTAL'!R5:R518,"=APAGADO")</f>
        <v>31</v>
      </c>
      <c r="M3" s="53">
        <f>COUNTIFS('RESUMEN TOTAL'!C5:C518, "=BONOMO",'RESUMEN TOTAL'!S5:S518,"=APAGADO")</f>
        <v>0</v>
      </c>
      <c r="N3" s="53">
        <f>COUNTIFS('RESUMEN TOTAL'!C5:C518, "=BONOMO",'RESUMEN TOTAL'!T5:T518,"=APAGADO")</f>
        <v>0</v>
      </c>
      <c r="O3" s="53">
        <f>COUNTIFS('RESUMEN TOTAL'!C5:C518, "=BONOMO",'RESUMEN TOTAL'!U5:U518,"=APAGADO")</f>
        <v>0</v>
      </c>
      <c r="P3" s="54">
        <f>COUNTIFS('RESUMEN TOTAL'!C5:C518, "=BONOMO",'RESUMEN TOTAL'!V5:V518,"=APAGADO")</f>
        <v>0</v>
      </c>
      <c r="Q3" s="54">
        <f>COUNTIFS('RESUMEN TOTAL'!C5:C518, "=BONOMO",'RESUMEN TOTAL'!W5:W518,"=APAGADO")</f>
        <v>0</v>
      </c>
      <c r="R3" s="54">
        <f>COUNTIFS('RESUMEN TOTAL'!D5:D518, "=BONOMO",'RESUMEN TOTAL'!X5:X518,"=APAGADO")</f>
        <v>0</v>
      </c>
      <c r="S3" s="54">
        <f>COUNTIFS('RESUMEN TOTAL'!C5:C518, "=BONOMO",'RESUMEN TOTAL'!Y5:Y518,"=APAGADO")</f>
        <v>0</v>
      </c>
      <c r="T3" s="54">
        <f>COUNTIFS('RESUMEN TOTAL'!C5:C518, "=BONOMO",'RESUMEN TOTAL'!Z5:Z518,"=APAGADO")</f>
        <v>0</v>
      </c>
      <c r="U3" s="54">
        <f>COUNTIFS('RESUMEN TOTAL'!C5:C518, "=BONOMO",'RESUMEN TOTAL'!AA5:AA518,"=APAGADO")</f>
        <v>0</v>
      </c>
      <c r="V3" s="54">
        <f>COUNTIFS('RESUMEN TOTAL'!C5:C518, "=BONOMO",'RESUMEN TOTAL'!AB5:AB518,"=APAGADO")</f>
        <v>0</v>
      </c>
      <c r="W3" s="54">
        <f>COUNTIFS('RESUMEN TOTAL'!C5:C518, "=BONOMO",'RESUMEN TOTAL'!AC5:AC518,"=APAGADO")</f>
        <v>0</v>
      </c>
      <c r="X3" s="54">
        <f>COUNTIFS('RESUMEN TOTAL'!C5:C518, "=BONOMO",'RESUMEN TOTAL'!AD5:AD518,"=APAGADO")</f>
        <v>0</v>
      </c>
      <c r="Y3" s="54">
        <f>COUNTIFS('RESUMEN TOTAL'!C5:C518, "=BONOMO",'RESUMEN TOTAL'!AE5:AE518,"=APAGADO")</f>
        <v>0</v>
      </c>
      <c r="Z3" s="54">
        <f>COUNTIFS('RESUMEN TOTAL'!D5:D518, "=BONOMO",'RESUMEN TOTAL'!AF5:AF518,"=APAGADO")</f>
        <v>0</v>
      </c>
      <c r="AA3" s="54">
        <f>COUNTIFS('RESUMEN TOTAL'!C5:C518, "=BONOMO",'RESUMEN TOTAL'!AG5:AG518,"=APAGADO")</f>
        <v>0</v>
      </c>
      <c r="AB3" s="54">
        <f>COUNTIFS('RESUMEN TOTAL'!C5:C518, "=BONOMO",'RESUMEN TOTAL'!AH5:AH518,"=APAGADO")</f>
        <v>0</v>
      </c>
      <c r="AC3" s="54">
        <f>COUNTIFS('RESUMEN TOTAL'!C5:C518, "=BONOMO",'RESUMEN TOTAL'!AI5:AI518,"=APAGADO")</f>
        <v>0</v>
      </c>
      <c r="AD3" s="54">
        <f>COUNTIFS('RESUMEN TOTAL'!C5:C518, "=BONOMO",'RESUMEN TOTAL'!AJ5:AJ518,"=APAGADO")</f>
        <v>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v>10</v>
      </c>
      <c r="AI3" s="54">
        <v>11</v>
      </c>
    </row>
    <row r="4" spans="1:35" ht="16.5" thickTop="1" thickBot="1" x14ac:dyDescent="0.3">
      <c r="A4" s="57" t="s">
        <v>1145</v>
      </c>
      <c r="B4" s="47">
        <f>COUNTIFS('RESUMEN TOTAL'!C5:C517,"=COSEIDI")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0.16115702479338842</v>
      </c>
      <c r="H4" s="60">
        <f t="shared" si="0"/>
        <v>0.16115702479338842</v>
      </c>
      <c r="I4" s="60">
        <f t="shared" si="0"/>
        <v>0.16942148760330578</v>
      </c>
      <c r="J4" s="60">
        <f t="shared" si="0"/>
        <v>6.1983471074380167E-2</v>
      </c>
      <c r="K4" s="60">
        <f t="shared" ref="K4" si="1">K3/BONOMOcam</f>
        <v>9.9173553719008267E-2</v>
      </c>
      <c r="L4" s="60">
        <f t="shared" si="0"/>
        <v>0.128099173553719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4.1322314049586778E-2</v>
      </c>
      <c r="AI4" s="61">
        <f t="shared" ref="AI4" si="5">AI3/BONOMOcam</f>
        <v>4.5454545454545456E-2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TOTAL'!C5:C514, "=COSEIDI",'RESUMEN TOTAL'!L5:L514,"=APAGADO")</f>
        <v>19</v>
      </c>
      <c r="G5" s="56">
        <f>COUNTIFS('RESUMEN TOTAL'!C3:C514, "=COSEIDI",'RESUMEN TOTAL'!M3:M514,"=APAGADO")</f>
        <v>62</v>
      </c>
      <c r="H5" s="56">
        <f>COUNTIFS('RESUMEN TOTAL'!C5:C502, "=COSEIDI",'RESUMEN TOTAL'!N5:N502,"=APAGADO")</f>
        <v>62</v>
      </c>
      <c r="I5" s="56">
        <f>COUNTIFS('RESUMEN TOTAL'!C5:C502, "=COSEIDI",'RESUMEN TOTAL'!O5:O502,"=APAGADO")</f>
        <v>72</v>
      </c>
      <c r="J5" s="56">
        <f>COUNTIFS('RESUMEN TOTAL'!C5:C502, "=COSEIDI",'RESUMEN TOTAL'!P5:P502,"=APAGADO")</f>
        <v>47</v>
      </c>
      <c r="K5" s="56">
        <f>COUNTIFS('RESUMEN TOTAL'!C5:C502, "=COSEIDI",'RESUMEN TOTAL'!Q5:Q502,"=APAGADO")</f>
        <v>79</v>
      </c>
      <c r="L5" s="56">
        <f>COUNTIFS('RESUMEN TOTAL'!C5:C502, "=COSEIDI",'RESUMEN TOTAL'!R5:R502,"=APAGADO")</f>
        <v>20</v>
      </c>
      <c r="M5" s="56">
        <f>COUNTIFS('RESUMEN TOTAL'!C5:C502, "=COSEIDI",'RESUMEN TOTAL'!S5:S502,"=APAGADO")</f>
        <v>0</v>
      </c>
      <c r="N5" s="56">
        <f>COUNTIFS('RESUMEN TOTAL'!C5:C502, "=COSEIDI",'RESUMEN TOTAL'!T5:T502,"=APAGADO")</f>
        <v>0</v>
      </c>
      <c r="O5" s="56">
        <f>COUNTIFS('RESUMEN TOTAL'!C5:C502, "=COSEIDI",'RESUMEN TOTAL'!U5:U502,"=APAGADO")</f>
        <v>0</v>
      </c>
      <c r="P5" s="56">
        <f>COUNTIFS('RESUMEN TOTAL'!C5:C502, "=COSEIDI",'RESUMEN TOTAL'!V5:V502,"=APAGADO")</f>
        <v>0</v>
      </c>
      <c r="Q5" s="56">
        <f>COUNTIFS('RESUMEN TOTAL'!C5:C502, "=COSEIDI",'RESUMEN TOTAL'!W5:W502,"=APAGADO")</f>
        <v>0</v>
      </c>
      <c r="R5" s="56">
        <f>COUNTIFS('RESUMEN TOTAL'!C5:C502, "=COSEIDI",'RESUMEN TOTAL'!X5:X502,"=APAGADO")</f>
        <v>0</v>
      </c>
      <c r="S5" s="56">
        <f>COUNTIFS('RESUMEN TOTAL'!C5:C502, "=COSEIDI",'RESUMEN TOTAL'!Y5:Y502,"=APAGADO")</f>
        <v>0</v>
      </c>
      <c r="T5" s="56">
        <f>COUNTIFS('RESUMEN TOTAL'!C5:C502, "=COSEIDI",'RESUMEN TOTAL'!Z5:Z502,"=APAGADO")</f>
        <v>0</v>
      </c>
      <c r="U5" s="56">
        <f>COUNTIFS('RESUMEN TOTAL'!C5:C502, "=COSEIDI",'RESUMEN TOTAL'!AA5:AA502,"=APAGADO")</f>
        <v>0</v>
      </c>
      <c r="V5" s="56">
        <f>COUNTIFS('RESUMEN TOTAL'!C5:C502, "=COSEIDI",'RESUMEN TOTAL'!AB5:AB502,"=APAGADO")</f>
        <v>0</v>
      </c>
      <c r="W5" s="56">
        <f>COUNTIFS('RESUMEN TOTAL'!C5:C502, "=COSEIDI",'RESUMEN TOTAL'!AC5:AC502,"=APAGADO")</f>
        <v>0</v>
      </c>
      <c r="X5" s="56">
        <f>COUNTIFS('RESUMEN TOTAL'!C5:C502, "=COSEIDI",'RESUMEN TOTAL'!AD5:AD502,"=APAGADO")</f>
        <v>0</v>
      </c>
      <c r="Y5" s="56">
        <f>COUNTIFS('RESUMEN TOTAL'!C5:C502, "=COSEIDI",'RESUMEN TOTAL'!AE5:AE502,"=APAGADO")</f>
        <v>0</v>
      </c>
      <c r="Z5" s="56">
        <f>COUNTIFS('RESUMEN TOTAL'!C5:C502, "=COSEIDI",'RESUMEN TOTAL'!AF5:AF502,"=APAGADO")</f>
        <v>0</v>
      </c>
      <c r="AA5" s="56">
        <f>COUNTIFS('RESUMEN TOTAL'!C5:C502, "=COSEIDI",'RESUMEN TOTAL'!AG5:AG502,"=APAGADO")</f>
        <v>0</v>
      </c>
      <c r="AB5" s="56">
        <f>COUNTIFS('RESUMEN TOTAL'!C5:C502, "=COSEIDI",'RESUMEN TOTAL'!AH5:AH502,"=APAGADO")</f>
        <v>0</v>
      </c>
      <c r="AC5" s="56">
        <f>COUNTIFS('RESUMEN TOTAL'!C5:C502, "=COSEIDI",'RESUMEN TOTAL'!AI5:AI502,"=APAGADO")</f>
        <v>0</v>
      </c>
      <c r="AD5" s="56">
        <f>COUNTIFS('RESUMEN TOTAL'!C5:C502, "=COSEIDI",'RESUMEN TOTAL'!AJ5:AJ502,"=APAGADO")</f>
        <v>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v>7</v>
      </c>
    </row>
    <row r="6" spans="1:35" ht="16.5" thickTop="1" thickBot="1" x14ac:dyDescent="0.3">
      <c r="D6" s="45"/>
      <c r="E6" s="43" t="s">
        <v>1157</v>
      </c>
      <c r="F6" s="60">
        <f t="shared" ref="F6:AG6" si="6">F5/COSEIDIcam</f>
        <v>9.0476190476190474E-2</v>
      </c>
      <c r="G6" s="60">
        <f t="shared" si="6"/>
        <v>0.29523809523809524</v>
      </c>
      <c r="H6" s="60">
        <f t="shared" si="6"/>
        <v>0.29523809523809524</v>
      </c>
      <c r="I6" s="60">
        <f t="shared" si="6"/>
        <v>0.34285714285714286</v>
      </c>
      <c r="J6" s="60">
        <f t="shared" si="6"/>
        <v>0.22380952380952382</v>
      </c>
      <c r="K6" s="60">
        <f t="shared" ref="K6" si="7">K5/COSEIDIcam</f>
        <v>0.37619047619047619</v>
      </c>
      <c r="L6" s="60">
        <f t="shared" si="6"/>
        <v>9.5238095238095233E-2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</row>
    <row r="7" spans="1:35" ht="15.75" thickTop="1" x14ac:dyDescent="0.25"/>
  </sheetData>
  <conditionalFormatting sqref="F4:AI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I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82" activePane="bottomRight" state="frozen"/>
      <selection pane="topRight" activeCell="F1" sqref="F1"/>
      <selection pane="bottomLeft" activeCell="A5" sqref="A5"/>
      <selection pane="bottomRight" activeCell="C647" sqref="C64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27</v>
      </c>
      <c r="E1" s="101" t="s">
        <v>1413</v>
      </c>
      <c r="F1" s="101"/>
      <c r="G1" s="101"/>
      <c r="H1" s="102">
        <f>COUNTIFS(E5:E601,"=GPON")</f>
        <v>54</v>
      </c>
      <c r="I1" s="103" t="s">
        <v>1414</v>
      </c>
      <c r="J1" s="103"/>
      <c r="K1" s="104">
        <f>COUNTIFS(D5:D601,"=GFIJA")</f>
        <v>27</v>
      </c>
      <c r="L1" s="105" t="s">
        <v>1415</v>
      </c>
      <c r="M1" s="105"/>
      <c r="N1" s="105"/>
      <c r="O1" s="106">
        <f>COUNTIFS(D5:D601,"=INTERCOMUNICADOR")</f>
        <v>27</v>
      </c>
    </row>
    <row r="2" spans="1:36" ht="21" x14ac:dyDescent="0.35">
      <c r="E2" s="18" t="s">
        <v>1417</v>
      </c>
      <c r="F2" s="18">
        <f>COUNTIFS(F4:F600, "=APAGADO",D4:D600,"=GFIJA")</f>
        <v>4</v>
      </c>
      <c r="G2" s="18">
        <f>COUNTIFS(G4:G600, "=APAGADO",D4:D600,"=GFIJA")</f>
        <v>4</v>
      </c>
      <c r="H2" s="18">
        <f>COUNTIFS(H4:H600, "=APAGADO",D4:D600,"=GFIJA")</f>
        <v>4</v>
      </c>
      <c r="I2" s="18">
        <f>COUNTIFS(I4:I600, "=APAGADO",D4:D600,"=GFIJA")</f>
        <v>5</v>
      </c>
      <c r="J2" s="18">
        <f>COUNTIFS(J4:J600, "=APAGADO",D4:D600,"=GFIJA")</f>
        <v>3</v>
      </c>
      <c r="K2" s="18">
        <f>COUNTIFS(K4:K600, "=APAGADO",D4:D600,"=GFIJA")</f>
        <v>2</v>
      </c>
      <c r="L2" s="18">
        <f>COUNTIFS(L4:L600, "=APAGADO",D4:D600,"=GFIJA")</f>
        <v>3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3</v>
      </c>
      <c r="G3" s="18">
        <f>COUNTIFS(G6:G602, "=APAGADO",D4:D600,"=INTERCOMUNICADOR")</f>
        <v>3</v>
      </c>
      <c r="H3" s="18">
        <f>COUNTIFS(H6:H602, "=APAGADO",D4:D600,"=INTERCOMUNICADOR")</f>
        <v>5</v>
      </c>
      <c r="I3" s="18">
        <f>COUNTIFS(I6:I602, "=APAGADO",D4:D600,"=INTERCOMUNICADOR")</f>
        <v>4</v>
      </c>
      <c r="J3" s="18">
        <f>COUNTIFS(J6:J602, "=APAGADO",D4:D600,"=INTERCOMUNICADOR")</f>
        <v>2</v>
      </c>
      <c r="K3" s="18">
        <f>COUNTIFS(K6:K602, "=APAGADO",D4:D600,"=INTERCOMUNICADOR")</f>
        <v>1</v>
      </c>
      <c r="L3" s="18">
        <f>COUNTIFS(L6:L602, "=APAGADO",D4:D600,"=INTERCOMUNICADOR")</f>
        <v>2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45170</v>
      </c>
      <c r="G4" s="13">
        <f>'RESUMEN TOTAL'!M4</f>
        <v>45171</v>
      </c>
      <c r="H4" s="13">
        <f>'RESUMEN TOTAL'!N4</f>
        <v>45172</v>
      </c>
      <c r="I4" s="13">
        <f>'RESUMEN TOTAL'!O4</f>
        <v>45173</v>
      </c>
      <c r="J4" s="13">
        <f>'RESUMEN TOTAL'!P4</f>
        <v>45174</v>
      </c>
      <c r="K4" s="13">
        <f>'RESUMEN TOTAL'!Q4</f>
        <v>45175</v>
      </c>
      <c r="L4" s="13">
        <f>'RESUMEN TOTAL'!R4</f>
        <v>45176</v>
      </c>
      <c r="M4" s="13">
        <f>'RESUMEN TOTAL'!S4</f>
        <v>45177</v>
      </c>
      <c r="N4" s="13">
        <f>'RESUMEN TOTAL'!T4</f>
        <v>45178</v>
      </c>
      <c r="O4" s="13">
        <f>'RESUMEN TOTAL'!U4</f>
        <v>45179</v>
      </c>
      <c r="P4" s="13">
        <f>'RESUMEN TOTAL'!V4</f>
        <v>45180</v>
      </c>
      <c r="Q4" s="13">
        <f>'RESUMEN TOTAL'!W4</f>
        <v>45181</v>
      </c>
      <c r="R4" s="13">
        <f>'RESUMEN TOTAL'!X4</f>
        <v>45182</v>
      </c>
      <c r="S4" s="13">
        <f>'RESUMEN TOTAL'!Y4</f>
        <v>45183</v>
      </c>
      <c r="T4" s="13">
        <f>'RESUMEN TOTAL'!Z4</f>
        <v>45184</v>
      </c>
      <c r="U4" s="13">
        <f>'RESUMEN TOTAL'!AA4</f>
        <v>45185</v>
      </c>
      <c r="V4" s="13">
        <f>'RESUMEN TOTAL'!AB4</f>
        <v>45186</v>
      </c>
      <c r="W4" s="13">
        <f>'RESUMEN TOTAL'!AC4</f>
        <v>45187</v>
      </c>
      <c r="X4" s="13">
        <f>'RESUMEN TOTAL'!AD4</f>
        <v>45188</v>
      </c>
      <c r="Y4" s="13">
        <f>'RESUMEN TOTAL'!AE4</f>
        <v>45189</v>
      </c>
      <c r="Z4" s="13">
        <f>'RESUMEN TOTAL'!AF4</f>
        <v>45190</v>
      </c>
      <c r="AA4" s="13">
        <f>'RESUMEN TOTAL'!AG4</f>
        <v>45191</v>
      </c>
      <c r="AB4" s="13">
        <f>'RESUMEN TOTAL'!AH4</f>
        <v>45192</v>
      </c>
      <c r="AC4" s="13">
        <f>'RESUMEN TOTAL'!AI4</f>
        <v>45193</v>
      </c>
      <c r="AD4" s="13">
        <f>'RESUMEN TOTAL'!AJ4</f>
        <v>45194</v>
      </c>
      <c r="AE4" s="13">
        <f>'RESUMEN TOTAL'!AK4</f>
        <v>45195</v>
      </c>
      <c r="AF4" s="13">
        <f>'RESUMEN TOTAL'!AL4</f>
        <v>45196</v>
      </c>
      <c r="AG4" s="13">
        <f>'RESUMEN TOTAL'!AM4</f>
        <v>45197</v>
      </c>
      <c r="AH4" s="13">
        <f>'RESUMEN TOTAL'!AN4</f>
        <v>45198</v>
      </c>
      <c r="AI4" s="13">
        <f>'RESUMEN TOTAL'!AO4</f>
        <v>45199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 t="str">
        <f>'RESUMEN TOTAL'!M18</f>
        <v>APAGADO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 t="str">
        <f>'RESUMEN TOTAL'!M19</f>
        <v>APAGADO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 t="str">
        <f>'RESUMEN TOTAL'!M20</f>
        <v>APAGADO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 t="str">
        <f>'RESUMEN TOTAL'!M21</f>
        <v>APAGADO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 t="str">
        <f>'RESUMEN TOTAL'!Q22</f>
        <v>APAGADO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 t="str">
        <f>'RESUMEN TOTAL'!Q23</f>
        <v>APAGADO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 t="str">
        <f>'RESUMEN TOTAL'!R24</f>
        <v>APAGADO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 t="str">
        <f>'RESUMEN TOTAL'!R25</f>
        <v>APAGADO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 t="str">
        <f>'RESUMEN TOTAL'!Q26</f>
        <v>APAGADO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 t="str">
        <f>'RESUMEN TOTAL'!L32</f>
        <v>APAGADO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 t="str">
        <f>'RESUMEN TOTAL'!L42</f>
        <v>APAGADO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 t="str">
        <f>'RESUMEN TOTAL'!R58</f>
        <v>APAGADO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 t="str">
        <f>'RESUMEN TOTAL'!R60</f>
        <v>APAGADO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 t="str">
        <f>'RESUMEN TOTAL'!R61</f>
        <v>APAGADO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 t="str">
        <f>'RESUMEN TOTAL'!N71</f>
        <v>APAGADO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 t="str">
        <f>'RESUMEN TOTAL'!R75</f>
        <v>APAGADO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 t="str">
        <f>'RESUMEN TOTAL'!M79</f>
        <v>APAGADO</v>
      </c>
      <c r="H79" s="88">
        <f>'RESUMEN TOTAL'!N79</f>
        <v>0</v>
      </c>
      <c r="I79" s="88" t="str">
        <f>'RESUMEN TOTAL'!O79</f>
        <v>APAGADO</v>
      </c>
      <c r="J79" s="88">
        <f>'RESUMEN TOTAL'!P79</f>
        <v>0</v>
      </c>
      <c r="K79" s="88" t="str">
        <f>'RESUMEN TOTAL'!Q79</f>
        <v>APAGADO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 t="str">
        <f>'RESUMEN TOTAL'!R102</f>
        <v>APAGADO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 t="str">
        <f>'RESUMEN TOTAL'!R103</f>
        <v>APAGADO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>
        <f>'RESUMEN TOTAL'!P107</f>
        <v>0</v>
      </c>
      <c r="K107" s="88" t="str">
        <f>'RESUMEN TOTAL'!Q107</f>
        <v>APAGADO</v>
      </c>
      <c r="L107" s="88" t="str">
        <f>'RESUMEN TOTAL'!R107</f>
        <v>APAGADO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 t="str">
        <f>'RESUMEN TOTAL'!O110</f>
        <v>APAGADO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 t="str">
        <f>'RESUMEN TOTAL'!O114</f>
        <v>APAGADO</v>
      </c>
      <c r="J114" s="88">
        <f>'RESUMEN TOTAL'!P114</f>
        <v>0</v>
      </c>
      <c r="K114" s="88" t="str">
        <f>'RESUMEN TOTAL'!Q114</f>
        <v>APAGADO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 t="str">
        <f>'RESUMEN TOTAL'!M115</f>
        <v>APAGADO</v>
      </c>
      <c r="H115" s="88" t="str">
        <f>'RESUMEN TOTAL'!N115</f>
        <v>APAGADO</v>
      </c>
      <c r="I115" s="88" t="str">
        <f>'RESUMEN TOTAL'!O115</f>
        <v>APAGADO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 t="str">
        <f>'RESUMEN TOTAL'!M117</f>
        <v>APAGADO</v>
      </c>
      <c r="H117" s="88" t="str">
        <f>'RESUMEN TOTAL'!N117</f>
        <v>APAGADO</v>
      </c>
      <c r="I117" s="88" t="str">
        <f>'RESUMEN TOTAL'!O117</f>
        <v>APAGADO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 t="str">
        <f>'RESUMEN TOTAL'!O118</f>
        <v>APAGADO</v>
      </c>
      <c r="J118" s="88" t="str">
        <f>'RESUMEN TOTAL'!P118</f>
        <v>APAGADO</v>
      </c>
      <c r="K118" s="88" t="str">
        <f>'RESUMEN TOTAL'!Q118</f>
        <v>APAGADO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 t="str">
        <f>'RESUMEN TOTAL'!M119</f>
        <v>APAGADO</v>
      </c>
      <c r="H119" s="88" t="str">
        <f>'RESUMEN TOTAL'!N119</f>
        <v>APAGADO</v>
      </c>
      <c r="I119" s="88" t="str">
        <f>'RESUMEN TOTAL'!O119</f>
        <v>APAGADO</v>
      </c>
      <c r="J119" s="88" t="str">
        <f>'RESUMEN TOTAL'!P119</f>
        <v>APAGADO</v>
      </c>
      <c r="K119" s="88" t="str">
        <f>'RESUMEN TOTAL'!Q119</f>
        <v>APAGADO</v>
      </c>
      <c r="L119" s="88" t="str">
        <f>'RESUMEN TOTAL'!R119</f>
        <v>APAGADO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 t="str">
        <f>'RESUMEN TOTAL'!M120</f>
        <v>APAGADO</v>
      </c>
      <c r="H120" s="88" t="str">
        <f>'RESUMEN TOTAL'!N120</f>
        <v>APAGADO</v>
      </c>
      <c r="I120" s="88" t="str">
        <f>'RESUMEN TOTAL'!O120</f>
        <v>APAGADO</v>
      </c>
      <c r="J120" s="88" t="str">
        <f>'RESUMEN TOTAL'!P120</f>
        <v>APAGADO</v>
      </c>
      <c r="K120" s="88" t="str">
        <f>'RESUMEN TOTAL'!Q120</f>
        <v>APAGADO</v>
      </c>
      <c r="L120" s="88" t="str">
        <f>'RESUMEN TOTAL'!R120</f>
        <v>APAGADO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 t="str">
        <f>'RESUMEN TOTAL'!M121</f>
        <v>APAGADO</v>
      </c>
      <c r="H121" s="88" t="str">
        <f>'RESUMEN TOTAL'!N121</f>
        <v>APAGADO</v>
      </c>
      <c r="I121" s="88" t="str">
        <f>'RESUMEN TOTAL'!O121</f>
        <v>APAGADO</v>
      </c>
      <c r="J121" s="88" t="str">
        <f>'RESUMEN TOTAL'!P121</f>
        <v>APAGADO</v>
      </c>
      <c r="K121" s="88" t="str">
        <f>'RESUMEN TOTAL'!Q121</f>
        <v>APAGADO</v>
      </c>
      <c r="L121" s="88" t="str">
        <f>'RESUMEN TOTAL'!R121</f>
        <v>APAGADO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 t="str">
        <f>'RESUMEN TOTAL'!M122</f>
        <v>APAGADO</v>
      </c>
      <c r="H122" s="88" t="str">
        <f>'RESUMEN TOTAL'!N122</f>
        <v>APAGADO</v>
      </c>
      <c r="I122" s="88" t="str">
        <f>'RESUMEN TOTAL'!O122</f>
        <v>APAGADO</v>
      </c>
      <c r="J122" s="88" t="str">
        <f>'RESUMEN TOTAL'!P122</f>
        <v>APAGADO</v>
      </c>
      <c r="K122" s="88" t="str">
        <f>'RESUMEN TOTAL'!Q122</f>
        <v>APAGADO</v>
      </c>
      <c r="L122" s="88" t="str">
        <f>'RESUMEN TOTAL'!R122</f>
        <v>APAGADO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 t="str">
        <f>'RESUMEN TOTAL'!M123</f>
        <v>APAGADO</v>
      </c>
      <c r="H123" s="88" t="str">
        <f>'RESUMEN TOTAL'!N123</f>
        <v>APAGADO</v>
      </c>
      <c r="I123" s="88" t="str">
        <f>'RESUMEN TOTAL'!O123</f>
        <v>APAGADO</v>
      </c>
      <c r="J123" s="88" t="str">
        <f>'RESUMEN TOTAL'!P123</f>
        <v>APAGADO</v>
      </c>
      <c r="K123" s="88" t="str">
        <f>'RESUMEN TOTAL'!Q123</f>
        <v>APAGADO</v>
      </c>
      <c r="L123" s="88" t="str">
        <f>'RESUMEN TOTAL'!R123</f>
        <v>APAGADO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 t="str">
        <f>'RESUMEN TOTAL'!M124</f>
        <v>APAGADO</v>
      </c>
      <c r="H124" s="88" t="str">
        <f>'RESUMEN TOTAL'!N124</f>
        <v>APAGADO</v>
      </c>
      <c r="I124" s="88" t="str">
        <f>'RESUMEN TOTAL'!O124</f>
        <v>APAGADO</v>
      </c>
      <c r="J124" s="88">
        <f>'RESUMEN TOTAL'!P124</f>
        <v>0</v>
      </c>
      <c r="K124" s="88" t="str">
        <f>'RESUMEN TOTAL'!Q124</f>
        <v>APAGADO</v>
      </c>
      <c r="L124" s="88" t="str">
        <f>'RESUMEN TOTAL'!R124</f>
        <v>APAGADO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 t="str">
        <f>'RESUMEN TOTAL'!L125</f>
        <v>APAGADO</v>
      </c>
      <c r="G125" s="88" t="str">
        <f>'RESUMEN TOTAL'!M125</f>
        <v>APAGADO</v>
      </c>
      <c r="H125" s="88" t="str">
        <f>'RESUMEN TOTAL'!N125</f>
        <v>APAGADO</v>
      </c>
      <c r="I125" s="88" t="str">
        <f>'RESUMEN TOTAL'!O125</f>
        <v>APAGADO</v>
      </c>
      <c r="J125" s="88" t="str">
        <f>'RESUMEN TOTAL'!P125</f>
        <v>APAGADO</v>
      </c>
      <c r="K125" s="88" t="str">
        <f>'RESUMEN TOTAL'!Q125</f>
        <v>APAGADO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 t="str">
        <f>'RESUMEN TOTAL'!L126</f>
        <v>APAGADO</v>
      </c>
      <c r="G126" s="88" t="str">
        <f>'RESUMEN TOTAL'!M126</f>
        <v>APAGADO</v>
      </c>
      <c r="H126" s="88" t="str">
        <f>'RESUMEN TOTAL'!N126</f>
        <v>APAGADO</v>
      </c>
      <c r="I126" s="88" t="str">
        <f>'RESUMEN TOTAL'!O126</f>
        <v>APAGADO</v>
      </c>
      <c r="J126" s="88" t="str">
        <f>'RESUMEN TOTAL'!P126</f>
        <v>APAGADO</v>
      </c>
      <c r="K126" s="88" t="str">
        <f>'RESUMEN TOTAL'!Q126</f>
        <v>APAGADO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 t="str">
        <f>'RESUMEN TOTAL'!L127</f>
        <v>APAGADO</v>
      </c>
      <c r="G127" s="88" t="str">
        <f>'RESUMEN TOTAL'!M127</f>
        <v>APAGADO</v>
      </c>
      <c r="H127" s="88" t="str">
        <f>'RESUMEN TOTAL'!N127</f>
        <v>APAGADO</v>
      </c>
      <c r="I127" s="88" t="str">
        <f>'RESUMEN TOTAL'!O127</f>
        <v>APAGADO</v>
      </c>
      <c r="J127" s="88" t="str">
        <f>'RESUMEN TOTAL'!P127</f>
        <v>APAGADO</v>
      </c>
      <c r="K127" s="88" t="str">
        <f>'RESUMEN TOTAL'!Q127</f>
        <v>APAGADO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 t="str">
        <f>'RESUMEN TOTAL'!L128</f>
        <v>APAGADO</v>
      </c>
      <c r="G128" s="88" t="str">
        <f>'RESUMEN TOTAL'!M128</f>
        <v>APAGADO</v>
      </c>
      <c r="H128" s="88" t="str">
        <f>'RESUMEN TOTAL'!N128</f>
        <v>APAGADO</v>
      </c>
      <c r="I128" s="88" t="str">
        <f>'RESUMEN TOTAL'!O128</f>
        <v>APAGADO</v>
      </c>
      <c r="J128" s="88" t="str">
        <f>'RESUMEN TOTAL'!P128</f>
        <v>APAGADO</v>
      </c>
      <c r="K128" s="88" t="str">
        <f>'RESUMEN TOTAL'!Q128</f>
        <v>APAGADO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 t="str">
        <f>'RESUMEN TOTAL'!R132</f>
        <v>APAGADO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 t="str">
        <f>'RESUMEN TOTAL'!R133</f>
        <v>APAGADO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 t="str">
        <f>'RESUMEN TOTAL'!L145</f>
        <v>APAGADO</v>
      </c>
      <c r="G145" s="88" t="str">
        <f>'RESUMEN TOTAL'!M145</f>
        <v>APAGADO</v>
      </c>
      <c r="H145" s="88" t="str">
        <f>'RESUMEN TOTAL'!N145</f>
        <v>APAGADO</v>
      </c>
      <c r="I145" s="88" t="str">
        <f>'RESUMEN TOTAL'!O145</f>
        <v>APAGADO</v>
      </c>
      <c r="J145" s="88" t="str">
        <f>'RESUMEN TOTAL'!P145</f>
        <v>APAGADO</v>
      </c>
      <c r="K145" s="88" t="str">
        <f>'RESUMEN TOTAL'!Q145</f>
        <v>APAGADO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 t="str">
        <f>'RESUMEN TOTAL'!L146</f>
        <v>APAGADO</v>
      </c>
      <c r="G146" s="88" t="str">
        <f>'RESUMEN TOTAL'!M146</f>
        <v>APAGADO</v>
      </c>
      <c r="H146" s="88" t="str">
        <f>'RESUMEN TOTAL'!N146</f>
        <v>APAGADO</v>
      </c>
      <c r="I146" s="88" t="str">
        <f>'RESUMEN TOTAL'!O146</f>
        <v>APAGADO</v>
      </c>
      <c r="J146" s="88" t="str">
        <f>'RESUMEN TOTAL'!P146</f>
        <v>APAGADO</v>
      </c>
      <c r="K146" s="88" t="str">
        <f>'RESUMEN TOTAL'!Q146</f>
        <v>APAGADO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 t="str">
        <f>'RESUMEN TOTAL'!Q154</f>
        <v>APAGADO</v>
      </c>
      <c r="L154" s="88" t="str">
        <f>'RESUMEN TOTAL'!R154</f>
        <v>APAGADO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 t="str">
        <f>'RESUMEN TOTAL'!M161</f>
        <v>APAGADO</v>
      </c>
      <c r="H161" s="88" t="str">
        <f>'RESUMEN TOTAL'!N161</f>
        <v>APAGADO</v>
      </c>
      <c r="I161" s="88" t="str">
        <f>'RESUMEN TOTAL'!O161</f>
        <v>APAGADO</v>
      </c>
      <c r="J161" s="88" t="str">
        <f>'RESUMEN TOTAL'!P161</f>
        <v>APAGADO</v>
      </c>
      <c r="K161" s="88" t="str">
        <f>'RESUMEN TOTAL'!Q161</f>
        <v>APAGADO</v>
      </c>
      <c r="L161" s="88" t="str">
        <f>'RESUMEN TOTAL'!R161</f>
        <v>APAGADO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 t="str">
        <f>'RESUMEN TOTAL'!M162</f>
        <v>APAGADO</v>
      </c>
      <c r="H162" s="88" t="str">
        <f>'RESUMEN TOTAL'!N162</f>
        <v>APAGADO</v>
      </c>
      <c r="I162" s="88" t="str">
        <f>'RESUMEN TOTAL'!O162</f>
        <v>APAGADO</v>
      </c>
      <c r="J162" s="88" t="str">
        <f>'RESUMEN TOTAL'!P162</f>
        <v>APAGADO</v>
      </c>
      <c r="K162" s="88" t="str">
        <f>'RESUMEN TOTAL'!Q162</f>
        <v>APAGADO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 t="str">
        <f>'RESUMEN TOTAL'!M163</f>
        <v>APAGADO</v>
      </c>
      <c r="H163" s="88" t="str">
        <f>'RESUMEN TOTAL'!N163</f>
        <v>APAGADO</v>
      </c>
      <c r="I163" s="88" t="str">
        <f>'RESUMEN TOTAL'!O163</f>
        <v>APAGADO</v>
      </c>
      <c r="J163" s="88" t="str">
        <f>'RESUMEN TOTAL'!P163</f>
        <v>APAGADO</v>
      </c>
      <c r="K163" s="88" t="str">
        <f>'RESUMEN TOTAL'!Q163</f>
        <v>APAGADO</v>
      </c>
      <c r="L163" s="88" t="str">
        <f>'RESUMEN TOTAL'!R163</f>
        <v>APAGADO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 t="str">
        <f>'RESUMEN TOTAL'!M164</f>
        <v>APAGADO</v>
      </c>
      <c r="H164" s="88" t="str">
        <f>'RESUMEN TOTAL'!N164</f>
        <v>APAGADO</v>
      </c>
      <c r="I164" s="88" t="str">
        <f>'RESUMEN TOTAL'!O164</f>
        <v>APAGADO</v>
      </c>
      <c r="J164" s="88" t="str">
        <f>'RESUMEN TOTAL'!P164</f>
        <v>APAGADO</v>
      </c>
      <c r="K164" s="88" t="str">
        <f>'RESUMEN TOTAL'!Q164</f>
        <v>APAGADO</v>
      </c>
      <c r="L164" s="88" t="str">
        <f>'RESUMEN TOTAL'!R164</f>
        <v>APAGADO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 t="str">
        <f>'RESUMEN TOTAL'!M175</f>
        <v>APAGADO</v>
      </c>
      <c r="H175" s="88" t="str">
        <f>'RESUMEN TOTAL'!N175</f>
        <v>APAGADO</v>
      </c>
      <c r="I175" s="88" t="str">
        <f>'RESUMEN TOTAL'!O175</f>
        <v>APAGADO</v>
      </c>
      <c r="J175" s="88" t="str">
        <f>'RESUMEN TOTAL'!P175</f>
        <v>APAGADO</v>
      </c>
      <c r="K175" s="88" t="str">
        <f>'RESUMEN TOTAL'!Q175</f>
        <v>APAGADO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 t="str">
        <f>'RESUMEN TOTAL'!M176</f>
        <v>APAGADO</v>
      </c>
      <c r="H176" s="88" t="str">
        <f>'RESUMEN TOTAL'!N176</f>
        <v>APAGADO</v>
      </c>
      <c r="I176" s="88" t="str">
        <f>'RESUMEN TOTAL'!O176</f>
        <v>APAGADO</v>
      </c>
      <c r="J176" s="88" t="str">
        <f>'RESUMEN TOTAL'!P176</f>
        <v>APAGADO</v>
      </c>
      <c r="K176" s="88" t="str">
        <f>'RESUMEN TOTAL'!Q176</f>
        <v>APAGADO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 t="str">
        <f>'RESUMEN TOTAL'!M177</f>
        <v>APAGADO</v>
      </c>
      <c r="H177" s="88" t="str">
        <f>'RESUMEN TOTAL'!N177</f>
        <v>APAGADO</v>
      </c>
      <c r="I177" s="88" t="str">
        <f>'RESUMEN TOTAL'!O177</f>
        <v>APAGADO</v>
      </c>
      <c r="J177" s="88" t="str">
        <f>'RESUMEN TOTAL'!P177</f>
        <v>APAGADO</v>
      </c>
      <c r="K177" s="88" t="str">
        <f>'RESUMEN TOTAL'!Q177</f>
        <v>APAGADO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>
        <f>'RESUMEN TOTAL'!S194</f>
        <v>0</v>
      </c>
      <c r="N194" s="88">
        <f>'RESUMEN TOTAL'!T194</f>
        <v>0</v>
      </c>
      <c r="O194" s="88">
        <f>'RESUMEN TOTAL'!U194</f>
        <v>0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 t="str">
        <f>'RESUMEN TOTAL'!M195</f>
        <v>APAGADO</v>
      </c>
      <c r="H195" s="88" t="str">
        <f>'RESUMEN TOTAL'!N195</f>
        <v>APAGADO</v>
      </c>
      <c r="I195" s="88" t="str">
        <f>'RESUMEN TOTAL'!O195</f>
        <v>APAGADO</v>
      </c>
      <c r="J195" s="88">
        <f>'RESUMEN TOTAL'!P195</f>
        <v>0</v>
      </c>
      <c r="K195" s="88" t="str">
        <f>'RESUMEN TOTAL'!Q195</f>
        <v>APAGADO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>
        <f>'RESUMEN TOTAL'!S196</f>
        <v>0</v>
      </c>
      <c r="N196" s="88">
        <f>'RESUMEN TOTAL'!T196</f>
        <v>0</v>
      </c>
      <c r="O196" s="88">
        <f>'RESUMEN TOTAL'!U196</f>
        <v>0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 t="str">
        <f>'RESUMEN TOTAL'!Q197</f>
        <v>APAGADO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 t="str">
        <f>'RESUMEN TOTAL'!Q198</f>
        <v>APAGADO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 t="str">
        <f>'RESUMEN TOTAL'!R203</f>
        <v>APAGADO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 t="str">
        <f>'RESUMEN TOTAL'!Q208</f>
        <v>APAGADO</v>
      </c>
      <c r="L208" s="88" t="str">
        <f>'RESUMEN TOTAL'!R208</f>
        <v>APAGADO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 t="str">
        <f>'RESUMEN TOTAL'!Q225</f>
        <v>APAGADO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 t="str">
        <f>'RESUMEN TOTAL'!M226</f>
        <v>APAGADO</v>
      </c>
      <c r="H226" s="88" t="str">
        <f>'RESUMEN TOTAL'!N226</f>
        <v>APAGADO</v>
      </c>
      <c r="I226" s="88" t="str">
        <f>'RESUMEN TOTAL'!O226</f>
        <v>APAGADO</v>
      </c>
      <c r="J226" s="88" t="str">
        <f>'RESUMEN TOTAL'!P226</f>
        <v>APAGADO</v>
      </c>
      <c r="K226" s="88" t="str">
        <f>'RESUMEN TOTAL'!Q226</f>
        <v>APAGADO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 t="str">
        <f>'RESUMEN TOTAL'!M227</f>
        <v>APAGADO</v>
      </c>
      <c r="H227" s="88" t="str">
        <f>'RESUMEN TOTAL'!N227</f>
        <v>APAGADO</v>
      </c>
      <c r="I227" s="88" t="str">
        <f>'RESUMEN TOTAL'!O227</f>
        <v>APAGADO</v>
      </c>
      <c r="J227" s="88" t="str">
        <f>'RESUMEN TOTAL'!P227</f>
        <v>APAGADO</v>
      </c>
      <c r="K227" s="88" t="str">
        <f>'RESUMEN TOTAL'!Q227</f>
        <v>APAGADO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 t="str">
        <f>'RESUMEN TOTAL'!M228</f>
        <v>APAGADO</v>
      </c>
      <c r="H228" s="88" t="str">
        <f>'RESUMEN TOTAL'!N228</f>
        <v>APAGADO</v>
      </c>
      <c r="I228" s="88" t="str">
        <f>'RESUMEN TOTAL'!O228</f>
        <v>APAGADO</v>
      </c>
      <c r="J228" s="88" t="str">
        <f>'RESUMEN TOTAL'!P228</f>
        <v>APAGADO</v>
      </c>
      <c r="K228" s="88" t="str">
        <f>'RESUMEN TOTAL'!Q228</f>
        <v>APAGADO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 t="str">
        <f>'RESUMEN TOTAL'!M229</f>
        <v>APAGADO</v>
      </c>
      <c r="H229" s="88" t="str">
        <f>'RESUMEN TOTAL'!N229</f>
        <v>APAGADO</v>
      </c>
      <c r="I229" s="88" t="str">
        <f>'RESUMEN TOTAL'!O229</f>
        <v>APAGADO</v>
      </c>
      <c r="J229" s="88">
        <f>'RESUMEN TOTAL'!P229</f>
        <v>0</v>
      </c>
      <c r="K229" s="88" t="str">
        <f>'RESUMEN TOTAL'!Q229</f>
        <v>APAGADO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>
        <f>'RESUMEN TOTAL'!V230</f>
        <v>0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>
        <f>'RESUMEN TOTAL'!S231</f>
        <v>0</v>
      </c>
      <c r="N231" s="88">
        <f>'RESUMEN TOTAL'!T231</f>
        <v>0</v>
      </c>
      <c r="O231" s="88">
        <f>'RESUMEN TOTAL'!U231</f>
        <v>0</v>
      </c>
      <c r="P231" s="88">
        <f>'RESUMEN TOTAL'!V231</f>
        <v>0</v>
      </c>
      <c r="Q231" s="88">
        <f>'RESUMEN TOTAL'!W231</f>
        <v>0</v>
      </c>
      <c r="R231" s="88">
        <f>'RESUMEN TOTAL'!X231</f>
        <v>0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>
        <f>'RESUMEN TOTAL'!S232</f>
        <v>0</v>
      </c>
      <c r="N232" s="88">
        <f>'RESUMEN TOTAL'!T232</f>
        <v>0</v>
      </c>
      <c r="O232" s="88">
        <f>'RESUMEN TOTAL'!U232</f>
        <v>0</v>
      </c>
      <c r="P232" s="88">
        <f>'RESUMEN TOTAL'!V232</f>
        <v>0</v>
      </c>
      <c r="Q232" s="88">
        <f>'RESUMEN TOTAL'!W232</f>
        <v>0</v>
      </c>
      <c r="R232" s="88">
        <f>'RESUMEN TOTAL'!X232</f>
        <v>0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 t="str">
        <f>'RESUMEN TOTAL'!L233</f>
        <v>APAGADO</v>
      </c>
      <c r="G233" s="88" t="str">
        <f>'RESUMEN TOTAL'!M233</f>
        <v>APAGADO</v>
      </c>
      <c r="H233" s="88" t="str">
        <f>'RESUMEN TOTAL'!N233</f>
        <v>APAGADO</v>
      </c>
      <c r="I233" s="88" t="str">
        <f>'RESUMEN TOTAL'!O233</f>
        <v>APAGADO</v>
      </c>
      <c r="J233" s="88" t="str">
        <f>'RESUMEN TOTAL'!P233</f>
        <v>APAGADO</v>
      </c>
      <c r="K233" s="88" t="str">
        <f>'RESUMEN TOTAL'!Q233</f>
        <v>APAGADO</v>
      </c>
      <c r="L233" s="88" t="str">
        <f>'RESUMEN TOTAL'!R233</f>
        <v>APAGADO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 t="str">
        <f>'RESUMEN TOTAL'!L234</f>
        <v>APAGADO</v>
      </c>
      <c r="G234" s="88" t="str">
        <f>'RESUMEN TOTAL'!M234</f>
        <v>APAGADO</v>
      </c>
      <c r="H234" s="88" t="str">
        <f>'RESUMEN TOTAL'!N234</f>
        <v>APAGADO</v>
      </c>
      <c r="I234" s="88" t="str">
        <f>'RESUMEN TOTAL'!O234</f>
        <v>APAGADO</v>
      </c>
      <c r="J234" s="88" t="str">
        <f>'RESUMEN TOTAL'!P234</f>
        <v>APAGADO</v>
      </c>
      <c r="K234" s="88" t="str">
        <f>'RESUMEN TOTAL'!Q234</f>
        <v>APAGADO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 t="str">
        <f>'RESUMEN TOTAL'!L235</f>
        <v>APAGADO</v>
      </c>
      <c r="G235" s="88" t="str">
        <f>'RESUMEN TOTAL'!M235</f>
        <v>APAGADO</v>
      </c>
      <c r="H235" s="88" t="str">
        <f>'RESUMEN TOTAL'!N235</f>
        <v>APAGADO</v>
      </c>
      <c r="I235" s="88" t="str">
        <f>'RESUMEN TOTAL'!O235</f>
        <v>APAGADO</v>
      </c>
      <c r="J235" s="88" t="str">
        <f>'RESUMEN TOTAL'!P235</f>
        <v>APAGADO</v>
      </c>
      <c r="K235" s="88" t="str">
        <f>'RESUMEN TOTAL'!Q235</f>
        <v>APAGADO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 t="str">
        <f>'RESUMEN TOTAL'!L236</f>
        <v>APAGADO</v>
      </c>
      <c r="G236" s="88" t="str">
        <f>'RESUMEN TOTAL'!M236</f>
        <v>APAGADO</v>
      </c>
      <c r="H236" s="88" t="str">
        <f>'RESUMEN TOTAL'!N236</f>
        <v>APAGADO</v>
      </c>
      <c r="I236" s="88" t="str">
        <f>'RESUMEN TOTAL'!O236</f>
        <v>APAGADO</v>
      </c>
      <c r="J236" s="88" t="str">
        <f>'RESUMEN TOTAL'!P236</f>
        <v>APAGADO</v>
      </c>
      <c r="K236" s="88" t="str">
        <f>'RESUMEN TOTAL'!Q236</f>
        <v>APAGADO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 t="str">
        <f>'RESUMEN TOTAL'!L237</f>
        <v>APAGADO</v>
      </c>
      <c r="G237" s="88" t="str">
        <f>'RESUMEN TOTAL'!M237</f>
        <v>APAGADO</v>
      </c>
      <c r="H237" s="88" t="str">
        <f>'RESUMEN TOTAL'!N237</f>
        <v>APAGADO</v>
      </c>
      <c r="I237" s="88" t="str">
        <f>'RESUMEN TOTAL'!O237</f>
        <v>APAGADO</v>
      </c>
      <c r="J237" s="88" t="str">
        <f>'RESUMEN TOTAL'!P237</f>
        <v>APAGADO</v>
      </c>
      <c r="K237" s="88" t="str">
        <f>'RESUMEN TOTAL'!Q237</f>
        <v>APAGADO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 t="str">
        <f>'RESUMEN TOTAL'!L238</f>
        <v>APAGADO</v>
      </c>
      <c r="G238" s="88" t="str">
        <f>'RESUMEN TOTAL'!M238</f>
        <v>APAGADO</v>
      </c>
      <c r="H238" s="88" t="str">
        <f>'RESUMEN TOTAL'!N238</f>
        <v>APAGADO</v>
      </c>
      <c r="I238" s="88" t="str">
        <f>'RESUMEN TOTAL'!O238</f>
        <v>APAGADO</v>
      </c>
      <c r="J238" s="88" t="str">
        <f>'RESUMEN TOTAL'!P238</f>
        <v>APAGADO</v>
      </c>
      <c r="K238" s="88" t="str">
        <f>'RESUMEN TOTAL'!Q238</f>
        <v>APAGADO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 t="str">
        <f>'RESUMEN TOTAL'!M239</f>
        <v>APAGADO</v>
      </c>
      <c r="H239" s="88" t="str">
        <f>'RESUMEN TOTAL'!N239</f>
        <v>APAGADO</v>
      </c>
      <c r="I239" s="88" t="str">
        <f>'RESUMEN TOTAL'!O239</f>
        <v>APAGADO</v>
      </c>
      <c r="J239" s="88">
        <f>'RESUMEN TOTAL'!P239</f>
        <v>0</v>
      </c>
      <c r="K239" s="88" t="str">
        <f>'RESUMEN TOTAL'!Q239</f>
        <v>APAGADO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 t="str">
        <f>'RESUMEN TOTAL'!O240</f>
        <v>APAGADO</v>
      </c>
      <c r="J240" s="88">
        <f>'RESUMEN TOTAL'!P240</f>
        <v>0</v>
      </c>
      <c r="K240" s="88" t="str">
        <f>'RESUMEN TOTAL'!Q240</f>
        <v>APAGADO</v>
      </c>
      <c r="L240" s="88" t="str">
        <f>'RESUMEN TOTAL'!R240</f>
        <v>APAGADO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 t="str">
        <f>'RESUMEN TOTAL'!O241</f>
        <v>APAGADO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 t="str">
        <f>'RESUMEN TOTAL'!O242</f>
        <v>APAGADO</v>
      </c>
      <c r="J242" s="88">
        <f>'RESUMEN TOTAL'!P242</f>
        <v>0</v>
      </c>
      <c r="K242" s="88" t="str">
        <f>'RESUMEN TOTAL'!Q242</f>
        <v>APAGADO</v>
      </c>
      <c r="L242" s="88" t="str">
        <f>'RESUMEN TOTAL'!R242</f>
        <v>APAGADO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 t="str">
        <f>'RESUMEN TOTAL'!M243</f>
        <v>APAGADO</v>
      </c>
      <c r="H243" s="88" t="str">
        <f>'RESUMEN TOTAL'!N243</f>
        <v>APAGADO</v>
      </c>
      <c r="I243" s="88" t="str">
        <f>'RESUMEN TOTAL'!O243</f>
        <v>APAGADO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 t="str">
        <f>'RESUMEN TOTAL'!O244</f>
        <v>APAGADO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>
        <f>'RESUMEN TOTAL'!S245</f>
        <v>0</v>
      </c>
      <c r="N245" s="88">
        <f>'RESUMEN TOTAL'!T245</f>
        <v>0</v>
      </c>
      <c r="O245" s="88">
        <f>'RESUMEN TOTAL'!U245</f>
        <v>0</v>
      </c>
      <c r="P245" s="88">
        <f>'RESUMEN TOTAL'!V245</f>
        <v>0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 t="str">
        <f>'RESUMEN TOTAL'!M246</f>
        <v>APAGADO</v>
      </c>
      <c r="H246" s="88" t="str">
        <f>'RESUMEN TOTAL'!N246</f>
        <v>APAGADO</v>
      </c>
      <c r="I246" s="88" t="str">
        <f>'RESUMEN TOTAL'!O246</f>
        <v>APAGADO</v>
      </c>
      <c r="J246" s="88">
        <f>'RESUMEN TOTAL'!P246</f>
        <v>0</v>
      </c>
      <c r="K246" s="88" t="str">
        <f>'RESUMEN TOTAL'!Q246</f>
        <v>APAGADO</v>
      </c>
      <c r="L246" s="88" t="str">
        <f>'RESUMEN TOTAL'!R246</f>
        <v>APAGADO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 t="str">
        <f>'RESUMEN TOTAL'!M247</f>
        <v>APAGADO</v>
      </c>
      <c r="H247" s="88" t="str">
        <f>'RESUMEN TOTAL'!N247</f>
        <v>APAGADO</v>
      </c>
      <c r="I247" s="88" t="str">
        <f>'RESUMEN TOTAL'!O247</f>
        <v>APAGADO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 t="str">
        <f>'RESUMEN TOTAL'!O248</f>
        <v>APAGADO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 t="str">
        <f>'RESUMEN TOTAL'!O252</f>
        <v>APAGADO</v>
      </c>
      <c r="J252" s="88">
        <f>'RESUMEN TOTAL'!P252</f>
        <v>0</v>
      </c>
      <c r="K252" s="88">
        <f>'RESUMEN TOTAL'!Q252</f>
        <v>0</v>
      </c>
      <c r="L252" s="88" t="str">
        <f>'RESUMEN TOTAL'!R252</f>
        <v>APAGADO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 t="str">
        <f>'RESUMEN TOTAL'!M253</f>
        <v>APAGADO</v>
      </c>
      <c r="H253" s="88" t="str">
        <f>'RESUMEN TOTAL'!N253</f>
        <v>APAGADO</v>
      </c>
      <c r="I253" s="88" t="str">
        <f>'RESUMEN TOTAL'!O253</f>
        <v>APAGADO</v>
      </c>
      <c r="J253" s="88">
        <f>'RESUMEN TOTAL'!P253</f>
        <v>0</v>
      </c>
      <c r="K253" s="88" t="str">
        <f>'RESUMEN TOTAL'!Q253</f>
        <v>APAGADO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 t="str">
        <f>'RESUMEN TOTAL'!O254</f>
        <v>APAGADO</v>
      </c>
      <c r="J254" s="88" t="str">
        <f>'RESUMEN TOTAL'!P254</f>
        <v>APAGADO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 t="str">
        <f>'RESUMEN TOTAL'!P256</f>
        <v>APAGADO</v>
      </c>
      <c r="K256" s="88" t="str">
        <f>'RESUMEN TOTAL'!Q256</f>
        <v>APAGADO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 t="str">
        <f>'RESUMEN TOTAL'!O258</f>
        <v>APAGADO</v>
      </c>
      <c r="J258" s="88">
        <f>'RESUMEN TOTAL'!P258</f>
        <v>0</v>
      </c>
      <c r="K258" s="88" t="str">
        <f>'RESUMEN TOTAL'!Q258</f>
        <v>APAGADO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 t="str">
        <f>'RESUMEN TOTAL'!Q259</f>
        <v>APAGADO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 t="str">
        <f>'RESUMEN TOTAL'!Q260</f>
        <v>APAGADO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 t="str">
        <f>'RESUMEN TOTAL'!Q261</f>
        <v>APAGADO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 t="str">
        <f>'RESUMEN TOTAL'!Q262</f>
        <v>APAGADO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 t="str">
        <f>'RESUMEN TOTAL'!Q263</f>
        <v>APAGADO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 t="str">
        <f>'RESUMEN TOTAL'!Q264</f>
        <v>APAGADO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 t="str">
        <f>'RESUMEN TOTAL'!Q265</f>
        <v>APAGADO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 t="str">
        <f>'RESUMEN TOTAL'!Q266</f>
        <v>APAGADO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 t="str">
        <f>'RESUMEN TOTAL'!Q267</f>
        <v>APAGADO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 t="str">
        <f>'RESUMEN TOTAL'!Q268</f>
        <v>APAGADO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 t="str">
        <f>'RESUMEN TOTAL'!M269</f>
        <v>APAGADO</v>
      </c>
      <c r="H269" s="88" t="str">
        <f>'RESUMEN TOTAL'!N269</f>
        <v>APAGADO</v>
      </c>
      <c r="I269" s="88" t="str">
        <f>'RESUMEN TOTAL'!O269</f>
        <v>APAGADO</v>
      </c>
      <c r="J269" s="88" t="str">
        <f>'RESUMEN TOTAL'!P269</f>
        <v>APAGADO</v>
      </c>
      <c r="K269" s="88" t="str">
        <f>'RESUMEN TOTAL'!Q269</f>
        <v>APAGADO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 t="str">
        <f>'RESUMEN TOTAL'!Q270</f>
        <v>APAGADO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 t="str">
        <f>'RESUMEN TOTAL'!Q271</f>
        <v>APAGADO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 t="str">
        <f>'RESUMEN TOTAL'!Q272</f>
        <v>APAGADO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 t="str">
        <f>'RESUMEN TOTAL'!P273</f>
        <v>APAGADO</v>
      </c>
      <c r="K273" s="88" t="str">
        <f>'RESUMEN TOTAL'!Q273</f>
        <v>APAGADO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 t="str">
        <f>'RESUMEN TOTAL'!P274</f>
        <v>APAGADO</v>
      </c>
      <c r="K274" s="88" t="str">
        <f>'RESUMEN TOTAL'!Q274</f>
        <v>APAGADO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 t="str">
        <f>'RESUMEN TOTAL'!Q275</f>
        <v>APAGADO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 t="str">
        <f>'RESUMEN TOTAL'!Q276</f>
        <v>APAGADO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 t="str">
        <f>'RESUMEN TOTAL'!R288</f>
        <v>APAGADO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 t="str">
        <f>'RESUMEN TOTAL'!R289</f>
        <v>APAGADO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 t="str">
        <f>'RESUMEN TOTAL'!M293</f>
        <v>APAGADO</v>
      </c>
      <c r="H293" s="88" t="str">
        <f>'RESUMEN TOTAL'!N293</f>
        <v>APAGADO</v>
      </c>
      <c r="I293" s="88" t="str">
        <f>'RESUMEN TOTAL'!O293</f>
        <v>APAGADO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 t="str">
        <f>'RESUMEN TOTAL'!M295</f>
        <v>APAGADO</v>
      </c>
      <c r="H295" s="88" t="str">
        <f>'RESUMEN TOTAL'!N295</f>
        <v>APAGADO</v>
      </c>
      <c r="I295" s="88" t="str">
        <f>'RESUMEN TOTAL'!O295</f>
        <v>APAGADO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 t="str">
        <f>'RESUMEN TOTAL'!M296</f>
        <v>APAGADO</v>
      </c>
      <c r="H296" s="88" t="str">
        <f>'RESUMEN TOTAL'!N296</f>
        <v>APAGADO</v>
      </c>
      <c r="I296" s="88" t="str">
        <f>'RESUMEN TOTAL'!O296</f>
        <v>APAGADO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 t="str">
        <f>'RESUMEN TOTAL'!M297</f>
        <v>APAGADO</v>
      </c>
      <c r="H297" s="88" t="str">
        <f>'RESUMEN TOTAL'!N297</f>
        <v>APAGADO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 t="str">
        <f>'RESUMEN TOTAL'!M301</f>
        <v>APAGADO</v>
      </c>
      <c r="H301" s="88" t="str">
        <f>'RESUMEN TOTAL'!N301</f>
        <v>APAGADO</v>
      </c>
      <c r="I301" s="88" t="str">
        <f>'RESUMEN TOTAL'!O301</f>
        <v>APAGADO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 t="str">
        <f>'RESUMEN TOTAL'!M302</f>
        <v>APAGADO</v>
      </c>
      <c r="H302" s="88" t="str">
        <f>'RESUMEN TOTAL'!N302</f>
        <v>APAGADO</v>
      </c>
      <c r="I302" s="88" t="str">
        <f>'RESUMEN TOTAL'!O302</f>
        <v>APAGADO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 t="str">
        <f>'RESUMEN TOTAL'!M303</f>
        <v>APAGADO</v>
      </c>
      <c r="H303" s="88" t="str">
        <f>'RESUMEN TOTAL'!N303</f>
        <v>APAGADO</v>
      </c>
      <c r="I303" s="88" t="str">
        <f>'RESUMEN TOTAL'!O303</f>
        <v>APAGADO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 t="str">
        <f>'RESUMEN TOTAL'!M304</f>
        <v>APAGADO</v>
      </c>
      <c r="H304" s="88" t="str">
        <f>'RESUMEN TOTAL'!N304</f>
        <v>APAGADO</v>
      </c>
      <c r="I304" s="88" t="str">
        <f>'RESUMEN TOTAL'!O304</f>
        <v>APAGADO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 t="str">
        <f>'RESUMEN TOTAL'!M305</f>
        <v>APAGADO</v>
      </c>
      <c r="H305" s="88" t="str">
        <f>'RESUMEN TOTAL'!N305</f>
        <v>APAGADO</v>
      </c>
      <c r="I305" s="88" t="str">
        <f>'RESUMEN TOTAL'!O305</f>
        <v>APAGADO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 t="str">
        <f>'RESUMEN TOTAL'!M306</f>
        <v>APAGADO</v>
      </c>
      <c r="H306" s="88" t="str">
        <f>'RESUMEN TOTAL'!N306</f>
        <v>APAGADO</v>
      </c>
      <c r="I306" s="88" t="str">
        <f>'RESUMEN TOTAL'!O306</f>
        <v>APAGADO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 t="str">
        <f>'RESUMEN TOTAL'!M307</f>
        <v>APAGADO</v>
      </c>
      <c r="H307" s="88" t="str">
        <f>'RESUMEN TOTAL'!N307</f>
        <v>APAGADO</v>
      </c>
      <c r="I307" s="88" t="str">
        <f>'RESUMEN TOTAL'!O307</f>
        <v>APAGADO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 t="str">
        <f>'RESUMEN TOTAL'!M308</f>
        <v>APAGADO</v>
      </c>
      <c r="H308" s="88" t="str">
        <f>'RESUMEN TOTAL'!N308</f>
        <v>APAGADO</v>
      </c>
      <c r="I308" s="88" t="str">
        <f>'RESUMEN TOTAL'!O308</f>
        <v>APAGADO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 t="str">
        <f>'RESUMEN TOTAL'!M309</f>
        <v>APAGADO</v>
      </c>
      <c r="H309" s="88" t="str">
        <f>'RESUMEN TOTAL'!N309</f>
        <v>APAGADO</v>
      </c>
      <c r="I309" s="88" t="str">
        <f>'RESUMEN TOTAL'!O309</f>
        <v>APAGADO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 t="str">
        <f>'RESUMEN TOTAL'!M311</f>
        <v>APAGADO</v>
      </c>
      <c r="H311" s="88" t="str">
        <f>'RESUMEN TOTAL'!N311</f>
        <v>APAGADO</v>
      </c>
      <c r="I311" s="88" t="str">
        <f>'RESUMEN TOTAL'!O311</f>
        <v>APAGADO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 t="str">
        <f>'RESUMEN TOTAL'!M312</f>
        <v>APAGADO</v>
      </c>
      <c r="H312" s="88" t="str">
        <f>'RESUMEN TOTAL'!N312</f>
        <v>APAGADO</v>
      </c>
      <c r="I312" s="88" t="str">
        <f>'RESUMEN TOTAL'!O312</f>
        <v>APAGADO</v>
      </c>
      <c r="J312" s="88">
        <f>'RESUMEN TOTAL'!P312</f>
        <v>0</v>
      </c>
      <c r="K312" s="88" t="str">
        <f>'RESUMEN TOTAL'!Q312</f>
        <v>APAGADO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 t="str">
        <f>'RESUMEN TOTAL'!M319</f>
        <v>APAGADO</v>
      </c>
      <c r="H319" s="88" t="str">
        <f>'RESUMEN TOTAL'!N319</f>
        <v>APAGADO</v>
      </c>
      <c r="I319" s="88" t="str">
        <f>'RESUMEN TOTAL'!O319</f>
        <v>APAGADO</v>
      </c>
      <c r="J319" s="88" t="str">
        <f>'RESUMEN TOTAL'!P319</f>
        <v>APAGADO</v>
      </c>
      <c r="K319" s="88" t="str">
        <f>'RESUMEN TOTAL'!Q319</f>
        <v>APAGADO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 t="str">
        <f>'RESUMEN TOTAL'!M320</f>
        <v>APAGADO</v>
      </c>
      <c r="H320" s="88" t="str">
        <f>'RESUMEN TOTAL'!N320</f>
        <v>APAGADO</v>
      </c>
      <c r="I320" s="88" t="str">
        <f>'RESUMEN TOTAL'!O320</f>
        <v>APAGADO</v>
      </c>
      <c r="J320" s="88" t="str">
        <f>'RESUMEN TOTAL'!P320</f>
        <v>APAGADO</v>
      </c>
      <c r="K320" s="88" t="str">
        <f>'RESUMEN TOTAL'!Q320</f>
        <v>APAGADO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 t="str">
        <f>'RESUMEN TOTAL'!M321</f>
        <v>APAGADO</v>
      </c>
      <c r="H321" s="88" t="str">
        <f>'RESUMEN TOTAL'!N321</f>
        <v>APAGADO</v>
      </c>
      <c r="I321" s="88" t="str">
        <f>'RESUMEN TOTAL'!O321</f>
        <v>APAGADO</v>
      </c>
      <c r="J321" s="88" t="str">
        <f>'RESUMEN TOTAL'!P321</f>
        <v>APAGADO</v>
      </c>
      <c r="K321" s="88" t="str">
        <f>'RESUMEN TOTAL'!Q321</f>
        <v>APAGADO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 t="str">
        <f>'RESUMEN TOTAL'!M322</f>
        <v>APAGADO</v>
      </c>
      <c r="H322" s="88" t="str">
        <f>'RESUMEN TOTAL'!N322</f>
        <v>APAGADO</v>
      </c>
      <c r="I322" s="88" t="str">
        <f>'RESUMEN TOTAL'!O322</f>
        <v>APAGADO</v>
      </c>
      <c r="J322" s="88" t="str">
        <f>'RESUMEN TOTAL'!P322</f>
        <v>APAGADO</v>
      </c>
      <c r="K322" s="88" t="str">
        <f>'RESUMEN TOTAL'!Q322</f>
        <v>APAGADO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 t="str">
        <f>'RESUMEN TOTAL'!L351</f>
        <v>APAGADO</v>
      </c>
      <c r="G351" s="88" t="str">
        <f>'RESUMEN TOTAL'!M351</f>
        <v>APAGADO</v>
      </c>
      <c r="H351" s="88" t="str">
        <f>'RESUMEN TOTAL'!N351</f>
        <v>APAGADO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 t="str">
        <f>'RESUMEN TOTAL'!R351</f>
        <v>APAGADO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 t="str">
        <f>'RESUMEN TOTAL'!M354</f>
        <v>APAGADO</v>
      </c>
      <c r="H354" s="88" t="str">
        <f>'RESUMEN TOTAL'!N354</f>
        <v>APAGADO</v>
      </c>
      <c r="I354" s="88" t="str">
        <f>'RESUMEN TOTAL'!O354</f>
        <v>APAGADO</v>
      </c>
      <c r="J354" s="88" t="str">
        <f>'RESUMEN TOTAL'!P354</f>
        <v>APAGADO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 t="str">
        <f>'RESUMEN TOTAL'!M355</f>
        <v>APAGADO</v>
      </c>
      <c r="H355" s="88" t="str">
        <f>'RESUMEN TOTAL'!N355</f>
        <v>APAGADO</v>
      </c>
      <c r="I355" s="88" t="str">
        <f>'RESUMEN TOTAL'!O355</f>
        <v>APAGADO</v>
      </c>
      <c r="J355" s="88" t="str">
        <f>'RESUMEN TOTAL'!P355</f>
        <v>APAGADO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 t="str">
        <f>'RESUMEN TOTAL'!Q358</f>
        <v>APAGADO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 t="str">
        <f>'RESUMEN TOTAL'!Q359</f>
        <v>APAGADO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 t="str">
        <f>'RESUMEN TOTAL'!Q360</f>
        <v>APAGADO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 t="str">
        <f>'RESUMEN TOTAL'!Q363</f>
        <v>APAGADO</v>
      </c>
      <c r="L363" s="88" t="str">
        <f>'RESUMEN TOTAL'!R363</f>
        <v>APAGADO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 t="str">
        <f>'RESUMEN TOTAL'!O366</f>
        <v>APAGADO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 t="str">
        <f>'RESUMEN TOTAL'!R370</f>
        <v>APAGADO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 t="str">
        <f>'RESUMEN TOTAL'!R371</f>
        <v>APAGADO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 t="str">
        <f>'RESUMEN TOTAL'!P380</f>
        <v>APAGADO</v>
      </c>
      <c r="K380" s="88" t="str">
        <f>'RESUMEN TOTAL'!Q380</f>
        <v>APAGADO</v>
      </c>
      <c r="L380" s="88" t="str">
        <f>'RESUMEN TOTAL'!R380</f>
        <v>APAGADO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 t="str">
        <f>'RESUMEN TOTAL'!M381</f>
        <v>APAGADO</v>
      </c>
      <c r="H381" s="88" t="str">
        <f>'RESUMEN TOTAL'!N381</f>
        <v>APAGADO</v>
      </c>
      <c r="I381" s="88" t="str">
        <f>'RESUMEN TOTAL'!O381</f>
        <v>APAGADO</v>
      </c>
      <c r="J381" s="88" t="str">
        <f>'RESUMEN TOTAL'!P381</f>
        <v>APAGADO</v>
      </c>
      <c r="K381" s="88" t="str">
        <f>'RESUMEN TOTAL'!Q381</f>
        <v>APAGADO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 t="str">
        <f>'RESUMEN TOTAL'!M382</f>
        <v>APAGADO</v>
      </c>
      <c r="H382" s="88" t="str">
        <f>'RESUMEN TOTAL'!N382</f>
        <v>APAGADO</v>
      </c>
      <c r="I382" s="88" t="str">
        <f>'RESUMEN TOTAL'!O382</f>
        <v>APAGADO</v>
      </c>
      <c r="J382" s="88" t="str">
        <f>'RESUMEN TOTAL'!P382</f>
        <v>APAGADO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 t="str">
        <f>'RESUMEN TOTAL'!M383</f>
        <v>APAGADO</v>
      </c>
      <c r="H383" s="88" t="str">
        <f>'RESUMEN TOTAL'!N383</f>
        <v>APAGADO</v>
      </c>
      <c r="I383" s="88" t="str">
        <f>'RESUMEN TOTAL'!O383</f>
        <v>APAGADO</v>
      </c>
      <c r="J383" s="88">
        <f>'RESUMEN TOTAL'!P383</f>
        <v>0</v>
      </c>
      <c r="K383" s="88">
        <f>'RESUMEN TOTAL'!Q383</f>
        <v>0</v>
      </c>
      <c r="L383" s="88" t="str">
        <f>'RESUMEN TOTAL'!R383</f>
        <v>APAGADO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 t="str">
        <f>'RESUMEN TOTAL'!M384</f>
        <v>APAGADO</v>
      </c>
      <c r="H384" s="88" t="str">
        <f>'RESUMEN TOTAL'!N384</f>
        <v>APAGADO</v>
      </c>
      <c r="I384" s="88" t="str">
        <f>'RESUMEN TOTAL'!O384</f>
        <v>APAGADO</v>
      </c>
      <c r="J384" s="88">
        <f>'RESUMEN TOTAL'!P384</f>
        <v>0</v>
      </c>
      <c r="K384" s="88">
        <f>'RESUMEN TOTAL'!Q384</f>
        <v>0</v>
      </c>
      <c r="L384" s="88" t="str">
        <f>'RESUMEN TOTAL'!R384</f>
        <v>APAGADO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 t="str">
        <f>'RESUMEN TOTAL'!M385</f>
        <v>APAGADO</v>
      </c>
      <c r="H385" s="88" t="str">
        <f>'RESUMEN TOTAL'!N385</f>
        <v>APAGADO</v>
      </c>
      <c r="I385" s="88" t="str">
        <f>'RESUMEN TOTAL'!O385</f>
        <v>APAGADO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 t="str">
        <f>'RESUMEN TOTAL'!M386</f>
        <v>APAGADO</v>
      </c>
      <c r="H386" s="88" t="str">
        <f>'RESUMEN TOTAL'!N386</f>
        <v>APAGADO</v>
      </c>
      <c r="I386" s="88" t="str">
        <f>'RESUMEN TOTAL'!O386</f>
        <v>APAGADO</v>
      </c>
      <c r="J386" s="88" t="str">
        <f>'RESUMEN TOTAL'!P386</f>
        <v>APAGADO</v>
      </c>
      <c r="K386" s="88" t="str">
        <f>'RESUMEN TOTAL'!Q386</f>
        <v>APAGADO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 t="str">
        <f>'RESUMEN TOTAL'!Q387</f>
        <v>APAGADO</v>
      </c>
      <c r="L387" s="88" t="str">
        <f>'RESUMEN TOTAL'!R387</f>
        <v>APAGADO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 t="str">
        <f>'RESUMEN TOTAL'!R393</f>
        <v>APAGADO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 t="str">
        <f>'RESUMEN TOTAL'!M415</f>
        <v>APAGADO</v>
      </c>
      <c r="H415" s="88" t="str">
        <f>'RESUMEN TOTAL'!N415</f>
        <v>APAGADO</v>
      </c>
      <c r="I415" s="88" t="str">
        <f>'RESUMEN TOTAL'!O415</f>
        <v>APAGADO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 t="str">
        <f>'RESUMEN TOTAL'!M416</f>
        <v>APAGADO</v>
      </c>
      <c r="H416" s="88" t="str">
        <f>'RESUMEN TOTAL'!N416</f>
        <v>APAGADO</v>
      </c>
      <c r="I416" s="88" t="str">
        <f>'RESUMEN TOTAL'!O416</f>
        <v>APAGADO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 t="str">
        <f>'RESUMEN TOTAL'!L417</f>
        <v>APAGADO</v>
      </c>
      <c r="G417" s="88" t="str">
        <f>'RESUMEN TOTAL'!M417</f>
        <v>APAGADO</v>
      </c>
      <c r="H417" s="88" t="str">
        <f>'RESUMEN TOTAL'!N417</f>
        <v>APAGADO</v>
      </c>
      <c r="I417" s="88" t="str">
        <f>'RESUMEN TOTAL'!O417</f>
        <v>APAGADO</v>
      </c>
      <c r="J417" s="88" t="str">
        <f>'RESUMEN TOTAL'!P417</f>
        <v>APAGADO</v>
      </c>
      <c r="K417" s="88" t="str">
        <f>'RESUMEN TOTAL'!Q417</f>
        <v>APAGADO</v>
      </c>
      <c r="L417" s="88" t="str">
        <f>'RESUMEN TOTAL'!R417</f>
        <v>APAGADO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 t="str">
        <f>'RESUMEN TOTAL'!L418</f>
        <v>APAGADO</v>
      </c>
      <c r="G418" s="88" t="str">
        <f>'RESUMEN TOTAL'!M418</f>
        <v>APAGADO</v>
      </c>
      <c r="H418" s="88" t="str">
        <f>'RESUMEN TOTAL'!N418</f>
        <v>APAGADO</v>
      </c>
      <c r="I418" s="88" t="str">
        <f>'RESUMEN TOTAL'!O418</f>
        <v>APAGADO</v>
      </c>
      <c r="J418" s="88" t="str">
        <f>'RESUMEN TOTAL'!P418</f>
        <v>APAGADO</v>
      </c>
      <c r="K418" s="88" t="str">
        <f>'RESUMEN TOTAL'!Q418</f>
        <v>APAGADO</v>
      </c>
      <c r="L418" s="88" t="str">
        <f>'RESUMEN TOTAL'!R418</f>
        <v>APAGADO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 t="str">
        <f>'RESUMEN TOTAL'!M419</f>
        <v>APAGADO</v>
      </c>
      <c r="H419" s="88" t="str">
        <f>'RESUMEN TOTAL'!N419</f>
        <v>APAGADO</v>
      </c>
      <c r="I419" s="88" t="str">
        <f>'RESUMEN TOTAL'!O419</f>
        <v>APAGADO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 t="str">
        <f>'RESUMEN TOTAL'!M420</f>
        <v>APAGADO</v>
      </c>
      <c r="H420" s="88" t="str">
        <f>'RESUMEN TOTAL'!N420</f>
        <v>APAGADO</v>
      </c>
      <c r="I420" s="88" t="str">
        <f>'RESUMEN TOTAL'!O420</f>
        <v>APAGADO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 t="str">
        <f>'RESUMEN TOTAL'!M421</f>
        <v>APAGADO</v>
      </c>
      <c r="H421" s="88" t="str">
        <f>'RESUMEN TOTAL'!N421</f>
        <v>APAGADO</v>
      </c>
      <c r="I421" s="88" t="str">
        <f>'RESUMEN TOTAL'!O421</f>
        <v>APAGADO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 t="str">
        <f>'RESUMEN TOTAL'!M422</f>
        <v>APAGADO</v>
      </c>
      <c r="H422" s="88" t="str">
        <f>'RESUMEN TOTAL'!N422</f>
        <v>APAGADO</v>
      </c>
      <c r="I422" s="88" t="str">
        <f>'RESUMEN TOTAL'!O422</f>
        <v>APAGADO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 t="str">
        <f>'RESUMEN TOTAL'!Q428</f>
        <v>APAGADO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 t="str">
        <f>'RESUMEN TOTAL'!Q429</f>
        <v>APAGADO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 t="str">
        <f>'RESUMEN TOTAL'!Q430</f>
        <v>APAGADO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 t="str">
        <f>'RESUMEN TOTAL'!Q431</f>
        <v>APAGADO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 t="str">
        <f>'RESUMEN TOTAL'!M438</f>
        <v>APAGADO</v>
      </c>
      <c r="H438" s="88" t="str">
        <f>'RESUMEN TOTAL'!N438</f>
        <v>APAGADO</v>
      </c>
      <c r="I438" s="88" t="str">
        <f>'RESUMEN TOTAL'!O438</f>
        <v>APAGADO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 t="str">
        <f>'RESUMEN TOTAL'!O439</f>
        <v>APAGADO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 t="str">
        <f>'RESUMEN TOTAL'!M440</f>
        <v>APAGADO</v>
      </c>
      <c r="H440" s="88" t="str">
        <f>'RESUMEN TOTAL'!N440</f>
        <v>APAGADO</v>
      </c>
      <c r="I440" s="88" t="str">
        <f>'RESUMEN TOTAL'!O440</f>
        <v>APAGADO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 t="str">
        <f>'RESUMEN TOTAL'!M441</f>
        <v>APAGADO</v>
      </c>
      <c r="H441" s="88" t="str">
        <f>'RESUMEN TOTAL'!N441</f>
        <v>APAGADO</v>
      </c>
      <c r="I441" s="88" t="str">
        <f>'RESUMEN TOTAL'!O441</f>
        <v>APAGADO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 t="str">
        <f>'RESUMEN TOTAL'!M442</f>
        <v>APAGADO</v>
      </c>
      <c r="H442" s="88" t="str">
        <f>'RESUMEN TOTAL'!N442</f>
        <v>APAGADO</v>
      </c>
      <c r="I442" s="88" t="str">
        <f>'RESUMEN TOTAL'!O442</f>
        <v>APAGADO</v>
      </c>
      <c r="J442" s="88" t="str">
        <f>'RESUMEN TOTAL'!P442</f>
        <v>APAGADO</v>
      </c>
      <c r="K442" s="88" t="str">
        <f>'RESUMEN TOTAL'!Q442</f>
        <v>APAGADO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 t="str">
        <f>'RESUMEN TOTAL'!M443</f>
        <v>APAGADO</v>
      </c>
      <c r="H443" s="88" t="str">
        <f>'RESUMEN TOTAL'!N443</f>
        <v>APAGADO</v>
      </c>
      <c r="I443" s="88" t="str">
        <f>'RESUMEN TOTAL'!O443</f>
        <v>APAGADO</v>
      </c>
      <c r="J443" s="88" t="str">
        <f>'RESUMEN TOTAL'!P443</f>
        <v>APAGADO</v>
      </c>
      <c r="K443" s="88" t="str">
        <f>'RESUMEN TOTAL'!Q443</f>
        <v>APAGADO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 t="str">
        <f>'RESUMEN TOTAL'!M444</f>
        <v>APAGADO</v>
      </c>
      <c r="H444" s="88" t="str">
        <f>'RESUMEN TOTAL'!N444</f>
        <v>APAGADO</v>
      </c>
      <c r="I444" s="88" t="str">
        <f>'RESUMEN TOTAL'!O444</f>
        <v>APAGADO</v>
      </c>
      <c r="J444" s="88" t="str">
        <f>'RESUMEN TOTAL'!P444</f>
        <v>APAGADO</v>
      </c>
      <c r="K444" s="88" t="str">
        <f>'RESUMEN TOTAL'!Q444</f>
        <v>APAGADO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 t="str">
        <f>'RESUMEN TOTAL'!M445</f>
        <v>APAGADO</v>
      </c>
      <c r="H445" s="88" t="str">
        <f>'RESUMEN TOTAL'!N445</f>
        <v>APAGADO</v>
      </c>
      <c r="I445" s="88" t="str">
        <f>'RESUMEN TOTAL'!O445</f>
        <v>APAGADO</v>
      </c>
      <c r="J445" s="88" t="str">
        <f>'RESUMEN TOTAL'!P445</f>
        <v>APAGADO</v>
      </c>
      <c r="K445" s="88" t="str">
        <f>'RESUMEN TOTAL'!Q445</f>
        <v>APAGADO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 t="e">
        <f>'RESUMEN TOTAL'!#REF!</f>
        <v>#REF!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 t="e">
        <f>'RESUMEN TOTAL'!#REF!</f>
        <v>#REF!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 t="e">
        <f>'RESUMEN TOTAL'!#REF!</f>
        <v>#REF!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 t="e">
        <f>'RESUMEN TOTAL'!#REF!</f>
        <v>#REF!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>
        <f>'RESUMEN TOTAL'!AC461</f>
        <v>0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 t="e">
        <f>'RESUMEN TOTAL'!#REF!</f>
        <v>#REF!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>
        <f>'RESUMEN TOTAL'!AC462</f>
        <v>0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 t="e">
        <f>'RESUMEN TOTAL'!#REF!</f>
        <v>#REF!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 t="str">
        <f>'RESUMEN TOTAL'!M463</f>
        <v>APAGADO</v>
      </c>
      <c r="H463" s="100" t="str">
        <f>'RESUMEN TOTAL'!N463</f>
        <v>APAGADO</v>
      </c>
      <c r="I463" s="100" t="str">
        <f>'RESUMEN TOTAL'!O463</f>
        <v>APAGADO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>
        <f>'RESUMEN TOTAL'!AB463</f>
        <v>0</v>
      </c>
      <c r="W463" s="100">
        <f>'RESUMEN TOTAL'!AC463</f>
        <v>0</v>
      </c>
      <c r="X463" s="100">
        <f>'RESUMEN TOTAL'!AD463</f>
        <v>0</v>
      </c>
      <c r="Y463" s="100">
        <f>'RESUMEN TOTAL'!AE463</f>
        <v>0</v>
      </c>
      <c r="Z463" s="100">
        <f>'RESUMEN TOTAL'!AF463</f>
        <v>0</v>
      </c>
      <c r="AA463" s="100">
        <f>'RESUMEN TOTAL'!AG463</f>
        <v>0</v>
      </c>
      <c r="AB463" s="100">
        <f>'RESUMEN TOTAL'!AH463</f>
        <v>0</v>
      </c>
      <c r="AC463" s="100">
        <f>'RESUMEN TOTAL'!AI463</f>
        <v>0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 t="e">
        <f>'RESUMEN TOTAL'!#REF!</f>
        <v>#REF!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 t="str">
        <f>'RESUMEN TOTAL'!L464</f>
        <v>APAGADO</v>
      </c>
      <c r="G464" s="100" t="str">
        <f>'RESUMEN TOTAL'!M464</f>
        <v>APAGADO</v>
      </c>
      <c r="H464" s="100" t="str">
        <f>'RESUMEN TOTAL'!N464</f>
        <v>APAGADO</v>
      </c>
      <c r="I464" s="100" t="str">
        <f>'RESUMEN TOTAL'!O464</f>
        <v>APAGADO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>
        <f>'RESUMEN TOTAL'!AB464</f>
        <v>0</v>
      </c>
      <c r="W464" s="100">
        <f>'RESUMEN TOTAL'!AC464</f>
        <v>0</v>
      </c>
      <c r="X464" s="100">
        <f>'RESUMEN TOTAL'!AD464</f>
        <v>0</v>
      </c>
      <c r="Y464" s="100">
        <f>'RESUMEN TOTAL'!AE464</f>
        <v>0</v>
      </c>
      <c r="Z464" s="100">
        <f>'RESUMEN TOTAL'!AF464</f>
        <v>0</v>
      </c>
      <c r="AA464" s="100">
        <f>'RESUMEN TOTAL'!AG464</f>
        <v>0</v>
      </c>
      <c r="AB464" s="100">
        <f>'RESUMEN TOTAL'!AH464</f>
        <v>0</v>
      </c>
      <c r="AC464" s="100">
        <f>'RESUMEN TOTAL'!AI464</f>
        <v>0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 t="e">
        <f>'RESUMEN TOTAL'!#REF!</f>
        <v>#REF!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>
        <f>'RESUMEN TOTAL'!L465</f>
        <v>0</v>
      </c>
      <c r="G465" s="100">
        <f>'RESUMEN TOTAL'!M465</f>
        <v>0</v>
      </c>
      <c r="H465" s="100">
        <f>'RESUMEN TOTAL'!N465</f>
        <v>0</v>
      </c>
      <c r="I465" s="100">
        <f>'RESUMEN TOTAL'!O465</f>
        <v>0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>
        <f>'RESUMEN TOTAL'!T465</f>
        <v>0</v>
      </c>
      <c r="O465" s="100">
        <f>'RESUMEN TOTAL'!U465</f>
        <v>0</v>
      </c>
      <c r="P465" s="100">
        <f>'RESUMEN TOTAL'!V465</f>
        <v>0</v>
      </c>
      <c r="Q465" s="100">
        <f>'RESUMEN TOTAL'!W465</f>
        <v>0</v>
      </c>
      <c r="R465" s="100">
        <f>'RESUMEN TOTAL'!X465</f>
        <v>0</v>
      </c>
      <c r="S465" s="100">
        <f>'RESUMEN TOTAL'!Y465</f>
        <v>0</v>
      </c>
      <c r="T465" s="100">
        <f>'RESUMEN TOTAL'!Z465</f>
        <v>0</v>
      </c>
      <c r="U465" s="100">
        <f>'RESUMEN TOTAL'!AA465</f>
        <v>0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>
        <f>'RESUMEN TOTAL'!AH465</f>
        <v>0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 t="e">
        <f>'RESUMEN TOTAL'!#REF!</f>
        <v>#REF!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>
        <f>'RESUMEN TOTAL'!L466</f>
        <v>0</v>
      </c>
      <c r="G466" s="100">
        <f>'RESUMEN TOTAL'!M466</f>
        <v>0</v>
      </c>
      <c r="H466" s="100">
        <f>'RESUMEN TOTAL'!N466</f>
        <v>0</v>
      </c>
      <c r="I466" s="100">
        <f>'RESUMEN TOTAL'!O466</f>
        <v>0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>
        <f>'RESUMEN TOTAL'!T466</f>
        <v>0</v>
      </c>
      <c r="O466" s="100">
        <f>'RESUMEN TOTAL'!U466</f>
        <v>0</v>
      </c>
      <c r="P466" s="100">
        <f>'RESUMEN TOTAL'!V466</f>
        <v>0</v>
      </c>
      <c r="Q466" s="100">
        <f>'RESUMEN TOTAL'!W466</f>
        <v>0</v>
      </c>
      <c r="R466" s="100">
        <f>'RESUMEN TOTAL'!X466</f>
        <v>0</v>
      </c>
      <c r="S466" s="100">
        <f>'RESUMEN TOTAL'!Y466</f>
        <v>0</v>
      </c>
      <c r="T466" s="100">
        <f>'RESUMEN TOTAL'!Z466</f>
        <v>0</v>
      </c>
      <c r="U466" s="100">
        <f>'RESUMEN TOTAL'!AA466</f>
        <v>0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 t="e">
        <f>'RESUMEN TOTAL'!#REF!</f>
        <v>#REF!</v>
      </c>
    </row>
    <row r="467" spans="1:36" x14ac:dyDescent="0.25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 t="e">
        <f>'RESUMEN TOTAL'!#REF!</f>
        <v>#REF!</v>
      </c>
    </row>
    <row r="468" spans="1:36" x14ac:dyDescent="0.25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 t="e">
        <f>'RESUMEN TOTAL'!#REF!</f>
        <v>#REF!</v>
      </c>
    </row>
    <row r="469" spans="1:36" x14ac:dyDescent="0.25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 t="e">
        <f>'RESUMEN TOTAL'!#REF!</f>
        <v>#REF!</v>
      </c>
    </row>
    <row r="470" spans="1:36" x14ac:dyDescent="0.25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 t="e">
        <f>'RESUMEN TOTAL'!#REF!</f>
        <v>#REF!</v>
      </c>
    </row>
    <row r="471" spans="1:36" x14ac:dyDescent="0.25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 t="e">
        <f>'RESUMEN TOTAL'!#REF!</f>
        <v>#REF!</v>
      </c>
    </row>
    <row r="472" spans="1:36" x14ac:dyDescent="0.25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 t="e">
        <f>'RESUMEN TOTAL'!#REF!</f>
        <v>#REF!</v>
      </c>
    </row>
    <row r="473" spans="1:36" x14ac:dyDescent="0.25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 t="e">
        <f>'RESUMEN TOTAL'!#REF!</f>
        <v>#REF!</v>
      </c>
    </row>
    <row r="474" spans="1:36" x14ac:dyDescent="0.25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 t="e">
        <f>'RESUMEN TOTAL'!#REF!</f>
        <v>#REF!</v>
      </c>
    </row>
    <row r="475" spans="1:36" x14ac:dyDescent="0.25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 t="str">
        <f>'RESUMEN TOTAL'!L475</f>
        <v>APAGADO</v>
      </c>
      <c r="G475" s="19" t="str">
        <f>'RESUMEN TOTAL'!M475</f>
        <v>APAGADO</v>
      </c>
      <c r="H475" s="88" t="str">
        <f>'RESUMEN TOTAL'!N475</f>
        <v>APAGADO</v>
      </c>
      <c r="I475" s="19" t="str">
        <f>'RESUMEN TOTAL'!O475</f>
        <v>APAGADO</v>
      </c>
      <c r="J475" s="19" t="str">
        <f>'RESUMEN TOTAL'!P475</f>
        <v>APAGADO</v>
      </c>
      <c r="K475" s="19" t="str">
        <f>'RESUMEN TOTAL'!Q475</f>
        <v>APAGADO</v>
      </c>
      <c r="L475" s="19" t="str">
        <f>'RESUMEN TOTAL'!R475</f>
        <v>APAGADO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>
        <f>'RESUMEN TOTAL'!AB475</f>
        <v>0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00">
        <f>'RESUMEN TOTAL'!AI475</f>
        <v>0</v>
      </c>
      <c r="AD475" s="100">
        <f>'RESUMEN TOTAL'!AJ475</f>
        <v>0</v>
      </c>
      <c r="AE475" s="100">
        <f>'RESUMEN TOTAL'!AK475</f>
        <v>0</v>
      </c>
      <c r="AF475" s="100">
        <f>'RESUMEN TOTAL'!AL475</f>
        <v>0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 t="e">
        <f>'RESUMEN TOTAL'!#REF!</f>
        <v>#REF!</v>
      </c>
    </row>
    <row r="476" spans="1:36" x14ac:dyDescent="0.25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 t="str">
        <f>'RESUMEN TOTAL'!L476</f>
        <v>APAGADO</v>
      </c>
      <c r="G476" s="19" t="str">
        <f>'RESUMEN TOTAL'!M476</f>
        <v>APAGADO</v>
      </c>
      <c r="H476" s="88" t="str">
        <f>'RESUMEN TOTAL'!N476</f>
        <v>APAGADO</v>
      </c>
      <c r="I476" s="19" t="str">
        <f>'RESUMEN TOTAL'!O476</f>
        <v>APAGADO</v>
      </c>
      <c r="J476" s="19" t="str">
        <f>'RESUMEN TOTAL'!P476</f>
        <v>APAGADO</v>
      </c>
      <c r="K476" s="19" t="str">
        <f>'RESUMEN TOTAL'!Q476</f>
        <v>APAGADO</v>
      </c>
      <c r="L476" s="19" t="str">
        <f>'RESUMEN TOTAL'!R476</f>
        <v>APAGADO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00">
        <f>'RESUMEN TOTAL'!AI476</f>
        <v>0</v>
      </c>
      <c r="AD476" s="100">
        <f>'RESUMEN TOTAL'!AJ476</f>
        <v>0</v>
      </c>
      <c r="AE476" s="100">
        <f>'RESUMEN TOTAL'!AK476</f>
        <v>0</v>
      </c>
      <c r="AF476" s="100">
        <f>'RESUMEN TOTAL'!AL476</f>
        <v>0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 t="e">
        <f>'RESUMEN TOTAL'!#REF!</f>
        <v>#REF!</v>
      </c>
    </row>
    <row r="477" spans="1:36" x14ac:dyDescent="0.25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 t="str">
        <f>'RESUMEN TOTAL'!L477</f>
        <v>APAGADO</v>
      </c>
      <c r="G477" s="19">
        <f>'RESUMEN TOTAL'!M477</f>
        <v>0</v>
      </c>
      <c r="H477" s="88" t="str">
        <f>'RESUMEN TOTAL'!N477</f>
        <v>APAGADO</v>
      </c>
      <c r="I477" s="19">
        <f>'RESUMEN TOTAL'!O477</f>
        <v>0</v>
      </c>
      <c r="J477" s="19" t="str">
        <f>'RESUMEN TOTAL'!P477</f>
        <v>APAGADO</v>
      </c>
      <c r="K477" s="19">
        <f>'RESUMEN TOTAL'!Q477</f>
        <v>0</v>
      </c>
      <c r="L477" s="19" t="str">
        <f>'RESUMEN TOTAL'!R477</f>
        <v>APAGADO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00">
        <f>'RESUMEN TOTAL'!AI477</f>
        <v>0</v>
      </c>
      <c r="AD477" s="100">
        <f>'RESUMEN TOTAL'!AJ477</f>
        <v>0</v>
      </c>
      <c r="AE477" s="100">
        <f>'RESUMEN TOTAL'!AK477</f>
        <v>0</v>
      </c>
      <c r="AF477" s="100">
        <f>'RESUMEN TOTAL'!AL477</f>
        <v>0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 t="e">
        <f>'RESUMEN TOTAL'!#REF!</f>
        <v>#REF!</v>
      </c>
    </row>
    <row r="478" spans="1:36" x14ac:dyDescent="0.25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 t="str">
        <f>'RESUMEN TOTAL'!L478</f>
        <v>APAGADO</v>
      </c>
      <c r="G478" s="19">
        <f>'RESUMEN TOTAL'!M478</f>
        <v>0</v>
      </c>
      <c r="H478" s="88" t="str">
        <f>'RESUMEN TOTAL'!N478</f>
        <v>APAGADO</v>
      </c>
      <c r="I478" s="19">
        <f>'RESUMEN TOTAL'!O478</f>
        <v>0</v>
      </c>
      <c r="J478" s="19" t="str">
        <f>'RESUMEN TOTAL'!P478</f>
        <v>APAGADO</v>
      </c>
      <c r="K478" s="19">
        <f>'RESUMEN TOTAL'!Q478</f>
        <v>0</v>
      </c>
      <c r="L478" s="19" t="str">
        <f>'RESUMEN TOTAL'!R478</f>
        <v>APAGADO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00">
        <f>'RESUMEN TOTAL'!AI478</f>
        <v>0</v>
      </c>
      <c r="AD478" s="100">
        <f>'RESUMEN TOTAL'!AJ478</f>
        <v>0</v>
      </c>
      <c r="AE478" s="100">
        <f>'RESUMEN TOTAL'!AK478</f>
        <v>0</v>
      </c>
      <c r="AF478" s="100">
        <f>'RESUMEN TOTAL'!AL478</f>
        <v>0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 t="e">
        <f>'RESUMEN TOTAL'!#REF!</f>
        <v>#REF!</v>
      </c>
    </row>
    <row r="479" spans="1:36" x14ac:dyDescent="0.25">
      <c r="A479" t="str">
        <f>'RESUMEN TOTAL'!A479</f>
        <v>PARADAS SEGURAS</v>
      </c>
      <c r="B479" s="33" t="str">
        <f>'RESUMEN TOTAL'!B479</f>
        <v>32 C</v>
      </c>
      <c r="C479" t="str">
        <f>'RESUMEN TOTAL'!D479</f>
        <v>Hudson y 834 oeste</v>
      </c>
      <c r="D479" s="33" t="str">
        <f>'RESUMEN TOTAL'!E479</f>
        <v>GFIJA</v>
      </c>
      <c r="E479" s="33" t="str">
        <f>'RESUMEN TOTAL'!F479</f>
        <v>GPON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 t="str">
        <f>'RESUMEN TOTAL'!O479</f>
        <v>APAGADO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>
        <f>'RESUMEN TOTAL'!AB479</f>
        <v>0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 t="e">
        <f>'RESUMEN TOTAL'!#REF!</f>
        <v>#REF!</v>
      </c>
    </row>
    <row r="480" spans="1:36" x14ac:dyDescent="0.25">
      <c r="A480" t="str">
        <f>'RESUMEN TOTAL'!A480</f>
        <v>PARADAS SEGURAS</v>
      </c>
      <c r="B480" s="33" t="str">
        <f>'RESUMEN TOTAL'!B480</f>
        <v>32 I</v>
      </c>
      <c r="C480" t="str">
        <f>'RESUMEN TOTAL'!D480</f>
        <v>Hudson y 834 oeste</v>
      </c>
      <c r="D480" s="33" t="str">
        <f>'RESUMEN TOTAL'!E480</f>
        <v>INTERCOMUNICADOR</v>
      </c>
      <c r="E480" s="33" t="str">
        <f>'RESUMEN TOTAL'!F480</f>
        <v>GPON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 t="str">
        <f>'RESUMEN TOTAL'!O480</f>
        <v>APAGADO</v>
      </c>
      <c r="J480" s="19">
        <f>'RESUMEN TOTAL'!P480</f>
        <v>0</v>
      </c>
      <c r="K480" s="19">
        <f>'RESUMEN TOTAL'!Q480</f>
        <v>0</v>
      </c>
      <c r="L480" s="19">
        <f>'RESUMEN TOTAL'!R480</f>
        <v>0</v>
      </c>
      <c r="M480" s="19">
        <f>'RESUMEN TOTAL'!S480</f>
        <v>0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>
        <f>'RESUMEN TOTAL'!AB480</f>
        <v>0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 t="e">
        <f>'RESUMEN TOTAL'!#REF!</f>
        <v>#REF!</v>
      </c>
    </row>
    <row r="481" spans="1:36" x14ac:dyDescent="0.25">
      <c r="A481" t="str">
        <f>'RESUMEN TOTAL'!A481</f>
        <v>PARADAS SEGURAS</v>
      </c>
      <c r="B481" s="33" t="str">
        <f>'RESUMEN TOTAL'!B481</f>
        <v>33 C</v>
      </c>
      <c r="C481" t="str">
        <f>'RESUMEN TOTAL'!D481</f>
        <v>Hudson y Suipacha este</v>
      </c>
      <c r="D481" s="33" t="str">
        <f>'RESUMEN TOTAL'!E481</f>
        <v>GFIJA</v>
      </c>
      <c r="E481" s="33" t="str">
        <f>'RESUMEN TOTAL'!F481</f>
        <v>GPON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>
        <f>'RESUMEN TOTAL'!O481</f>
        <v>0</v>
      </c>
      <c r="J481" s="19">
        <f>'RESUMEN TOTAL'!P481</f>
        <v>0</v>
      </c>
      <c r="K481" s="19">
        <f>'RESUMEN TOTAL'!Q481</f>
        <v>0</v>
      </c>
      <c r="L481" s="19">
        <f>'RESUMEN TOTAL'!R481</f>
        <v>0</v>
      </c>
      <c r="M481" s="19">
        <f>'RESUMEN TOTAL'!S481</f>
        <v>0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 t="e">
        <f>'RESUMEN TOTAL'!#REF!</f>
        <v>#REF!</v>
      </c>
    </row>
    <row r="482" spans="1:36" x14ac:dyDescent="0.25">
      <c r="A482" t="str">
        <f>'RESUMEN TOTAL'!A482</f>
        <v>PARADAS SEGURAS</v>
      </c>
      <c r="B482" s="33" t="str">
        <f>'RESUMEN TOTAL'!B482</f>
        <v>33 I</v>
      </c>
      <c r="C482" t="str">
        <f>'RESUMEN TOTAL'!D482</f>
        <v>Hudson y Suipacha este</v>
      </c>
      <c r="D482" s="33" t="str">
        <f>'RESUMEN TOTAL'!E482</f>
        <v>INTERCOMUNICADOR</v>
      </c>
      <c r="E482" s="33" t="str">
        <f>'RESUMEN TOTAL'!F482</f>
        <v>GPON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>
        <f>'RESUMEN TOTAL'!O482</f>
        <v>0</v>
      </c>
      <c r="J482" s="19">
        <f>'RESUMEN TOTAL'!P482</f>
        <v>0</v>
      </c>
      <c r="K482" s="19">
        <f>'RESUMEN TOTAL'!Q482</f>
        <v>0</v>
      </c>
      <c r="L482" s="19">
        <f>'RESUMEN TOTAL'!R482</f>
        <v>0</v>
      </c>
      <c r="M482" s="19">
        <f>'RESUMEN TOTAL'!S482</f>
        <v>0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 t="e">
        <f>'RESUMEN TOTAL'!#REF!</f>
        <v>#REF!</v>
      </c>
    </row>
    <row r="483" spans="1:36" x14ac:dyDescent="0.25">
      <c r="A483" t="str">
        <f>'RESUMEN TOTAL'!A483</f>
        <v>PARADAS SEGURAS</v>
      </c>
      <c r="B483" s="33" t="str">
        <f>'RESUMEN TOTAL'!B483</f>
        <v>34 C</v>
      </c>
      <c r="C483" t="str">
        <f>'RESUMEN TOTAL'!D483</f>
        <v>Hudson y Suipacha oeste</v>
      </c>
      <c r="D483" s="33" t="str">
        <f>'RESUMEN TOTAL'!E483</f>
        <v>GFIJA</v>
      </c>
      <c r="E483" s="33" t="str">
        <f>'RESUMEN TOTAL'!F483</f>
        <v>GPON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 t="e">
        <f>'RESUMEN TOTAL'!#REF!</f>
        <v>#REF!</v>
      </c>
    </row>
    <row r="484" spans="1:36" x14ac:dyDescent="0.25">
      <c r="A484" t="str">
        <f>'RESUMEN TOTAL'!A484</f>
        <v>PARADAS SEGURAS</v>
      </c>
      <c r="B484" s="33" t="str">
        <f>'RESUMEN TOTAL'!B484</f>
        <v>34 I</v>
      </c>
      <c r="C484" t="str">
        <f>'RESUMEN TOTAL'!D484</f>
        <v>Hudson y Suipacha oeste</v>
      </c>
      <c r="D484" s="33" t="str">
        <f>'RESUMEN TOTAL'!E484</f>
        <v>INTERCOMUNICADOR</v>
      </c>
      <c r="E484" s="33" t="str">
        <f>'RESUMEN TOTAL'!F484</f>
        <v>GPON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>
        <f>'RESUMEN TOTAL'!O484</f>
        <v>0</v>
      </c>
      <c r="J484" s="19">
        <f>'RESUMEN TOTAL'!P484</f>
        <v>0</v>
      </c>
      <c r="K484" s="19">
        <f>'RESUMEN TOTAL'!Q484</f>
        <v>0</v>
      </c>
      <c r="L484" s="19">
        <f>'RESUMEN TOTAL'!R484</f>
        <v>0</v>
      </c>
      <c r="M484" s="19">
        <f>'RESUMEN TOTAL'!S484</f>
        <v>0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 t="e">
        <f>'RESUMEN TOTAL'!#REF!</f>
        <v>#REF!</v>
      </c>
    </row>
    <row r="485" spans="1:36" x14ac:dyDescent="0.25">
      <c r="A485" t="str">
        <f>'RESUMEN TOTAL'!A485</f>
        <v>PARADAS SEGURAS</v>
      </c>
      <c r="B485" s="33" t="str">
        <f>'RESUMEN TOTAL'!B485</f>
        <v>35 C</v>
      </c>
      <c r="C485" t="str">
        <f>'RESUMEN TOTAL'!D485</f>
        <v>Hudson y Suipacha este</v>
      </c>
      <c r="D485" s="33" t="str">
        <f>'RESUMEN TOTAL'!E485</f>
        <v>GFIJA</v>
      </c>
      <c r="E485" s="33" t="str">
        <f>'RESUMEN TOTAL'!F485</f>
        <v>GPON</v>
      </c>
      <c r="F485" s="19" t="str">
        <f>'RESUMEN TOTAL'!L485</f>
        <v>APAGADO</v>
      </c>
      <c r="G485" s="19" t="str">
        <f>'RESUMEN TOTAL'!M485</f>
        <v>APAGADO</v>
      </c>
      <c r="H485" s="88">
        <f>'RESUMEN TOTAL'!N485</f>
        <v>0</v>
      </c>
      <c r="I485" s="19" t="str">
        <f>'RESUMEN TOTAL'!O485</f>
        <v>APAGADO</v>
      </c>
      <c r="J485" s="19" t="str">
        <f>'RESUMEN TOTAL'!P485</f>
        <v>APAGADO</v>
      </c>
      <c r="K485" s="19" t="str">
        <f>'RESUMEN TOTAL'!Q485</f>
        <v>APAGADO</v>
      </c>
      <c r="L485" s="19" t="str">
        <f>'RESUMEN TOTAL'!R485</f>
        <v>APAGADO</v>
      </c>
      <c r="M485" s="19">
        <f>'RESUMEN TOTAL'!S485</f>
        <v>0</v>
      </c>
      <c r="N485" s="19">
        <f>'RESUMEN TOTAL'!T485</f>
        <v>0</v>
      </c>
      <c r="O485" s="19">
        <f>'RESUMEN TOTAL'!U485</f>
        <v>0</v>
      </c>
      <c r="P485" s="19">
        <f>'RESUMEN TOTAL'!V485</f>
        <v>0</v>
      </c>
      <c r="Q485" s="19">
        <f>'RESUMEN TOTAL'!W485</f>
        <v>0</v>
      </c>
      <c r="R485" s="19">
        <f>'RESUMEN TOTAL'!X485</f>
        <v>0</v>
      </c>
      <c r="S485" s="19">
        <f>'RESUMEN TOTAL'!Y485</f>
        <v>0</v>
      </c>
      <c r="T485" s="19">
        <f>'RESUMEN TOTAL'!Z485</f>
        <v>0</v>
      </c>
      <c r="U485" s="19">
        <f>'RESUMEN TOTAL'!AA485</f>
        <v>0</v>
      </c>
      <c r="V485" s="19">
        <f>'RESUMEN TOTAL'!AB485</f>
        <v>0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 t="e">
        <f>'RESUMEN TOTAL'!#REF!</f>
        <v>#REF!</v>
      </c>
    </row>
    <row r="486" spans="1:36" x14ac:dyDescent="0.25">
      <c r="A486" t="str">
        <f>'RESUMEN TOTAL'!A486</f>
        <v>PARADAS SEGURAS</v>
      </c>
      <c r="B486" s="33" t="str">
        <f>'RESUMEN TOTAL'!B486</f>
        <v>35 I</v>
      </c>
      <c r="C486" t="str">
        <f>'RESUMEN TOTAL'!D486</f>
        <v>Hudson y Suipacha este</v>
      </c>
      <c r="D486" s="33" t="str">
        <f>'RESUMEN TOTAL'!E486</f>
        <v>INTERCOMUNICADOR</v>
      </c>
      <c r="E486" s="33" t="str">
        <f>'RESUMEN TOTAL'!F486</f>
        <v>GPON</v>
      </c>
      <c r="F486" s="19">
        <f>'RESUMEN TOTAL'!L486</f>
        <v>0</v>
      </c>
      <c r="G486" s="19">
        <f>'RESUMEN TOTAL'!M486</f>
        <v>0</v>
      </c>
      <c r="H486" s="88" t="str">
        <f>'RESUMEN TOTAL'!N486</f>
        <v>APAGADO</v>
      </c>
      <c r="I486" s="19">
        <f>'RESUMEN TOTAL'!O486</f>
        <v>0</v>
      </c>
      <c r="J486" s="19">
        <f>'RESUMEN TOTAL'!P486</f>
        <v>0</v>
      </c>
      <c r="K486" s="19">
        <f>'RESUMEN TOTAL'!Q486</f>
        <v>0</v>
      </c>
      <c r="L486" s="19">
        <f>'RESUMEN TOTAL'!R486</f>
        <v>0</v>
      </c>
      <c r="M486" s="19">
        <f>'RESUMEN TOTAL'!S486</f>
        <v>0</v>
      </c>
      <c r="N486" s="19">
        <f>'RESUMEN TOTAL'!T486</f>
        <v>0</v>
      </c>
      <c r="O486" s="19">
        <f>'RESUMEN TOTAL'!U486</f>
        <v>0</v>
      </c>
      <c r="P486" s="19">
        <f>'RESUMEN TOTAL'!V486</f>
        <v>0</v>
      </c>
      <c r="Q486" s="19">
        <f>'RESUMEN TOTAL'!W486</f>
        <v>0</v>
      </c>
      <c r="R486" s="19">
        <f>'RESUMEN TOTAL'!X486</f>
        <v>0</v>
      </c>
      <c r="S486" s="19">
        <f>'RESUMEN TOTAL'!Y486</f>
        <v>0</v>
      </c>
      <c r="T486" s="19">
        <f>'RESUMEN TOTAL'!Z486</f>
        <v>0</v>
      </c>
      <c r="U486" s="19">
        <f>'RESUMEN TOTAL'!AA486</f>
        <v>0</v>
      </c>
      <c r="V486" s="19">
        <f>'RESUMEN TOTAL'!AB486</f>
        <v>0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 t="e">
        <f>'RESUMEN TOTAL'!#REF!</f>
        <v>#REF!</v>
      </c>
    </row>
    <row r="487" spans="1:36" hidden="1" x14ac:dyDescent="0.25">
      <c r="A487" t="str">
        <f>'RESUMEN TOTAL'!A487</f>
        <v>PARADAS SEGURAS</v>
      </c>
      <c r="B487" s="33" t="str">
        <f>'RESUMEN TOTAL'!B487</f>
        <v>36 C</v>
      </c>
      <c r="C487" t="str">
        <f>'RESUMEN TOTAL'!D487</f>
        <v>Hudson y Transol</v>
      </c>
      <c r="D487" s="33" t="str">
        <f>'RESUMEN TOTAL'!E487</f>
        <v>GFIJA</v>
      </c>
      <c r="E487" s="33" t="str">
        <f>'RESUMEN TOTAL'!F487</f>
        <v>GPON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 t="e">
        <f>'RESUMEN TOTAL'!#REF!</f>
        <v>#REF!</v>
      </c>
    </row>
    <row r="488" spans="1:36" hidden="1" x14ac:dyDescent="0.25">
      <c r="A488" t="str">
        <f>'RESUMEN TOTAL'!A488</f>
        <v>PARADAS SEGURAS</v>
      </c>
      <c r="B488" s="33" t="str">
        <f>'RESUMEN TOTAL'!B488</f>
        <v>36 I</v>
      </c>
      <c r="C488" t="str">
        <f>'RESUMEN TOTAL'!D488</f>
        <v>Hudson y Transol</v>
      </c>
      <c r="D488" s="33" t="str">
        <f>'RESUMEN TOTAL'!E488</f>
        <v>INTERCOMUNICADOR</v>
      </c>
      <c r="E488" s="33" t="str">
        <f>'RESUMEN TOTAL'!F488</f>
        <v>GPON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 t="e">
        <f>'RESUMEN TOTAL'!#REF!</f>
        <v>#REF!</v>
      </c>
    </row>
    <row r="489" spans="1:36" hidden="1" x14ac:dyDescent="0.25">
      <c r="A489" t="str">
        <f>'RESUMEN TOTAL'!A489</f>
        <v>PARADAS SEGURAS</v>
      </c>
      <c r="B489" s="33" t="str">
        <f>'RESUMEN TOTAL'!B489</f>
        <v>37 C</v>
      </c>
      <c r="C489" t="str">
        <f>'RESUMEN TOTAL'!D489</f>
        <v>Hudson y Jose Ingeniero Este</v>
      </c>
      <c r="D489" s="33" t="str">
        <f>'RESUMEN TOTAL'!E489</f>
        <v>GFIJA</v>
      </c>
      <c r="E489" s="33" t="str">
        <f>'RESUMEN TOTAL'!F489</f>
        <v>GPON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 t="e">
        <f>'RESUMEN TOTAL'!#REF!</f>
        <v>#REF!</v>
      </c>
    </row>
    <row r="490" spans="1:36" hidden="1" x14ac:dyDescent="0.25">
      <c r="A490" t="str">
        <f>'RESUMEN TOTAL'!A490</f>
        <v>PARADAS SEGURAS</v>
      </c>
      <c r="B490" s="33" t="str">
        <f>'RESUMEN TOTAL'!B490</f>
        <v xml:space="preserve">37 I </v>
      </c>
      <c r="C490" t="str">
        <f>'RESUMEN TOTAL'!D490</f>
        <v>Hudson y Jose Ingeniero Este</v>
      </c>
      <c r="D490" s="33" t="str">
        <f>'RESUMEN TOTAL'!E490</f>
        <v>INTERCOMUNICADOR</v>
      </c>
      <c r="E490" s="33" t="str">
        <f>'RESUMEN TOTAL'!F490</f>
        <v>GPON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 t="e">
        <f>'RESUMEN TOTAL'!#REF!</f>
        <v>#REF!</v>
      </c>
    </row>
    <row r="491" spans="1:36" hidden="1" x14ac:dyDescent="0.25">
      <c r="A491" t="str">
        <f>'RESUMEN TOTAL'!A491</f>
        <v>PARADAS SEGURAS</v>
      </c>
      <c r="B491" s="33" t="str">
        <f>'RESUMEN TOTAL'!B491</f>
        <v>38 C</v>
      </c>
      <c r="C491" t="str">
        <f>'RESUMEN TOTAL'!D491</f>
        <v>Hudson y Cacheuta Oeste</v>
      </c>
      <c r="D491" s="33" t="str">
        <f>'RESUMEN TOTAL'!E491</f>
        <v>GFIJA</v>
      </c>
      <c r="E491" s="33" t="str">
        <f>'RESUMEN TOTAL'!F491</f>
        <v>GPON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 t="e">
        <f>'RESUMEN TOTAL'!#REF!</f>
        <v>#REF!</v>
      </c>
    </row>
    <row r="492" spans="1:36" hidden="1" x14ac:dyDescent="0.25">
      <c r="A492" t="str">
        <f>'RESUMEN TOTAL'!A492</f>
        <v>PARADAS SEGURAS</v>
      </c>
      <c r="B492" s="33" t="str">
        <f>'RESUMEN TOTAL'!B492</f>
        <v>38 I</v>
      </c>
      <c r="C492" t="str">
        <f>'RESUMEN TOTAL'!D492</f>
        <v>Hudson y Cacheuta Oeste</v>
      </c>
      <c r="D492" s="33" t="str">
        <f>'RESUMEN TOTAL'!E492</f>
        <v>INTERCOMUNICADOR</v>
      </c>
      <c r="E492" s="33" t="str">
        <f>'RESUMEN TOTAL'!F492</f>
        <v>GPON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 t="e">
        <f>'RESUMEN TOTAL'!#REF!</f>
        <v>#REF!</v>
      </c>
    </row>
    <row r="493" spans="1:36" hidden="1" x14ac:dyDescent="0.25">
      <c r="A493" t="str">
        <f>'RESUMEN TOTAL'!A493</f>
        <v>PARADAS SEGURAS</v>
      </c>
      <c r="B493" s="33" t="str">
        <f>'RESUMEN TOTAL'!B493</f>
        <v>39 C</v>
      </c>
      <c r="C493" t="str">
        <f>'RESUMEN TOTAL'!D493</f>
        <v>Hudson y Groussac Este</v>
      </c>
      <c r="D493" s="33" t="str">
        <f>'RESUMEN TOTAL'!E493</f>
        <v>GFIJA</v>
      </c>
      <c r="E493" s="33" t="str">
        <f>'RESUMEN TOTAL'!F493</f>
        <v>GPON</v>
      </c>
      <c r="F493" s="19">
        <f>'RESUMEN TOTAL'!L493</f>
        <v>0</v>
      </c>
      <c r="G493" s="19" t="str">
        <f>'RESUMEN TOTAL'!M493</f>
        <v>APAGADO</v>
      </c>
      <c r="H493" s="88" t="str">
        <f>'RESUMEN TOTAL'!N493</f>
        <v>APAGADO</v>
      </c>
      <c r="I493" s="19" t="str">
        <f>'RESUMEN TOTAL'!O493</f>
        <v>APAGADO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 t="e">
        <f>'RESUMEN TOTAL'!#REF!</f>
        <v>#REF!</v>
      </c>
    </row>
    <row r="494" spans="1:36" hidden="1" x14ac:dyDescent="0.25">
      <c r="A494" t="str">
        <f>'RESUMEN TOTAL'!A494</f>
        <v>PARADAS SEGURAS</v>
      </c>
      <c r="B494" s="33" t="str">
        <f>'RESUMEN TOTAL'!B494</f>
        <v>39 I</v>
      </c>
      <c r="C494" t="str">
        <f>'RESUMEN TOTAL'!D494</f>
        <v>Hudson y Groussac Este</v>
      </c>
      <c r="D494" s="33" t="str">
        <f>'RESUMEN TOTAL'!E494</f>
        <v>INTERCOMUNICADOR</v>
      </c>
      <c r="E494" s="33" t="str">
        <f>'RESUMEN TOTAL'!F494</f>
        <v>GPON</v>
      </c>
      <c r="F494" s="19">
        <f>'RESUMEN TOTAL'!L494</f>
        <v>0</v>
      </c>
      <c r="G494" s="19" t="str">
        <f>'RESUMEN TOTAL'!M494</f>
        <v>APAGADO</v>
      </c>
      <c r="H494" s="88" t="str">
        <f>'RESUMEN TOTAL'!N494</f>
        <v>APAGADO</v>
      </c>
      <c r="I494" s="19" t="str">
        <f>'RESUMEN TOTAL'!O494</f>
        <v>APAGADO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 t="e">
        <f>'RESUMEN TOTAL'!#REF!</f>
        <v>#REF!</v>
      </c>
    </row>
    <row r="495" spans="1:36" hidden="1" x14ac:dyDescent="0.25">
      <c r="A495" t="str">
        <f>'RESUMEN TOTAL'!A495</f>
        <v>PARADAS SEGURAS</v>
      </c>
      <c r="B495" s="33" t="str">
        <f>'RESUMEN TOTAL'!B495</f>
        <v>40 C</v>
      </c>
      <c r="C495" t="str">
        <f>'RESUMEN TOTAL'!D495</f>
        <v>Hudson y Groussac Oeste</v>
      </c>
      <c r="D495" s="33" t="str">
        <f>'RESUMEN TOTAL'!E495</f>
        <v>GFIJA</v>
      </c>
      <c r="E495" s="33" t="str">
        <f>'RESUMEN TOTAL'!F495</f>
        <v>GPON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 t="e">
        <f>'RESUMEN TOTAL'!#REF!</f>
        <v>#REF!</v>
      </c>
    </row>
    <row r="496" spans="1:36" hidden="1" x14ac:dyDescent="0.25">
      <c r="A496" t="str">
        <f>'RESUMEN TOTAL'!A496</f>
        <v>PARADAS SEGURAS</v>
      </c>
      <c r="B496" s="33" t="str">
        <f>'RESUMEN TOTAL'!B496</f>
        <v>40 I</v>
      </c>
      <c r="C496" t="str">
        <f>'RESUMEN TOTAL'!D496</f>
        <v>Hudson y Groussac Oeste</v>
      </c>
      <c r="D496" s="33" t="str">
        <f>'RESUMEN TOTAL'!E496</f>
        <v>INTERCOMUNICADOR</v>
      </c>
      <c r="E496" s="33" t="str">
        <f>'RESUMEN TOTAL'!F496</f>
        <v>GPON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 t="e">
        <f>'RESUMEN TOTAL'!#REF!</f>
        <v>#REF!</v>
      </c>
    </row>
    <row r="497" spans="1:36" hidden="1" x14ac:dyDescent="0.25">
      <c r="A497" t="str">
        <f>'RESUMEN TOTAL'!A497</f>
        <v>PARADAS SEGURAS</v>
      </c>
      <c r="B497" s="33" t="str">
        <f>'RESUMEN TOTAL'!B497</f>
        <v>41 C</v>
      </c>
      <c r="C497" t="str">
        <f>'RESUMEN TOTAL'!D497</f>
        <v>Hudson y Dumas Este</v>
      </c>
      <c r="D497" s="33" t="str">
        <f>'RESUMEN TOTAL'!E497</f>
        <v>GFIJA</v>
      </c>
      <c r="E497" s="33" t="str">
        <f>'RESUMEN TOTAL'!F497</f>
        <v>GPON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 t="e">
        <f>'RESUMEN TOTAL'!#REF!</f>
        <v>#REF!</v>
      </c>
    </row>
    <row r="498" spans="1:36" hidden="1" x14ac:dyDescent="0.25">
      <c r="A498" t="str">
        <f>'RESUMEN TOTAL'!A498</f>
        <v>PARADAS SEGURAS</v>
      </c>
      <c r="B498" s="33" t="str">
        <f>'RESUMEN TOTAL'!B498</f>
        <v>41 I</v>
      </c>
      <c r="C498" t="str">
        <f>'RESUMEN TOTAL'!D498</f>
        <v>Hudson y Dumas Este</v>
      </c>
      <c r="D498" s="33" t="str">
        <f>'RESUMEN TOTAL'!E498</f>
        <v>INTERCOMUNICADOR</v>
      </c>
      <c r="E498" s="33" t="str">
        <f>'RESUMEN TOTAL'!F498</f>
        <v>GPON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 t="e">
        <f>'RESUMEN TOTAL'!#REF!</f>
        <v>#REF!</v>
      </c>
    </row>
    <row r="499" spans="1:36" hidden="1" x14ac:dyDescent="0.25">
      <c r="A499" t="str">
        <f>'RESUMEN TOTAL'!A499</f>
        <v>PARADAS SEGURAS</v>
      </c>
      <c r="B499" s="33" t="str">
        <f>'RESUMEN TOTAL'!B499</f>
        <v>42 C</v>
      </c>
      <c r="C499" t="str">
        <f>'RESUMEN TOTAL'!D499</f>
        <v>Hudson y Dumas Oeste</v>
      </c>
      <c r="D499" s="33" t="str">
        <f>'RESUMEN TOTAL'!E499</f>
        <v>GFIJA</v>
      </c>
      <c r="E499" s="33" t="str">
        <f>'RESUMEN TOTAL'!F499</f>
        <v>GPON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 t="e">
        <f>'RESUMEN TOTAL'!#REF!</f>
        <v>#REF!</v>
      </c>
    </row>
    <row r="500" spans="1:36" hidden="1" x14ac:dyDescent="0.25">
      <c r="A500" t="str">
        <f>'RESUMEN TOTAL'!A500</f>
        <v>PARADAS SEGURAS</v>
      </c>
      <c r="B500" s="33" t="str">
        <f>'RESUMEN TOTAL'!B500</f>
        <v>42 I</v>
      </c>
      <c r="C500" t="str">
        <f>'RESUMEN TOTAL'!D500</f>
        <v>Hudson y Dumas Oeste</v>
      </c>
      <c r="D500" s="33" t="str">
        <f>'RESUMEN TOTAL'!E500</f>
        <v>INTERCOMUNICADOR</v>
      </c>
      <c r="E500" s="33" t="str">
        <f>'RESUMEN TOTAL'!F500</f>
        <v>GPON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 t="e">
        <f>'RESUMEN TOTAL'!#REF!</f>
        <v>#REF!</v>
      </c>
    </row>
    <row r="501" spans="1:36" hidden="1" x14ac:dyDescent="0.25">
      <c r="A501" t="str">
        <f>'RESUMEN TOTAL'!A501</f>
        <v>PARADAS SEGURAS</v>
      </c>
      <c r="B501" s="33" t="str">
        <f>'RESUMEN TOTAL'!B501</f>
        <v>43 C</v>
      </c>
      <c r="C501" t="str">
        <f>'RESUMEN TOTAL'!D501</f>
        <v>Hudson y Manuel de Falla Este</v>
      </c>
      <c r="D501" s="33" t="str">
        <f>'RESUMEN TOTAL'!E501</f>
        <v>GFIJA</v>
      </c>
      <c r="E501" s="33" t="str">
        <f>'RESUMEN TOTAL'!F501</f>
        <v>GPON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 t="e">
        <f>'RESUMEN TOTAL'!#REF!</f>
        <v>#REF!</v>
      </c>
    </row>
    <row r="502" spans="1:36" hidden="1" x14ac:dyDescent="0.25">
      <c r="A502" t="str">
        <f>'RESUMEN TOTAL'!A502</f>
        <v>PARADAS SEGURAS</v>
      </c>
      <c r="B502" s="33" t="str">
        <f>'RESUMEN TOTAL'!B502</f>
        <v>43 I</v>
      </c>
      <c r="C502" t="str">
        <f>'RESUMEN TOTAL'!D502</f>
        <v>Hudson y Manuel de Falla Este</v>
      </c>
      <c r="D502" s="33" t="str">
        <f>'RESUMEN TOTAL'!E502</f>
        <v>INTERCOMUNICADOR</v>
      </c>
      <c r="E502" s="33" t="str">
        <f>'RESUMEN TOTAL'!F502</f>
        <v>GPON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 t="e">
        <f>'RESUMEN TOTAL'!#REF!</f>
        <v>#REF!</v>
      </c>
    </row>
    <row r="503" spans="1:36" hidden="1" x14ac:dyDescent="0.25">
      <c r="A503" t="str">
        <f>'RESUMEN TOTAL'!A503</f>
        <v>PARADAS SEGURAS</v>
      </c>
      <c r="B503" s="33" t="str">
        <f>'RESUMEN TOTAL'!B503</f>
        <v>44 C</v>
      </c>
      <c r="C503" t="str">
        <f>'RESUMEN TOTAL'!D503</f>
        <v>Hudson y Virgen de Valle Oeste</v>
      </c>
      <c r="D503" s="33" t="str">
        <f>'RESUMEN TOTAL'!E503</f>
        <v>GFIJA</v>
      </c>
      <c r="E503" s="33" t="str">
        <f>'RESUMEN TOTAL'!F503</f>
        <v>GPON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 t="e">
        <f>'RESUMEN TOTAL'!#REF!</f>
        <v>#REF!</v>
      </c>
    </row>
    <row r="504" spans="1:36" hidden="1" x14ac:dyDescent="0.25">
      <c r="A504" t="str">
        <f>'RESUMEN TOTAL'!A504</f>
        <v>PARADAS SEGURAS</v>
      </c>
      <c r="B504" s="33" t="str">
        <f>'RESUMEN TOTAL'!B504</f>
        <v>44 I</v>
      </c>
      <c r="C504" t="str">
        <f>'RESUMEN TOTAL'!D504</f>
        <v>Hudson y Virgen de Valle Oeste</v>
      </c>
      <c r="D504" s="33" t="str">
        <f>'RESUMEN TOTAL'!E504</f>
        <v>INTERCOMUNICADOR</v>
      </c>
      <c r="E504" s="33" t="str">
        <f>'RESUMEN TOTAL'!F504</f>
        <v>GPON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 t="e">
        <f>'RESUMEN TOTAL'!#REF!</f>
        <v>#REF!</v>
      </c>
    </row>
    <row r="505" spans="1:36" hidden="1" x14ac:dyDescent="0.25">
      <c r="A505" t="str">
        <f>'RESUMEN TOTAL'!A505</f>
        <v>PARADAS SEGURAS</v>
      </c>
      <c r="B505" s="33" t="str">
        <f>'RESUMEN TOTAL'!B505</f>
        <v>45 C</v>
      </c>
      <c r="C505" t="str">
        <f>'RESUMEN TOTAL'!D505</f>
        <v>Hudson y Benito Perez Galdos Este</v>
      </c>
      <c r="D505" s="33" t="str">
        <f>'RESUMEN TOTAL'!E505</f>
        <v>GFIJA</v>
      </c>
      <c r="E505" s="33" t="str">
        <f>'RESUMEN TOTAL'!F505</f>
        <v>GPON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 t="e">
        <f>'RESUMEN TOTAL'!#REF!</f>
        <v>#REF!</v>
      </c>
    </row>
    <row r="506" spans="1:36" hidden="1" x14ac:dyDescent="0.25">
      <c r="A506" t="str">
        <f>'RESUMEN TOTAL'!A506</f>
        <v>PARADAS SEGURAS</v>
      </c>
      <c r="B506" s="33" t="str">
        <f>'RESUMEN TOTAL'!B506</f>
        <v>45 I</v>
      </c>
      <c r="C506" t="str">
        <f>'RESUMEN TOTAL'!D506</f>
        <v>Hudson y Benito Perez Galdos Este</v>
      </c>
      <c r="D506" s="33" t="str">
        <f>'RESUMEN TOTAL'!E506</f>
        <v>INTERCOMUNICADOR</v>
      </c>
      <c r="E506" s="33" t="str">
        <f>'RESUMEN TOTAL'!F506</f>
        <v>GPON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 t="e">
        <f>'RESUMEN TOTAL'!#REF!</f>
        <v>#REF!</v>
      </c>
    </row>
    <row r="507" spans="1:36" hidden="1" x14ac:dyDescent="0.25">
      <c r="A507" t="str">
        <f>'RESUMEN TOTAL'!A507</f>
        <v>PARADAS SEGURAS</v>
      </c>
      <c r="B507" s="33" t="str">
        <f>'RESUMEN TOTAL'!B507</f>
        <v>46 C</v>
      </c>
      <c r="C507" t="str">
        <f>'RESUMEN TOTAL'!D507</f>
        <v>Hudson y Avenida Bosques Este</v>
      </c>
      <c r="D507" s="33" t="str">
        <f>'RESUMEN TOTAL'!E507</f>
        <v>GFIJA</v>
      </c>
      <c r="E507" s="33" t="str">
        <f>'RESUMEN TOTAL'!F507</f>
        <v>GPON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 t="e">
        <f>'RESUMEN TOTAL'!#REF!</f>
        <v>#REF!</v>
      </c>
    </row>
    <row r="508" spans="1:36" hidden="1" x14ac:dyDescent="0.25">
      <c r="A508" t="str">
        <f>'RESUMEN TOTAL'!A508</f>
        <v>PARADAS SEGURAS</v>
      </c>
      <c r="B508" s="33" t="str">
        <f>'RESUMEN TOTAL'!B508</f>
        <v>46 I</v>
      </c>
      <c r="C508" t="str">
        <f>'RESUMEN TOTAL'!D508</f>
        <v>Hudson y Avenida Bosques Este</v>
      </c>
      <c r="D508" s="33" t="str">
        <f>'RESUMEN TOTAL'!E508</f>
        <v>INTERCOMUNICADOR</v>
      </c>
      <c r="E508" s="33" t="str">
        <f>'RESUMEN TOTAL'!F508</f>
        <v>GPON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 t="e">
        <f>'RESUMEN TOTAL'!#REF!</f>
        <v>#REF!</v>
      </c>
    </row>
    <row r="509" spans="1:36" hidden="1" x14ac:dyDescent="0.25">
      <c r="A509" t="str">
        <f>'RESUMEN TOTAL'!A509</f>
        <v>PARADAS SEGURAS</v>
      </c>
      <c r="B509" s="33" t="str">
        <f>'RESUMEN TOTAL'!B509</f>
        <v>47 C</v>
      </c>
      <c r="C509" t="str">
        <f>'RESUMEN TOTAL'!D509</f>
        <v>Hudson y Avenida Bosques Oeste</v>
      </c>
      <c r="D509" s="33" t="str">
        <f>'RESUMEN TOTAL'!E509</f>
        <v>GFIJA</v>
      </c>
      <c r="E509" s="33" t="str">
        <f>'RESUMEN TOTAL'!F509</f>
        <v>GPON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 t="e">
        <f>'RESUMEN TOTAL'!#REF!</f>
        <v>#REF!</v>
      </c>
    </row>
    <row r="510" spans="1:36" hidden="1" x14ac:dyDescent="0.25">
      <c r="A510" t="str">
        <f>'RESUMEN TOTAL'!A510</f>
        <v>PARADAS SEGURAS</v>
      </c>
      <c r="B510" s="33" t="str">
        <f>'RESUMEN TOTAL'!B510</f>
        <v>47 I</v>
      </c>
      <c r="C510" t="str">
        <f>'RESUMEN TOTAL'!D510</f>
        <v>Hudson y Avenida Bosques Oeste</v>
      </c>
      <c r="D510" s="33" t="str">
        <f>'RESUMEN TOTAL'!E510</f>
        <v>INTERCOMUNICADOR</v>
      </c>
      <c r="E510" s="33" t="str">
        <f>'RESUMEN TOTAL'!F510</f>
        <v>GPON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 t="e">
        <f>'RESUMEN TOTAL'!#REF!</f>
        <v>#REF!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 t="e">
        <f>'RESUMEN TOTAL'!#REF!</f>
        <v>#REF!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 t="e">
        <f>'RESUMEN TOTAL'!#REF!</f>
        <v>#REF!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 t="e">
        <f>'RESUMEN TOTAL'!#REF!</f>
        <v>#REF!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 t="e">
        <f>'RESUMEN TOTAL'!#REF!</f>
        <v>#REF!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 t="e">
        <f>'RESUMEN TOTAL'!#REF!</f>
        <v>#REF!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 t="e">
        <f>'RESUMEN TOTAL'!#REF!</f>
        <v>#REF!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 t="e">
        <f>'RESUMEN TOTAL'!#REF!</f>
        <v>#REF!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 t="e">
        <f>'RESUMEN TOTAL'!#REF!</f>
        <v>#REF!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 t="e">
        <f>'RESUMEN TOTAL'!#REF!</f>
        <v>#REF!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 t="e">
        <f>'RESUMEN TOTAL'!#REF!</f>
        <v>#REF!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 t="e">
        <f>'RESUMEN TOTAL'!#REF!</f>
        <v>#REF!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 t="e">
        <f>'RESUMEN TOTAL'!#REF!</f>
        <v>#REF!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 t="e">
        <f>'RESUMEN TOTAL'!#REF!</f>
        <v>#REF!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 t="e">
        <f>'RESUMEN TOTAL'!#REF!</f>
        <v>#REF!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 t="e">
        <f>'RESUMEN TOTAL'!#REF!</f>
        <v>#REF!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 t="e">
        <f>'RESUMEN TOTAL'!#REF!</f>
        <v>#REF!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 t="e">
        <f>'RESUMEN TOTAL'!#REF!</f>
        <v>#REF!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 t="e">
        <f>'RESUMEN TOTAL'!#REF!</f>
        <v>#REF!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 t="e">
        <f>'RESUMEN TOTAL'!#REF!</f>
        <v>#REF!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 t="e">
        <f>'RESUMEN TOTAL'!#REF!</f>
        <v>#REF!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 t="e">
        <f>'RESUMEN TOTAL'!#REF!</f>
        <v>#REF!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 t="e">
        <f>'RESUMEN TOTAL'!#REF!</f>
        <v>#REF!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 t="e">
        <f>'RESUMEN TOTAL'!#REF!</f>
        <v>#REF!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 t="e">
        <f>'RESUMEN TOTAL'!#REF!</f>
        <v>#REF!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 t="e">
        <f>'RESUMEN TOTAL'!#REF!</f>
        <v>#REF!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 t="e">
        <f>'RESUMEN TOTAL'!#REF!</f>
        <v>#REF!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 t="e">
        <f>'RESUMEN TOTAL'!#REF!</f>
        <v>#REF!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 t="e">
        <f>'RESUMEN TOTAL'!#REF!</f>
        <v>#REF!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 t="e">
        <f>'RESUMEN TOTAL'!#REF!</f>
        <v>#REF!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 t="e">
        <f>'RESUMEN TOTAL'!#REF!</f>
        <v>#REF!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 t="e">
        <f>'RESUMEN TOTAL'!#REF!</f>
        <v>#REF!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 t="e">
        <f>'RESUMEN TOTAL'!#REF!</f>
        <v>#REF!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 t="e">
        <f>'RESUMEN TOTAL'!#REF!</f>
        <v>#REF!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 t="e">
        <f>'RESUMEN TOTAL'!#REF!</f>
        <v>#REF!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 t="e">
        <f>'RESUMEN TOTAL'!#REF!</f>
        <v>#REF!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 t="e">
        <f>'RESUMEN TOTAL'!#REF!</f>
        <v>#REF!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 t="e">
        <f>'RESUMEN TOTAL'!#REF!</f>
        <v>#REF!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 t="e">
        <f>'RESUMEN TOTAL'!#REF!</f>
        <v>#REF!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 t="e">
        <f>'RESUMEN TOTAL'!#REF!</f>
        <v>#REF!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 t="e">
        <f>'RESUMEN TOTAL'!#REF!</f>
        <v>#REF!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 t="e">
        <f>'RESUMEN TOTAL'!#REF!</f>
        <v>#REF!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 t="e">
        <f>'RESUMEN TOTAL'!#REF!</f>
        <v>#REF!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 t="e">
        <f>'RESUMEN TOTAL'!#REF!</f>
        <v>#REF!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 t="e">
        <f>'RESUMEN TOTAL'!#REF!</f>
        <v>#REF!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 t="e">
        <f>'RESUMEN TOTAL'!#REF!</f>
        <v>#REF!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 t="e">
        <f>'RESUMEN TOTAL'!#REF!</f>
        <v>#REF!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 t="e">
        <f>'RESUMEN TOTAL'!#REF!</f>
        <v>#REF!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 t="e">
        <f>'RESUMEN TOTAL'!#REF!</f>
        <v>#REF!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 t="e">
        <f>'RESUMEN TOTAL'!#REF!</f>
        <v>#REF!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 t="e">
        <f>'RESUMEN TOTAL'!#REF!</f>
        <v>#REF!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 t="e">
        <f>'RESUMEN TOTAL'!#REF!</f>
        <v>#REF!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 t="e">
        <f>'RESUMEN TOTAL'!#REF!</f>
        <v>#REF!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 t="e">
        <f>'RESUMEN TOTAL'!#REF!</f>
        <v>#REF!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 t="e">
        <f>'RESUMEN TOTAL'!#REF!</f>
        <v>#REF!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 t="e">
        <f>'RESUMEN TOTAL'!#REF!</f>
        <v>#REF!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 t="e">
        <f>'RESUMEN TOTAL'!#REF!</f>
        <v>#REF!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 t="e">
        <f>'RESUMEN TOTAL'!#REF!</f>
        <v>#REF!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 t="e">
        <f>'RESUMEN TOTAL'!#REF!</f>
        <v>#REF!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 t="e">
        <f>'RESUMEN TOTAL'!#REF!</f>
        <v>#REF!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 t="e">
        <f>'RESUMEN TOTAL'!#REF!</f>
        <v>#REF!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 t="e">
        <f>'RESUMEN TOTAL'!#REF!</f>
        <v>#REF!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 t="e">
        <f>'RESUMEN TOTAL'!#REF!</f>
        <v>#REF!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 t="e">
        <f>'RESUMEN TOTAL'!#REF!</f>
        <v>#REF!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 t="e">
        <f>'RESUMEN TOTAL'!#REF!</f>
        <v>#REF!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 t="e">
        <f>'RESUMEN TOTAL'!#REF!</f>
        <v>#REF!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 t="e">
        <f>'RESUMEN TOTAL'!#REF!</f>
        <v>#REF!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 t="e">
        <f>'RESUMEN TOTAL'!#REF!</f>
        <v>#REF!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 t="e">
        <f>'RESUMEN TOTAL'!#REF!</f>
        <v>#REF!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 t="e">
        <f>'RESUMEN TOTAL'!#REF!</f>
        <v>#REF!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 t="e">
        <f>'RESUMEN TOTAL'!#REF!</f>
        <v>#REF!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 t="e">
        <f>'RESUMEN TOTAL'!#REF!</f>
        <v>#REF!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 t="e">
        <f>'RESUMEN TOTAL'!#REF!</f>
        <v>#REF!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 t="e">
        <f>'RESUMEN TOTAL'!#REF!</f>
        <v>#REF!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 t="e">
        <f>'RESUMEN TOTAL'!#REF!</f>
        <v>#REF!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 t="e">
        <f>'RESUMEN TOTAL'!#REF!</f>
        <v>#REF!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 t="e">
        <f>'RESUMEN TOTAL'!#REF!</f>
        <v>#REF!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 t="e">
        <f>'RESUMEN TOTAL'!#REF!</f>
        <v>#REF!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 t="e">
        <f>'RESUMEN TOTAL'!#REF!</f>
        <v>#REF!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 t="e">
        <f>'RESUMEN TOTAL'!#REF!</f>
        <v>#REF!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 t="e">
        <f>'RESUMEN TOTAL'!#REF!</f>
        <v>#REF!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 t="e">
        <f>'RESUMEN TOTAL'!#REF!</f>
        <v>#REF!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 t="e">
        <f>'RESUMEN TOTAL'!#REF!</f>
        <v>#REF!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 t="e">
        <f>'RESUMEN TOTAL'!#REF!</f>
        <v>#REF!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 t="e">
        <f>'RESUMEN TOTAL'!#REF!</f>
        <v>#REF!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 t="e">
        <f>'RESUMEN TOTAL'!#REF!</f>
        <v>#REF!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 t="e">
        <f>'RESUMEN TOTAL'!#REF!</f>
        <v>#REF!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 t="e">
        <f>'RESUMEN TOTAL'!#REF!</f>
        <v>#REF!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 t="e">
        <f>'RESUMEN TOTAL'!#REF!</f>
        <v>#REF!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 t="e">
        <f>'RESUMEN TOTAL'!#REF!</f>
        <v>#REF!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 t="e">
        <f>'RESUMEN TOTAL'!#REF!</f>
        <v>#REF!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 t="e">
        <f>'RESUMEN TOTAL'!#REF!</f>
        <v>#REF!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 t="e">
        <f>'RESUMEN TOTAL'!#REF!</f>
        <v>#REF!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 t="e">
        <f>'RESUMEN TOTAL'!#REF!</f>
        <v>#REF!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 t="e">
        <f>'RESUMEN TOTAL'!#REF!</f>
        <v>#REF!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 t="e">
        <f>'RESUMEN TOTAL'!#REF!</f>
        <v>#REF!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 t="e">
        <f>'RESUMEN TOTAL'!#REF!</f>
        <v>#REF!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 t="e">
        <f>'RESUMEN TOTAL'!#REF!</f>
        <v>#REF!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 t="e">
        <f>'RESUMEN TOTAL'!#REF!</f>
        <v>#REF!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 t="e">
        <f>'RESUMEN TOTAL'!#REF!</f>
        <v>#REF!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 t="e">
        <f>'RESUMEN TOTAL'!#REF!</f>
        <v>#REF!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 t="e">
        <f>'RESUMEN TOTAL'!#REF!</f>
        <v>#REF!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 t="e">
        <f>'RESUMEN TOTAL'!#REF!</f>
        <v>#REF!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 t="e">
        <f>'RESUMEN TOTAL'!#REF!</f>
        <v>#REF!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 t="e">
        <f>'RESUMEN TOTAL'!#REF!</f>
        <v>#REF!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 t="e">
        <f>'RESUMEN TOTAL'!#REF!</f>
        <v>#REF!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 t="e">
        <f>'RESUMEN TOTAL'!#REF!</f>
        <v>#REF!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 t="e">
        <f>'RESUMEN TOTAL'!#REF!</f>
        <v>#REF!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 t="e">
        <f>'RESUMEN TOTAL'!#REF!</f>
        <v>#REF!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 t="e">
        <f>'RESUMEN TOTAL'!#REF!</f>
        <v>#REF!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 t="e">
        <f>'RESUMEN TOTAL'!#REF!</f>
        <v>#REF!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 t="e">
        <f>'RESUMEN TOTAL'!#REF!</f>
        <v>#REF!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 t="e">
        <f>'RESUMEN TOTAL'!#REF!</f>
        <v>#REF!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 t="e">
        <f>'RESUMEN TOTAL'!#REF!</f>
        <v>#REF!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 t="e">
        <f>'RESUMEN TOTAL'!#REF!</f>
        <v>#REF!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 t="e">
        <f>'RESUMEN TOTAL'!#REF!</f>
        <v>#REF!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 t="e">
        <f>'RESUMEN TOTAL'!#REF!</f>
        <v>#REF!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 t="e">
        <f>'RESUMEN TOTAL'!#REF!</f>
        <v>#REF!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 t="e">
        <f>'RESUMEN TOTAL'!#REF!</f>
        <v>#REF!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 t="e">
        <f>'RESUMEN TOTAL'!#REF!</f>
        <v>#REF!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 t="e">
        <f>'RESUMEN TOTAL'!#REF!</f>
        <v>#REF!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 t="e">
        <f>'RESUMEN TOTAL'!#REF!</f>
        <v>#REF!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 t="e">
        <f>'RESUMEN TOTAL'!#REF!</f>
        <v>#REF!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 t="e">
        <f>'RESUMEN TOTAL'!#REF!</f>
        <v>#REF!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 t="e">
        <f>'RESUMEN TOTAL'!#REF!</f>
        <v>#REF!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 t="e">
        <f>'RESUMEN TOTAL'!#REF!</f>
        <v>#REF!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 t="e">
        <f>'RESUMEN TOTAL'!#REF!</f>
        <v>#REF!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 t="e">
        <f>'RESUMEN TOTAL'!#REF!</f>
        <v>#REF!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 t="e">
        <f>'RESUMEN TOTAL'!#REF!</f>
        <v>#REF!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 t="e">
        <f>'RESUMEN TOTAL'!#REF!</f>
        <v>#REF!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2023-09-07T11:13:51Z</dcterms:modified>
</cp:coreProperties>
</file>