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BD5E832F-232D-4A4B-9CDC-565FB5F4E012}" xr6:coauthVersionLast="47" xr6:coauthVersionMax="47" xr10:uidLastSave="{00000000-0000-0000-0000-000000000000}"/>
  <bookViews>
    <workbookView xWindow="28680" yWindow="-120" windowWidth="29040" windowHeight="1644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TOTAL'!$A$4:$AP$466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9" i="24" l="1"/>
  <c r="I208" i="24"/>
  <c r="I210" i="24" s="1"/>
  <c r="H211" i="24"/>
  <c r="H210" i="24"/>
  <c r="H209" i="24"/>
  <c r="H208" i="24"/>
  <c r="H207" i="24"/>
  <c r="I202" i="24"/>
  <c r="I201" i="24"/>
  <c r="I203" i="24" s="1"/>
  <c r="H204" i="24"/>
  <c r="H203" i="24"/>
  <c r="H202" i="24"/>
  <c r="H201" i="24"/>
  <c r="H200" i="24"/>
  <c r="I195" i="24"/>
  <c r="I194" i="24"/>
  <c r="H197" i="24"/>
  <c r="H196" i="24"/>
  <c r="H195" i="24"/>
  <c r="H194" i="24"/>
  <c r="H193" i="24"/>
  <c r="I188" i="24"/>
  <c r="I187" i="24"/>
  <c r="H190" i="24"/>
  <c r="H189" i="24"/>
  <c r="H188" i="24"/>
  <c r="H187" i="24"/>
  <c r="H186" i="24"/>
  <c r="I181" i="24"/>
  <c r="I180" i="24"/>
  <c r="I182" i="24" s="1"/>
  <c r="H183" i="24"/>
  <c r="H182" i="24"/>
  <c r="H181" i="24"/>
  <c r="H179" i="24"/>
  <c r="H180" i="24"/>
  <c r="J180" i="24" s="1"/>
  <c r="I174" i="24"/>
  <c r="I173" i="24"/>
  <c r="H176" i="24"/>
  <c r="H175" i="24"/>
  <c r="H174" i="24"/>
  <c r="H173" i="24"/>
  <c r="H172" i="24"/>
  <c r="I167" i="24"/>
  <c r="I166" i="24"/>
  <c r="J166" i="24" s="1"/>
  <c r="H169" i="24"/>
  <c r="H168" i="24"/>
  <c r="H167" i="24"/>
  <c r="H166" i="24"/>
  <c r="H165" i="24"/>
  <c r="I160" i="24"/>
  <c r="I159" i="24"/>
  <c r="H162" i="24"/>
  <c r="H161" i="24"/>
  <c r="H160" i="24"/>
  <c r="H159" i="24"/>
  <c r="H158" i="24"/>
  <c r="H155" i="24"/>
  <c r="I153" i="24"/>
  <c r="I152" i="24"/>
  <c r="I154" i="24" s="1"/>
  <c r="H154" i="24"/>
  <c r="H153" i="24"/>
  <c r="H152" i="24"/>
  <c r="H151" i="24"/>
  <c r="I146" i="24"/>
  <c r="J146" i="24" s="1"/>
  <c r="I145" i="24"/>
  <c r="I147" i="24" s="1"/>
  <c r="H147" i="24"/>
  <c r="H131" i="24"/>
  <c r="H148" i="24"/>
  <c r="H146" i="24"/>
  <c r="H145" i="24"/>
  <c r="H144" i="24"/>
  <c r="I161" i="24"/>
  <c r="J209" i="24" l="1"/>
  <c r="J208" i="24"/>
  <c r="J202" i="24"/>
  <c r="I196" i="24"/>
  <c r="J195" i="24"/>
  <c r="I189" i="24"/>
  <c r="J188" i="24"/>
  <c r="J187" i="24"/>
  <c r="J181" i="24"/>
  <c r="J174" i="24"/>
  <c r="J173" i="24"/>
  <c r="J167" i="24"/>
  <c r="J160" i="24"/>
  <c r="J159" i="24"/>
  <c r="J153" i="24"/>
  <c r="J152" i="24"/>
  <c r="I175" i="24"/>
  <c r="J201" i="24"/>
  <c r="J145" i="24"/>
  <c r="I168" i="24"/>
  <c r="J194" i="24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J147" i="24" s="1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J154" i="24" s="1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J161" i="24" s="1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J168" i="24" s="1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J175" i="24" s="1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J182" i="24" s="1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J189" i="24" s="1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J196" i="24" s="1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J203" i="24" s="1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J210" i="24" s="1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C468" i="26"/>
  <c r="D468" i="26"/>
  <c r="E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C469" i="26"/>
  <c r="D469" i="26"/>
  <c r="E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C470" i="26"/>
  <c r="D470" i="26"/>
  <c r="E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C471" i="26"/>
  <c r="D471" i="26"/>
  <c r="E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C472" i="26"/>
  <c r="D472" i="26"/>
  <c r="E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C473" i="26"/>
  <c r="D473" i="26"/>
  <c r="E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C474" i="26"/>
  <c r="D474" i="26"/>
  <c r="E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C475" i="26"/>
  <c r="D475" i="26"/>
  <c r="E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C476" i="26"/>
  <c r="D476" i="26"/>
  <c r="E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C477" i="26"/>
  <c r="D477" i="26"/>
  <c r="E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C478" i="26"/>
  <c r="D478" i="26"/>
  <c r="E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C479" i="26"/>
  <c r="D479" i="26"/>
  <c r="E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C480" i="26"/>
  <c r="D480" i="26"/>
  <c r="E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C481" i="26"/>
  <c r="D481" i="26"/>
  <c r="E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C482" i="26"/>
  <c r="D482" i="26"/>
  <c r="E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C483" i="26"/>
  <c r="D483" i="26"/>
  <c r="E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C484" i="26"/>
  <c r="D484" i="26"/>
  <c r="E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C485" i="26"/>
  <c r="D485" i="26"/>
  <c r="E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C486" i="26"/>
  <c r="D486" i="26"/>
  <c r="E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C487" i="26"/>
  <c r="D487" i="26"/>
  <c r="E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C488" i="26"/>
  <c r="D488" i="26"/>
  <c r="E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C489" i="26"/>
  <c r="D489" i="26"/>
  <c r="E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C490" i="26"/>
  <c r="D490" i="26"/>
  <c r="E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C491" i="26"/>
  <c r="D491" i="26"/>
  <c r="E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C492" i="26"/>
  <c r="D492" i="26"/>
  <c r="E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C493" i="26"/>
  <c r="D493" i="26"/>
  <c r="E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C494" i="26"/>
  <c r="D494" i="26"/>
  <c r="E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C495" i="26"/>
  <c r="D495" i="26"/>
  <c r="E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C496" i="26"/>
  <c r="D496" i="26"/>
  <c r="E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C497" i="26"/>
  <c r="D497" i="26"/>
  <c r="E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C498" i="26"/>
  <c r="D498" i="26"/>
  <c r="E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C499" i="26"/>
  <c r="D499" i="26"/>
  <c r="E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C500" i="26"/>
  <c r="D500" i="26"/>
  <c r="E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C501" i="26"/>
  <c r="D501" i="26"/>
  <c r="E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C502" i="26"/>
  <c r="D502" i="26"/>
  <c r="E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C503" i="26"/>
  <c r="D503" i="26"/>
  <c r="E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C504" i="26"/>
  <c r="D504" i="26"/>
  <c r="E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C505" i="26"/>
  <c r="D505" i="26"/>
  <c r="E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C506" i="26"/>
  <c r="D506" i="26"/>
  <c r="E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C507" i="26"/>
  <c r="D507" i="26"/>
  <c r="E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C508" i="26"/>
  <c r="D508" i="26"/>
  <c r="E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C509" i="26"/>
  <c r="D509" i="26"/>
  <c r="E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C510" i="26"/>
  <c r="D510" i="26"/>
  <c r="E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C511" i="26"/>
  <c r="D511" i="26"/>
  <c r="E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C512" i="26"/>
  <c r="D512" i="26"/>
  <c r="E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C513" i="26"/>
  <c r="D513" i="26"/>
  <c r="E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C514" i="26"/>
  <c r="D514" i="26"/>
  <c r="E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C515" i="26"/>
  <c r="D515" i="26"/>
  <c r="E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C516" i="26"/>
  <c r="D516" i="26"/>
  <c r="E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C517" i="26"/>
  <c r="D517" i="26"/>
  <c r="E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C518" i="26"/>
  <c r="D518" i="26"/>
  <c r="E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C519" i="26"/>
  <c r="D519" i="26"/>
  <c r="E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C520" i="26"/>
  <c r="D520" i="26"/>
  <c r="E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C521" i="26"/>
  <c r="D521" i="26"/>
  <c r="E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C522" i="26"/>
  <c r="D522" i="26"/>
  <c r="E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C523" i="26"/>
  <c r="D523" i="26"/>
  <c r="E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C524" i="26"/>
  <c r="D524" i="26"/>
  <c r="E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C525" i="26"/>
  <c r="D525" i="26"/>
  <c r="E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C526" i="26"/>
  <c r="D526" i="26"/>
  <c r="E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C527" i="26"/>
  <c r="D527" i="26"/>
  <c r="E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C528" i="26"/>
  <c r="D528" i="26"/>
  <c r="E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C529" i="26"/>
  <c r="D529" i="26"/>
  <c r="E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C530" i="26"/>
  <c r="D530" i="26"/>
  <c r="E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C531" i="26"/>
  <c r="D531" i="26"/>
  <c r="E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C532" i="26"/>
  <c r="D532" i="26"/>
  <c r="E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C533" i="26"/>
  <c r="D533" i="26"/>
  <c r="E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C534" i="26"/>
  <c r="D534" i="26"/>
  <c r="E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C535" i="26"/>
  <c r="D535" i="26"/>
  <c r="E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C536" i="26"/>
  <c r="D536" i="26"/>
  <c r="E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C537" i="26"/>
  <c r="D537" i="26"/>
  <c r="E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C538" i="26"/>
  <c r="D538" i="26"/>
  <c r="E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C539" i="26"/>
  <c r="D539" i="26"/>
  <c r="E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C540" i="26"/>
  <c r="D540" i="26"/>
  <c r="E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C541" i="26"/>
  <c r="D541" i="26"/>
  <c r="E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C542" i="26"/>
  <c r="D542" i="26"/>
  <c r="E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C543" i="26"/>
  <c r="D543" i="26"/>
  <c r="E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C544" i="26"/>
  <c r="D544" i="26"/>
  <c r="E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C545" i="26"/>
  <c r="D545" i="26"/>
  <c r="E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C546" i="26"/>
  <c r="D546" i="26"/>
  <c r="E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C547" i="26"/>
  <c r="D547" i="26"/>
  <c r="E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C548" i="26"/>
  <c r="D548" i="26"/>
  <c r="E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C549" i="26"/>
  <c r="D549" i="26"/>
  <c r="E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C550" i="26"/>
  <c r="D550" i="26"/>
  <c r="E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C551" i="26"/>
  <c r="D551" i="26"/>
  <c r="E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C552" i="26"/>
  <c r="D552" i="26"/>
  <c r="E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C553" i="26"/>
  <c r="D553" i="26"/>
  <c r="E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C554" i="26"/>
  <c r="D554" i="26"/>
  <c r="E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C555" i="26"/>
  <c r="D555" i="26"/>
  <c r="E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C556" i="26"/>
  <c r="D556" i="26"/>
  <c r="E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C557" i="26"/>
  <c r="D557" i="26"/>
  <c r="E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C558" i="26"/>
  <c r="D558" i="26"/>
  <c r="E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C559" i="26"/>
  <c r="D559" i="26"/>
  <c r="E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C560" i="26"/>
  <c r="D560" i="26"/>
  <c r="E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C561" i="26"/>
  <c r="D561" i="26"/>
  <c r="E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C562" i="26"/>
  <c r="D562" i="26"/>
  <c r="E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C563" i="26"/>
  <c r="D563" i="26"/>
  <c r="E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C564" i="26"/>
  <c r="D564" i="26"/>
  <c r="E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C565" i="26"/>
  <c r="D565" i="26"/>
  <c r="E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C566" i="26"/>
  <c r="D566" i="26"/>
  <c r="E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C567" i="26"/>
  <c r="D567" i="26"/>
  <c r="E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C568" i="26"/>
  <c r="D568" i="26"/>
  <c r="E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C569" i="26"/>
  <c r="D569" i="26"/>
  <c r="E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C570" i="26"/>
  <c r="D570" i="26"/>
  <c r="E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C571" i="26"/>
  <c r="D571" i="26"/>
  <c r="E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C572" i="26"/>
  <c r="D572" i="26"/>
  <c r="E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C573" i="26"/>
  <c r="D573" i="26"/>
  <c r="E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C574" i="26"/>
  <c r="D574" i="26"/>
  <c r="E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C575" i="26"/>
  <c r="D575" i="26"/>
  <c r="E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C576" i="26"/>
  <c r="D576" i="26"/>
  <c r="E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C577" i="26"/>
  <c r="D577" i="26"/>
  <c r="E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C578" i="26"/>
  <c r="D578" i="26"/>
  <c r="E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C579" i="26"/>
  <c r="D579" i="26"/>
  <c r="E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C580" i="26"/>
  <c r="D580" i="26"/>
  <c r="E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C581" i="26"/>
  <c r="D581" i="26"/>
  <c r="E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C582" i="26"/>
  <c r="D582" i="26"/>
  <c r="E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C583" i="26"/>
  <c r="D583" i="26"/>
  <c r="E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C584" i="26"/>
  <c r="D584" i="26"/>
  <c r="E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C585" i="26"/>
  <c r="D585" i="26"/>
  <c r="E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C586" i="26"/>
  <c r="D586" i="26"/>
  <c r="E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C587" i="26"/>
  <c r="D587" i="26"/>
  <c r="E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C588" i="26"/>
  <c r="D588" i="26"/>
  <c r="E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C589" i="26"/>
  <c r="D589" i="26"/>
  <c r="E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C590" i="26"/>
  <c r="D590" i="26"/>
  <c r="E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C591" i="26"/>
  <c r="D591" i="26"/>
  <c r="E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C592" i="26"/>
  <c r="D592" i="26"/>
  <c r="E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C593" i="26"/>
  <c r="D593" i="26"/>
  <c r="E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C594" i="26"/>
  <c r="D594" i="26"/>
  <c r="E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C595" i="26"/>
  <c r="D595" i="26"/>
  <c r="E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C596" i="26"/>
  <c r="D596" i="26"/>
  <c r="E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C597" i="26"/>
  <c r="D597" i="26"/>
  <c r="E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C598" i="26"/>
  <c r="D598" i="26"/>
  <c r="E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C599" i="26"/>
  <c r="D599" i="26"/>
  <c r="E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C600" i="26"/>
  <c r="D600" i="26"/>
  <c r="E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C601" i="26"/>
  <c r="D601" i="26"/>
  <c r="E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C602" i="26"/>
  <c r="D602" i="26"/>
  <c r="E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C603" i="26"/>
  <c r="D603" i="26"/>
  <c r="E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C604" i="26"/>
  <c r="D604" i="26"/>
  <c r="E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C605" i="26"/>
  <c r="D605" i="26"/>
  <c r="E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C606" i="26"/>
  <c r="D606" i="26"/>
  <c r="E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C607" i="26"/>
  <c r="D607" i="26"/>
  <c r="E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C608" i="26"/>
  <c r="D608" i="26"/>
  <c r="E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C609" i="26"/>
  <c r="D609" i="26"/>
  <c r="E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C610" i="26"/>
  <c r="D610" i="26"/>
  <c r="E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C611" i="26"/>
  <c r="D611" i="26"/>
  <c r="E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C612" i="26"/>
  <c r="D612" i="26"/>
  <c r="E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C613" i="26"/>
  <c r="D613" i="26"/>
  <c r="E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C614" i="26"/>
  <c r="D614" i="26"/>
  <c r="E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C615" i="26"/>
  <c r="D615" i="26"/>
  <c r="E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C616" i="26"/>
  <c r="D616" i="26"/>
  <c r="E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C617" i="26"/>
  <c r="D617" i="26"/>
  <c r="E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C618" i="26"/>
  <c r="D618" i="26"/>
  <c r="E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C619" i="26"/>
  <c r="D619" i="26"/>
  <c r="E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C620" i="26"/>
  <c r="D620" i="26"/>
  <c r="E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C621" i="26"/>
  <c r="D621" i="26"/>
  <c r="E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C622" i="26"/>
  <c r="D622" i="26"/>
  <c r="E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C623" i="26"/>
  <c r="D623" i="26"/>
  <c r="E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C624" i="26"/>
  <c r="D624" i="26"/>
  <c r="E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C625" i="26"/>
  <c r="D625" i="26"/>
  <c r="E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C626" i="26"/>
  <c r="D626" i="26"/>
  <c r="E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C627" i="26"/>
  <c r="D627" i="26"/>
  <c r="E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C628" i="26"/>
  <c r="D628" i="26"/>
  <c r="E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C629" i="26"/>
  <c r="D629" i="26"/>
  <c r="E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C630" i="26"/>
  <c r="D630" i="26"/>
  <c r="E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C631" i="26"/>
  <c r="D631" i="26"/>
  <c r="E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C632" i="26"/>
  <c r="D632" i="26"/>
  <c r="E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C633" i="26"/>
  <c r="D633" i="26"/>
  <c r="E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C634" i="26"/>
  <c r="D634" i="26"/>
  <c r="E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C635" i="26"/>
  <c r="D635" i="26"/>
  <c r="E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C636" i="26"/>
  <c r="D636" i="26"/>
  <c r="E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C637" i="26"/>
  <c r="D637" i="26"/>
  <c r="E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C638" i="26"/>
  <c r="D638" i="26"/>
  <c r="E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C639" i="26"/>
  <c r="D639" i="26"/>
  <c r="E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C640" i="26"/>
  <c r="D640" i="26"/>
  <c r="E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X3" i="26" l="1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AE2" i="26"/>
  <c r="AA2" i="26"/>
  <c r="O2" i="26"/>
  <c r="K2" i="26"/>
  <c r="G2" i="26"/>
  <c r="F2" i="26"/>
  <c r="AD2" i="26"/>
  <c r="Z2" i="26"/>
  <c r="R2" i="26"/>
  <c r="N2" i="26"/>
  <c r="J2" i="26"/>
  <c r="K109" i="2"/>
  <c r="K461" i="2"/>
  <c r="K459" i="2"/>
  <c r="Y2" i="26"/>
  <c r="M2" i="26"/>
  <c r="AC2" i="26"/>
  <c r="Q2" i="26"/>
  <c r="I2" i="26"/>
  <c r="H1" i="26"/>
  <c r="L2" i="26"/>
  <c r="P2" i="26"/>
  <c r="AB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145" i="24"/>
  <c r="D146" i="24"/>
  <c r="E146" i="24" s="1"/>
  <c r="E144" i="24"/>
  <c r="E158" i="24"/>
  <c r="D159" i="24"/>
  <c r="E157" i="24"/>
  <c r="E151" i="24"/>
  <c r="D152" i="24"/>
  <c r="E150" i="24"/>
  <c r="D48" i="14" l="1"/>
  <c r="D51" i="14"/>
  <c r="H125" i="24" s="1"/>
  <c r="D50" i="14"/>
  <c r="H118" i="24" s="1"/>
  <c r="J118" i="24" s="1"/>
  <c r="D52" i="14"/>
  <c r="H132" i="24" s="1"/>
  <c r="D49" i="14"/>
  <c r="H111" i="24" s="1"/>
  <c r="D53" i="14"/>
  <c r="H139" i="24" s="1"/>
  <c r="I131" i="24"/>
  <c r="I138" i="24"/>
  <c r="G53" i="14"/>
  <c r="H141" i="24" s="1"/>
  <c r="E48" i="14"/>
  <c r="I96" i="24" s="1"/>
  <c r="I98" i="24"/>
  <c r="J111" i="24"/>
  <c r="B48" i="14"/>
  <c r="H95" i="24" s="1"/>
  <c r="B53" i="14"/>
  <c r="H137" i="24" s="1"/>
  <c r="B52" i="14"/>
  <c r="H130" i="24" s="1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8" i="24" s="1"/>
  <c r="C52" i="14"/>
  <c r="C51" i="14"/>
  <c r="H124" i="24" s="1"/>
  <c r="C50" i="14"/>
  <c r="H117" i="24" s="1"/>
  <c r="J125" i="24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H134" i="24" s="1"/>
  <c r="I132" i="24"/>
  <c r="J132" i="24" s="1"/>
  <c r="I139" i="24"/>
  <c r="J139" i="24" s="1"/>
  <c r="D160" i="24"/>
  <c r="E160" i="24" s="1"/>
  <c r="E159" i="24"/>
  <c r="D153" i="24"/>
  <c r="E153" i="24" s="1"/>
  <c r="E152" i="24"/>
  <c r="I105" i="24" l="1"/>
  <c r="J105" i="24" s="1"/>
  <c r="I140" i="24"/>
  <c r="J140" i="24" s="1"/>
  <c r="J138" i="24"/>
  <c r="H103" i="24"/>
  <c r="J103" i="24" s="1"/>
  <c r="H96" i="24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J96" i="24"/>
  <c r="I126" i="24"/>
  <c r="J126" i="24" s="1"/>
  <c r="J124" i="24"/>
  <c r="H109" i="24"/>
  <c r="H102" i="24"/>
  <c r="H104" i="24"/>
  <c r="J104" i="24" s="1"/>
  <c r="H97" i="24"/>
  <c r="J97" i="24" s="1"/>
  <c r="AJ208" i="21"/>
  <c r="AJ207" i="8"/>
  <c r="J211" i="2"/>
  <c r="I211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4" i="21"/>
  <c r="AJ603" i="21"/>
  <c r="AJ602" i="21"/>
  <c r="AJ601" i="21"/>
  <c r="AJ600" i="21"/>
  <c r="AJ599" i="21"/>
  <c r="AJ598" i="21"/>
  <c r="AJ597" i="21"/>
  <c r="AJ596" i="21"/>
  <c r="AJ595" i="21"/>
  <c r="AJ594" i="21"/>
  <c r="AJ593" i="21"/>
  <c r="AJ592" i="21"/>
  <c r="AJ591" i="21"/>
  <c r="AJ590" i="21"/>
  <c r="AJ589" i="21"/>
  <c r="AJ588" i="21"/>
  <c r="AJ587" i="21"/>
  <c r="AJ586" i="21"/>
  <c r="AJ585" i="21"/>
  <c r="AJ584" i="21"/>
  <c r="AJ583" i="21"/>
  <c r="AJ582" i="21"/>
  <c r="AJ581" i="21"/>
  <c r="AJ580" i="21"/>
  <c r="AJ579" i="21"/>
  <c r="AJ578" i="21"/>
  <c r="AJ577" i="21"/>
  <c r="AJ576" i="21"/>
  <c r="AJ575" i="21"/>
  <c r="AJ574" i="21"/>
  <c r="AJ573" i="21"/>
  <c r="AJ572" i="21"/>
  <c r="AJ571" i="21"/>
  <c r="AJ570" i="21"/>
  <c r="AJ569" i="21"/>
  <c r="AJ568" i="21"/>
  <c r="AJ567" i="21"/>
  <c r="AJ566" i="21"/>
  <c r="AJ565" i="21"/>
  <c r="AJ564" i="21"/>
  <c r="AJ563" i="21"/>
  <c r="AJ562" i="21"/>
  <c r="AJ561" i="21"/>
  <c r="AJ560" i="21"/>
  <c r="AJ559" i="21"/>
  <c r="AJ558" i="21"/>
  <c r="AJ557" i="21"/>
  <c r="AJ556" i="21"/>
  <c r="AJ555" i="21"/>
  <c r="AJ554" i="21"/>
  <c r="AJ553" i="21"/>
  <c r="AJ552" i="21"/>
  <c r="AJ551" i="21"/>
  <c r="AJ550" i="21"/>
  <c r="AJ549" i="21"/>
  <c r="AJ548" i="21"/>
  <c r="AJ547" i="21"/>
  <c r="AJ546" i="21"/>
  <c r="AJ545" i="21"/>
  <c r="AJ544" i="21"/>
  <c r="AJ543" i="21"/>
  <c r="AJ542" i="21"/>
  <c r="AJ541" i="21"/>
  <c r="AJ540" i="21"/>
  <c r="AJ539" i="21"/>
  <c r="AJ538" i="21"/>
  <c r="AJ537" i="21"/>
  <c r="AJ536" i="21"/>
  <c r="AJ535" i="21"/>
  <c r="AJ534" i="21"/>
  <c r="AJ533" i="21"/>
  <c r="AJ532" i="21"/>
  <c r="AJ531" i="21"/>
  <c r="AJ530" i="21"/>
  <c r="AJ529" i="21"/>
  <c r="AJ528" i="21"/>
  <c r="AJ527" i="21"/>
  <c r="AJ526" i="21"/>
  <c r="AJ525" i="21"/>
  <c r="AJ524" i="21"/>
  <c r="AJ523" i="21"/>
  <c r="AJ522" i="21"/>
  <c r="AJ521" i="21"/>
  <c r="AJ520" i="21"/>
  <c r="AJ519" i="21"/>
  <c r="AJ518" i="21"/>
  <c r="AJ517" i="21"/>
  <c r="AJ516" i="21"/>
  <c r="AJ515" i="21"/>
  <c r="AJ514" i="21"/>
  <c r="AJ513" i="21"/>
  <c r="AJ512" i="21"/>
  <c r="AJ511" i="21"/>
  <c r="AJ510" i="21"/>
  <c r="AJ509" i="21"/>
  <c r="AJ508" i="21"/>
  <c r="AJ507" i="21"/>
  <c r="AJ506" i="21"/>
  <c r="AJ505" i="21"/>
  <c r="AJ504" i="21"/>
  <c r="AJ503" i="21"/>
  <c r="AJ502" i="21"/>
  <c r="AJ501" i="21"/>
  <c r="AJ500" i="21"/>
  <c r="AJ499" i="21"/>
  <c r="AJ498" i="21"/>
  <c r="AJ497" i="21"/>
  <c r="AJ496" i="21"/>
  <c r="AJ495" i="21"/>
  <c r="AJ494" i="21"/>
  <c r="AJ493" i="21"/>
  <c r="AJ492" i="21"/>
  <c r="AJ491" i="21"/>
  <c r="AJ490" i="21"/>
  <c r="AJ489" i="21"/>
  <c r="AJ488" i="21"/>
  <c r="AJ487" i="21"/>
  <c r="AJ486" i="21"/>
  <c r="AJ485" i="21"/>
  <c r="AJ484" i="21"/>
  <c r="AJ483" i="21"/>
  <c r="AJ482" i="21"/>
  <c r="AJ481" i="21"/>
  <c r="AJ480" i="21"/>
  <c r="AJ479" i="21"/>
  <c r="AJ478" i="21"/>
  <c r="AJ477" i="21"/>
  <c r="AJ476" i="21"/>
  <c r="AJ475" i="21"/>
  <c r="AJ474" i="21"/>
  <c r="AJ473" i="21"/>
  <c r="AJ472" i="21"/>
  <c r="AJ471" i="21"/>
  <c r="AJ470" i="21"/>
  <c r="AJ469" i="21"/>
  <c r="AJ468" i="21"/>
  <c r="AJ467" i="21"/>
  <c r="AJ466" i="21"/>
  <c r="AJ465" i="21"/>
  <c r="AJ464" i="21"/>
  <c r="AJ463" i="21"/>
  <c r="AJ462" i="21"/>
  <c r="AJ461" i="21"/>
  <c r="AJ460" i="21"/>
  <c r="AJ459" i="21"/>
  <c r="AJ458" i="21"/>
  <c r="AJ457" i="21"/>
  <c r="AJ456" i="21"/>
  <c r="AJ455" i="21"/>
  <c r="AJ454" i="21"/>
  <c r="AJ453" i="21"/>
  <c r="AJ452" i="21"/>
  <c r="AJ451" i="21"/>
  <c r="AJ450" i="21"/>
  <c r="AJ449" i="21"/>
  <c r="AJ448" i="21"/>
  <c r="AJ447" i="21"/>
  <c r="AJ446" i="21"/>
  <c r="AJ445" i="21"/>
  <c r="AJ444" i="21"/>
  <c r="AJ443" i="21"/>
  <c r="AJ442" i="21"/>
  <c r="AJ441" i="21"/>
  <c r="AJ440" i="21"/>
  <c r="AJ439" i="21"/>
  <c r="AJ438" i="21"/>
  <c r="AJ437" i="21"/>
  <c r="AJ436" i="21"/>
  <c r="AJ435" i="21"/>
  <c r="AJ434" i="21"/>
  <c r="AJ433" i="21"/>
  <c r="AJ432" i="21"/>
  <c r="AJ431" i="21"/>
  <c r="AJ430" i="21"/>
  <c r="AJ429" i="21"/>
  <c r="AJ428" i="21"/>
  <c r="AJ427" i="21"/>
  <c r="AJ426" i="21"/>
  <c r="AJ425" i="21"/>
  <c r="AJ424" i="21"/>
  <c r="AJ423" i="21"/>
  <c r="AJ422" i="21"/>
  <c r="AJ421" i="21"/>
  <c r="AJ420" i="21"/>
  <c r="AJ419" i="21"/>
  <c r="AJ418" i="21"/>
  <c r="AJ417" i="21"/>
  <c r="AJ416" i="21"/>
  <c r="AJ415" i="21"/>
  <c r="AJ414" i="21"/>
  <c r="AJ413" i="21"/>
  <c r="AJ412" i="21"/>
  <c r="AJ411" i="21"/>
  <c r="AJ410" i="21"/>
  <c r="AJ409" i="21"/>
  <c r="AJ408" i="21"/>
  <c r="AJ407" i="21"/>
  <c r="AJ406" i="21"/>
  <c r="AJ405" i="21"/>
  <c r="AJ404" i="21"/>
  <c r="AJ403" i="21"/>
  <c r="AJ402" i="21"/>
  <c r="AJ401" i="21"/>
  <c r="AJ400" i="21"/>
  <c r="AJ399" i="21"/>
  <c r="AJ398" i="21"/>
  <c r="AJ397" i="21"/>
  <c r="AJ396" i="21"/>
  <c r="AJ395" i="21"/>
  <c r="AJ394" i="21"/>
  <c r="AJ393" i="21"/>
  <c r="AJ392" i="21"/>
  <c r="AJ391" i="21"/>
  <c r="AJ390" i="21"/>
  <c r="AJ389" i="21"/>
  <c r="AJ388" i="21"/>
  <c r="AJ387" i="21"/>
  <c r="AJ386" i="21"/>
  <c r="AJ385" i="21"/>
  <c r="AJ384" i="21"/>
  <c r="AJ383" i="21"/>
  <c r="AJ382" i="21"/>
  <c r="AJ381" i="21"/>
  <c r="AJ380" i="21"/>
  <c r="AJ379" i="21"/>
  <c r="AJ378" i="21"/>
  <c r="AJ377" i="21"/>
  <c r="AJ376" i="21"/>
  <c r="AJ375" i="21"/>
  <c r="AJ374" i="21"/>
  <c r="AJ373" i="21"/>
  <c r="AJ372" i="21"/>
  <c r="AJ371" i="21"/>
  <c r="AJ370" i="21"/>
  <c r="AJ369" i="21"/>
  <c r="AJ368" i="21"/>
  <c r="AJ367" i="21"/>
  <c r="AJ366" i="21"/>
  <c r="AJ365" i="21"/>
  <c r="AJ364" i="21"/>
  <c r="AJ363" i="21"/>
  <c r="AJ362" i="21"/>
  <c r="AJ361" i="21"/>
  <c r="AJ360" i="21"/>
  <c r="AJ359" i="21"/>
  <c r="AJ358" i="21"/>
  <c r="AJ357" i="21"/>
  <c r="AJ356" i="21"/>
  <c r="AJ355" i="21"/>
  <c r="AJ354" i="21"/>
  <c r="AJ353" i="21"/>
  <c r="AJ352" i="21"/>
  <c r="AJ351" i="21"/>
  <c r="AJ350" i="21"/>
  <c r="AJ349" i="21"/>
  <c r="AJ348" i="21"/>
  <c r="AJ347" i="21"/>
  <c r="AJ346" i="21"/>
  <c r="AJ345" i="21"/>
  <c r="AJ344" i="21"/>
  <c r="AJ343" i="21"/>
  <c r="AJ342" i="21"/>
  <c r="AJ341" i="21"/>
  <c r="AJ340" i="21"/>
  <c r="AJ339" i="21"/>
  <c r="AJ338" i="21"/>
  <c r="AJ337" i="21"/>
  <c r="AJ336" i="21"/>
  <c r="AJ335" i="21"/>
  <c r="AJ334" i="21"/>
  <c r="AJ333" i="21"/>
  <c r="AJ332" i="21"/>
  <c r="AJ331" i="21"/>
  <c r="AJ330" i="21"/>
  <c r="AJ329" i="21"/>
  <c r="AJ328" i="21"/>
  <c r="AJ327" i="21"/>
  <c r="AJ326" i="21"/>
  <c r="AJ325" i="21"/>
  <c r="AJ324" i="21"/>
  <c r="AJ323" i="21"/>
  <c r="AJ322" i="21"/>
  <c r="AJ321" i="21"/>
  <c r="AJ320" i="21"/>
  <c r="AJ319" i="21"/>
  <c r="AJ318" i="21"/>
  <c r="AJ317" i="21"/>
  <c r="AJ316" i="21"/>
  <c r="AJ315" i="21"/>
  <c r="AJ314" i="21"/>
  <c r="AJ313" i="21"/>
  <c r="AJ312" i="21"/>
  <c r="AJ311" i="21"/>
  <c r="AJ310" i="21"/>
  <c r="AJ309" i="21"/>
  <c r="AJ308" i="21"/>
  <c r="AJ307" i="21"/>
  <c r="AJ306" i="21"/>
  <c r="AJ305" i="21"/>
  <c r="AJ304" i="21"/>
  <c r="AJ303" i="21"/>
  <c r="AJ302" i="21"/>
  <c r="AJ301" i="21"/>
  <c r="AJ300" i="21"/>
  <c r="AJ299" i="21"/>
  <c r="AJ298" i="21"/>
  <c r="AJ297" i="21"/>
  <c r="AJ296" i="21"/>
  <c r="AJ295" i="21"/>
  <c r="AJ294" i="21"/>
  <c r="AJ293" i="21"/>
  <c r="AJ292" i="21"/>
  <c r="AJ291" i="21"/>
  <c r="AJ290" i="21"/>
  <c r="AJ289" i="21"/>
  <c r="AJ288" i="21"/>
  <c r="AJ287" i="21"/>
  <c r="AJ286" i="21"/>
  <c r="AJ285" i="21"/>
  <c r="AJ284" i="21"/>
  <c r="AJ283" i="21"/>
  <c r="AJ282" i="21"/>
  <c r="AJ281" i="21"/>
  <c r="AJ280" i="21"/>
  <c r="AJ279" i="21"/>
  <c r="AJ278" i="21"/>
  <c r="AJ277" i="21"/>
  <c r="AJ276" i="21"/>
  <c r="AJ275" i="21"/>
  <c r="AJ274" i="21"/>
  <c r="AJ273" i="21"/>
  <c r="AJ272" i="21"/>
  <c r="AJ271" i="21"/>
  <c r="AJ270" i="21"/>
  <c r="AJ269" i="21"/>
  <c r="AJ268" i="21"/>
  <c r="AJ267" i="21"/>
  <c r="AJ266" i="21"/>
  <c r="AJ265" i="21"/>
  <c r="AJ264" i="21"/>
  <c r="AJ263" i="21"/>
  <c r="AJ262" i="21"/>
  <c r="AJ261" i="21"/>
  <c r="AJ260" i="21"/>
  <c r="AJ259" i="21"/>
  <c r="AJ258" i="21"/>
  <c r="AJ257" i="21"/>
  <c r="AJ256" i="21"/>
  <c r="AJ255" i="21"/>
  <c r="AJ254" i="21"/>
  <c r="AJ253" i="21"/>
  <c r="AJ252" i="21"/>
  <c r="AJ251" i="21"/>
  <c r="AJ250" i="21"/>
  <c r="AJ249" i="21"/>
  <c r="AJ248" i="21"/>
  <c r="AJ247" i="21"/>
  <c r="AJ246" i="21"/>
  <c r="AJ245" i="21"/>
  <c r="AJ244" i="21"/>
  <c r="AJ243" i="21"/>
  <c r="AJ242" i="21"/>
  <c r="AJ241" i="21"/>
  <c r="AJ240" i="21"/>
  <c r="AJ239" i="21"/>
  <c r="AJ238" i="21"/>
  <c r="AJ237" i="21"/>
  <c r="AJ236" i="21"/>
  <c r="AJ235" i="21"/>
  <c r="AJ234" i="21"/>
  <c r="AJ233" i="21"/>
  <c r="AJ232" i="21"/>
  <c r="AJ231" i="21"/>
  <c r="AJ230" i="21"/>
  <c r="AJ229" i="21"/>
  <c r="AJ228" i="21"/>
  <c r="AJ227" i="21"/>
  <c r="AJ226" i="21"/>
  <c r="AJ225" i="21"/>
  <c r="AJ224" i="21"/>
  <c r="AJ223" i="21"/>
  <c r="AJ222" i="21"/>
  <c r="AJ221" i="21"/>
  <c r="AJ220" i="21"/>
  <c r="AJ219" i="21"/>
  <c r="AJ218" i="21"/>
  <c r="AJ217" i="21"/>
  <c r="AJ216" i="21"/>
  <c r="AJ215" i="21"/>
  <c r="AJ214" i="21"/>
  <c r="AJ213" i="21"/>
  <c r="AJ212" i="21"/>
  <c r="AJ211" i="21"/>
  <c r="AJ210" i="21"/>
  <c r="AJ209" i="21"/>
  <c r="AJ207" i="21"/>
  <c r="AJ206" i="21"/>
  <c r="AJ205" i="21"/>
  <c r="AJ204" i="21"/>
  <c r="AJ203" i="21"/>
  <c r="AJ202" i="21"/>
  <c r="AJ201" i="21"/>
  <c r="AJ200" i="21"/>
  <c r="AJ199" i="21"/>
  <c r="AJ198" i="21"/>
  <c r="AJ197" i="21"/>
  <c r="AJ196" i="21"/>
  <c r="AJ195" i="21"/>
  <c r="AJ194" i="21"/>
  <c r="AJ193" i="21"/>
  <c r="AJ192" i="21"/>
  <c r="AJ191" i="21"/>
  <c r="AJ190" i="21"/>
  <c r="AJ189" i="21"/>
  <c r="AJ188" i="21"/>
  <c r="AJ187" i="21"/>
  <c r="AJ186" i="21"/>
  <c r="AJ185" i="21"/>
  <c r="AJ184" i="21"/>
  <c r="AJ183" i="21"/>
  <c r="AJ182" i="21"/>
  <c r="AJ181" i="21"/>
  <c r="AJ180" i="21"/>
  <c r="AJ179" i="21"/>
  <c r="AJ178" i="21"/>
  <c r="AJ177" i="21"/>
  <c r="AJ176" i="21"/>
  <c r="AJ175" i="21"/>
  <c r="AJ174" i="21"/>
  <c r="AJ173" i="21"/>
  <c r="AJ172" i="21"/>
  <c r="AJ171" i="21"/>
  <c r="AJ170" i="21"/>
  <c r="AJ169" i="21"/>
  <c r="AJ168" i="21"/>
  <c r="AJ167" i="21"/>
  <c r="AJ166" i="21"/>
  <c r="AJ165" i="21"/>
  <c r="AJ164" i="21"/>
  <c r="AJ163" i="21"/>
  <c r="AJ162" i="21"/>
  <c r="AJ161" i="21"/>
  <c r="AJ160" i="21"/>
  <c r="AJ159" i="21"/>
  <c r="AJ158" i="21"/>
  <c r="AJ157" i="21"/>
  <c r="AJ156" i="21"/>
  <c r="AJ155" i="21"/>
  <c r="AJ154" i="21"/>
  <c r="AJ153" i="21"/>
  <c r="AJ152" i="21"/>
  <c r="AJ151" i="21"/>
  <c r="AJ150" i="21"/>
  <c r="AJ149" i="21"/>
  <c r="AJ148" i="21"/>
  <c r="AJ147" i="21"/>
  <c r="AJ146" i="21"/>
  <c r="AJ145" i="21"/>
  <c r="AJ144" i="21"/>
  <c r="AJ143" i="21"/>
  <c r="AJ142" i="21"/>
  <c r="AJ141" i="21"/>
  <c r="AJ140" i="21"/>
  <c r="AJ139" i="21"/>
  <c r="AJ138" i="21"/>
  <c r="AJ137" i="21"/>
  <c r="AJ136" i="21"/>
  <c r="AJ135" i="21"/>
  <c r="AJ134" i="21"/>
  <c r="AJ133" i="21"/>
  <c r="AJ132" i="21"/>
  <c r="AJ131" i="21"/>
  <c r="AJ130" i="21"/>
  <c r="AJ129" i="21"/>
  <c r="AJ128" i="21"/>
  <c r="AJ127" i="21"/>
  <c r="AJ126" i="21"/>
  <c r="AJ125" i="21"/>
  <c r="AJ124" i="21"/>
  <c r="AJ123" i="21"/>
  <c r="AJ122" i="21"/>
  <c r="AJ121" i="21"/>
  <c r="AJ120" i="21"/>
  <c r="AJ119" i="21"/>
  <c r="AJ118" i="21"/>
  <c r="AJ117" i="21"/>
  <c r="AJ116" i="21"/>
  <c r="AJ115" i="21"/>
  <c r="AJ114" i="21"/>
  <c r="AJ113" i="21"/>
  <c r="AJ112" i="21"/>
  <c r="AJ111" i="21"/>
  <c r="AJ110" i="21"/>
  <c r="AJ109" i="21"/>
  <c r="AJ108" i="21"/>
  <c r="AJ107" i="21"/>
  <c r="AJ106" i="21"/>
  <c r="AJ105" i="21"/>
  <c r="AJ104" i="21"/>
  <c r="AJ103" i="21"/>
  <c r="AJ102" i="21"/>
  <c r="AJ101" i="21"/>
  <c r="AJ100" i="21"/>
  <c r="AJ99" i="21"/>
  <c r="AJ98" i="21"/>
  <c r="AJ97" i="21"/>
  <c r="AJ96" i="21"/>
  <c r="AJ95" i="21"/>
  <c r="AJ94" i="21"/>
  <c r="AJ93" i="21"/>
  <c r="AJ92" i="21"/>
  <c r="AJ91" i="21"/>
  <c r="AJ90" i="21"/>
  <c r="AJ89" i="21"/>
  <c r="AJ88" i="21"/>
  <c r="AJ87" i="21"/>
  <c r="AJ86" i="21"/>
  <c r="AJ85" i="21"/>
  <c r="AJ84" i="21"/>
  <c r="AJ83" i="21"/>
  <c r="AJ82" i="21"/>
  <c r="AJ81" i="21"/>
  <c r="AJ80" i="21"/>
  <c r="AJ79" i="21"/>
  <c r="AJ78" i="21"/>
  <c r="AJ77" i="21"/>
  <c r="AJ76" i="21"/>
  <c r="AJ75" i="21"/>
  <c r="AJ74" i="21"/>
  <c r="AJ73" i="21"/>
  <c r="AJ72" i="21"/>
  <c r="AJ71" i="21"/>
  <c r="AJ70" i="21"/>
  <c r="AJ69" i="21"/>
  <c r="AJ68" i="21"/>
  <c r="AJ67" i="21"/>
  <c r="AJ66" i="21"/>
  <c r="AJ65" i="21"/>
  <c r="AJ64" i="21"/>
  <c r="AJ63" i="21"/>
  <c r="AJ62" i="21"/>
  <c r="AJ61" i="21"/>
  <c r="AJ60" i="21"/>
  <c r="AJ59" i="21"/>
  <c r="AJ58" i="21"/>
  <c r="AJ57" i="21"/>
  <c r="AJ56" i="21"/>
  <c r="AJ55" i="21"/>
  <c r="AJ54" i="21"/>
  <c r="AJ53" i="21"/>
  <c r="AJ52" i="21"/>
  <c r="AJ51" i="21"/>
  <c r="AJ50" i="21"/>
  <c r="AJ49" i="21"/>
  <c r="AJ48" i="21"/>
  <c r="AJ47" i="21"/>
  <c r="AJ46" i="21"/>
  <c r="AJ45" i="21"/>
  <c r="AJ44" i="21"/>
  <c r="AJ43" i="21"/>
  <c r="AJ42" i="21"/>
  <c r="AJ41" i="21"/>
  <c r="AJ40" i="21"/>
  <c r="AJ39" i="21"/>
  <c r="AJ38" i="21"/>
  <c r="AJ37" i="21"/>
  <c r="AJ36" i="21"/>
  <c r="AJ35" i="21"/>
  <c r="AJ34" i="21"/>
  <c r="AJ33" i="21"/>
  <c r="AJ32" i="21"/>
  <c r="AJ31" i="21"/>
  <c r="AJ30" i="21"/>
  <c r="AJ29" i="21"/>
  <c r="AJ28" i="21"/>
  <c r="AJ27" i="21"/>
  <c r="AJ26" i="21"/>
  <c r="AJ25" i="21"/>
  <c r="AJ24" i="21"/>
  <c r="AJ23" i="21"/>
  <c r="AJ22" i="21"/>
  <c r="AJ21" i="21"/>
  <c r="AJ20" i="21"/>
  <c r="AJ19" i="21"/>
  <c r="AJ18" i="21"/>
  <c r="AJ17" i="21"/>
  <c r="AJ16" i="21"/>
  <c r="AJ15" i="21"/>
  <c r="AJ14" i="21"/>
  <c r="AJ13" i="21"/>
  <c r="AJ12" i="21"/>
  <c r="AJ11" i="21"/>
  <c r="AJ10" i="21"/>
  <c r="AJ9" i="21"/>
  <c r="AJ8" i="21"/>
  <c r="AJ7" i="21"/>
  <c r="AJ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X2" i="21" s="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H106" i="24" l="1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38" i="24" l="1"/>
  <c r="D139" i="24"/>
  <c r="E139" i="24" s="1"/>
  <c r="I184" i="2"/>
  <c r="J184" i="2"/>
  <c r="W4" i="25" l="1"/>
  <c r="E126" i="24" s="1"/>
  <c r="C126" i="24"/>
  <c r="K184" i="2"/>
  <c r="W178" i="9"/>
  <c r="J336" i="2"/>
  <c r="Z3" i="2"/>
  <c r="T2" i="11"/>
  <c r="I336" i="2"/>
  <c r="T4" i="25" l="1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<sst xmlns="http://schemas.openxmlformats.org/spreadsheetml/2006/main" count="4437" uniqueCount="1431">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</sst>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0" borderId="0" xfId="0" applyNumberFormat="1"/>
    <xf numFmtId="0" fontId="0" fillId="16" borderId="40" xfId="0" applyNumberFormat="1" applyFill="1" applyBorder="1"/>
    <xf numFmtId="0" fontId="0" fillId="0" borderId="44" xfId="0" applyNumberFormat="1" applyBorder="1" applyAlignment="1">
      <alignment horizontal="center" vertical="center"/>
    </xf>
    <xf numFmtId="0" fontId="9" fillId="9" borderId="50" xfId="0" applyNumberFormat="1" applyFont="1" applyFill="1" applyBorder="1" applyAlignment="1">
      <alignment horizontal="center" vertical="center"/>
    </xf>
    <xf numFmtId="0" fontId="9" fillId="0" borderId="15" xfId="0" applyNumberFormat="1" applyFont="1" applyBorder="1" applyAlignment="1">
      <alignment horizontal="center" vertical="center"/>
    </xf>
    <xf numFmtId="0" fontId="9" fillId="0" borderId="47" xfId="0" applyNumberFormat="1" applyFont="1" applyBorder="1" applyAlignment="1">
      <alignment horizontal="center" vertical="center"/>
    </xf>
    <xf numFmtId="0" fontId="0" fillId="17" borderId="45" xfId="0" applyNumberFormat="1" applyFill="1" applyBorder="1" applyAlignment="1">
      <alignment horizontal="center" vertical="center"/>
    </xf>
    <xf numFmtId="0" fontId="9" fillId="0" borderId="41" xfId="0" applyNumberFormat="1" applyFont="1" applyFill="1" applyBorder="1" applyAlignment="1">
      <alignment horizontal="center" vertical="center"/>
    </xf>
    <xf numFmtId="0" fontId="9" fillId="17" borderId="27" xfId="0" applyNumberFormat="1" applyFont="1" applyFill="1" applyBorder="1" applyAlignment="1">
      <alignment horizontal="center" vertical="center"/>
    </xf>
    <xf numFmtId="0" fontId="9" fillId="17" borderId="15" xfId="0" applyNumberFormat="1" applyFont="1" applyFill="1" applyBorder="1" applyAlignment="1">
      <alignment horizontal="center" vertical="center"/>
    </xf>
    <xf numFmtId="0" fontId="9" fillId="17" borderId="48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0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60" zoomScaleNormal="60" workbookViewId="0">
      <pane xSplit="11" ySplit="4" topLeftCell="X323" activePane="bottomRight" state="frozen"/>
      <selection pane="topRight" activeCell="M1" sqref="M1"/>
      <selection pane="bottomLeft" activeCell="A5" sqref="A5"/>
      <selection pane="bottomRight" activeCell="N23" sqref="N23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bestFit="1" customWidth="1"/>
    <col min="3" max="3" width="16.33203125" style="33" customWidth="1"/>
    <col min="4" max="4" width="42.5546875" customWidth="1"/>
    <col min="5" max="5" width="15.6640625" style="79" customWidth="1"/>
    <col min="6" max="6" width="17.44140625" style="83" customWidth="1"/>
    <col min="7" max="7" width="24.5546875" style="83" bestFit="1" customWidth="1"/>
    <col min="8" max="8" width="14.5546875" style="83" bestFit="1" customWidth="1"/>
    <col min="9" max="9" width="14.6640625" customWidth="1"/>
    <col min="10" max="10" width="6.6640625" customWidth="1"/>
    <col min="11" max="11" width="11.5546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2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COUNTA(B5:B547)</f>
        <v>462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5.4112554112554112E-2</v>
      </c>
      <c r="R1" s="4">
        <f t="shared" si="0"/>
        <v>3.2467532467532464E-2</v>
      </c>
      <c r="S1" s="4">
        <f t="shared" si="0"/>
        <v>0</v>
      </c>
      <c r="T1" s="4">
        <f t="shared" si="0"/>
        <v>0</v>
      </c>
      <c r="U1" s="4">
        <f t="shared" si="0"/>
        <v>3.67965367965368E-2</v>
      </c>
      <c r="V1" s="4">
        <f t="shared" si="0"/>
        <v>0.10606060606060606</v>
      </c>
      <c r="W1" s="4">
        <f t="shared" si="0"/>
        <v>9.9567099567099568E-2</v>
      </c>
      <c r="X1" s="4">
        <f t="shared" si="0"/>
        <v>0.15367965367965367</v>
      </c>
      <c r="Y1" s="4"/>
      <c r="Z1" s="4">
        <f t="shared" si="0"/>
        <v>0.10173160173160173</v>
      </c>
      <c r="AA1" s="4">
        <f t="shared" si="0"/>
        <v>0.13203463203463203</v>
      </c>
      <c r="AB1" s="4">
        <f t="shared" si="0"/>
        <v>0.22943722943722944</v>
      </c>
      <c r="AC1" s="4">
        <f t="shared" si="0"/>
        <v>0.19047619047619047</v>
      </c>
      <c r="AD1" s="4">
        <f t="shared" si="0"/>
        <v>0.22294372294372294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P2" si="4">CANTIDAD_DE_CAMARAS-M3</f>
        <v>462</v>
      </c>
      <c r="N2" s="75">
        <f t="shared" ref="N2" si="5">CANTIDAD_DE_CAMARAS-N3</f>
        <v>462</v>
      </c>
      <c r="O2" s="75">
        <f t="shared" si="4"/>
        <v>462</v>
      </c>
      <c r="P2" s="75">
        <f t="shared" si="4"/>
        <v>462</v>
      </c>
      <c r="Q2" s="75">
        <f t="shared" si="4"/>
        <v>437</v>
      </c>
      <c r="R2" s="75">
        <f t="shared" si="4"/>
        <v>447</v>
      </c>
      <c r="S2" s="75">
        <f t="shared" si="4"/>
        <v>462</v>
      </c>
      <c r="T2" s="75">
        <f t="shared" si="4"/>
        <v>462</v>
      </c>
      <c r="U2" s="75">
        <f t="shared" si="4"/>
        <v>445</v>
      </c>
      <c r="V2" s="75">
        <f t="shared" si="4"/>
        <v>413</v>
      </c>
      <c r="W2" s="75">
        <f t="shared" si="4"/>
        <v>416</v>
      </c>
      <c r="X2" s="75">
        <f t="shared" si="4"/>
        <v>391</v>
      </c>
      <c r="Y2" s="75">
        <f t="shared" si="4"/>
        <v>333</v>
      </c>
      <c r="Z2" s="75">
        <f t="shared" si="4"/>
        <v>415</v>
      </c>
      <c r="AA2" s="75">
        <f t="shared" si="4"/>
        <v>401</v>
      </c>
      <c r="AB2" s="75">
        <f t="shared" si="4"/>
        <v>356</v>
      </c>
      <c r="AC2" s="75">
        <f t="shared" si="4"/>
        <v>374</v>
      </c>
      <c r="AD2" s="75">
        <f t="shared" si="4"/>
        <v>359</v>
      </c>
      <c r="AE2" s="75">
        <f t="shared" si="4"/>
        <v>462</v>
      </c>
      <c r="AF2" s="75">
        <f t="shared" si="4"/>
        <v>462</v>
      </c>
      <c r="AG2" s="75">
        <f t="shared" si="4"/>
        <v>462</v>
      </c>
      <c r="AH2" s="75">
        <f t="shared" si="4"/>
        <v>462</v>
      </c>
      <c r="AI2" s="75">
        <f t="shared" si="4"/>
        <v>462</v>
      </c>
      <c r="AJ2" s="75">
        <f t="shared" si="4"/>
        <v>462</v>
      </c>
      <c r="AK2" s="75">
        <f t="shared" si="4"/>
        <v>462</v>
      </c>
      <c r="AL2" s="75">
        <f t="shared" si="4"/>
        <v>462</v>
      </c>
      <c r="AM2" s="75">
        <f t="shared" si="4"/>
        <v>462</v>
      </c>
      <c r="AN2" s="75">
        <f t="shared" si="4"/>
        <v>462</v>
      </c>
      <c r="AO2" s="75">
        <f t="shared" si="4"/>
        <v>462</v>
      </c>
      <c r="AP2" s="75">
        <f t="shared" si="4"/>
        <v>462</v>
      </c>
    </row>
    <row r="3" spans="1:42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" thickBot="1" x14ac:dyDescent="0.35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1376</v>
      </c>
      <c r="Z5" s="88"/>
      <c r="AA5" s="88"/>
      <c r="AB5" s="88" t="s">
        <v>1376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" thickBot="1" x14ac:dyDescent="0.35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1376</v>
      </c>
      <c r="Z6" s="88"/>
      <c r="AA6" s="88"/>
      <c r="AB6" s="88" t="s">
        <v>1376</v>
      </c>
      <c r="AC6" s="88"/>
      <c r="AD6" s="88" t="s">
        <v>1376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" thickBot="1" x14ac:dyDescent="0.35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1376</v>
      </c>
      <c r="Z7" s="88"/>
      <c r="AA7" s="88"/>
      <c r="AB7" s="88" t="s">
        <v>1376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" thickBot="1" x14ac:dyDescent="0.35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1376</v>
      </c>
      <c r="Z8" s="88"/>
      <c r="AA8" s="88"/>
      <c r="AB8" s="88" t="s">
        <v>1376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" thickBot="1" x14ac:dyDescent="0.35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1376</v>
      </c>
      <c r="Z9" s="88"/>
      <c r="AA9" s="88"/>
      <c r="AB9" s="88" t="s">
        <v>1376</v>
      </c>
      <c r="AC9" s="88"/>
      <c r="AD9" s="88" t="s">
        <v>1376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" thickBot="1" x14ac:dyDescent="0.35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1376</v>
      </c>
      <c r="Z10" s="88"/>
      <c r="AA10" s="88"/>
      <c r="AB10" s="88" t="s">
        <v>1376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" thickBot="1" x14ac:dyDescent="0.35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1376</v>
      </c>
      <c r="Z11" s="88"/>
      <c r="AA11" s="88"/>
      <c r="AB11" s="88" t="s">
        <v>1376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" thickBot="1" x14ac:dyDescent="0.35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1376</v>
      </c>
      <c r="Z12" s="88"/>
      <c r="AA12" s="88"/>
      <c r="AB12" s="88" t="s">
        <v>1376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" thickBot="1" x14ac:dyDescent="0.35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 t="s">
        <v>1376</v>
      </c>
      <c r="Z13" s="88"/>
      <c r="AA13" s="88"/>
      <c r="AB13" s="88" t="s">
        <v>1376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" thickBot="1" x14ac:dyDescent="0.35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1376</v>
      </c>
      <c r="Z14" s="88"/>
      <c r="AA14" s="88"/>
      <c r="AB14" s="88" t="s">
        <v>1376</v>
      </c>
      <c r="AC14" s="88"/>
      <c r="AD14" s="88" t="s">
        <v>1376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" thickBot="1" x14ac:dyDescent="0.35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19</v>
      </c>
      <c r="J15" s="34">
        <f t="shared" si="8"/>
        <v>9</v>
      </c>
      <c r="K15" s="35">
        <f t="shared" si="9"/>
        <v>0.6785714285714286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 t="s">
        <v>1376</v>
      </c>
      <c r="Z15" s="88" t="s">
        <v>1376</v>
      </c>
      <c r="AA15" s="88" t="s">
        <v>1376</v>
      </c>
      <c r="AB15" s="88" t="s">
        <v>1376</v>
      </c>
      <c r="AC15" s="88" t="s">
        <v>1376</v>
      </c>
      <c r="AD15" s="88" t="s">
        <v>1376</v>
      </c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" thickBot="1" x14ac:dyDescent="0.35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" thickBot="1" x14ac:dyDescent="0.35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" thickBot="1" x14ac:dyDescent="0.35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1376</v>
      </c>
      <c r="AC18" s="88" t="s">
        <v>1376</v>
      </c>
      <c r="AD18" s="88" t="s">
        <v>1376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" thickBot="1" x14ac:dyDescent="0.35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1376</v>
      </c>
      <c r="AC19" s="88" t="s">
        <v>1376</v>
      </c>
      <c r="AD19" s="88" t="s">
        <v>1376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" thickBot="1" x14ac:dyDescent="0.35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24</v>
      </c>
      <c r="J20" s="34">
        <f t="shared" ref="J20:J23" si="13">COUNTIF(L20:AM20,"APAGADO")</f>
        <v>4</v>
      </c>
      <c r="K20" s="35">
        <f t="shared" ref="K20:K23" si="14">(I20)/(J20+I20)</f>
        <v>0.8571428571428571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 t="s">
        <v>1376</v>
      </c>
      <c r="AC20" s="88" t="s">
        <v>1376</v>
      </c>
      <c r="AD20" s="88" t="s">
        <v>1376</v>
      </c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" thickBot="1" x14ac:dyDescent="0.35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24</v>
      </c>
      <c r="J21" s="34">
        <f t="shared" si="13"/>
        <v>4</v>
      </c>
      <c r="K21" s="35">
        <f t="shared" si="14"/>
        <v>0.8571428571428571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 t="s">
        <v>1376</v>
      </c>
      <c r="AC21" s="88" t="s">
        <v>1376</v>
      </c>
      <c r="AD21" s="88" t="s">
        <v>1376</v>
      </c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" thickBot="1" x14ac:dyDescent="0.35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1376</v>
      </c>
      <c r="AC22" s="88" t="s">
        <v>1376</v>
      </c>
      <c r="AD22" s="88" t="s">
        <v>1376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" thickBot="1" x14ac:dyDescent="0.35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1376</v>
      </c>
      <c r="AC23" s="88" t="s">
        <v>1376</v>
      </c>
      <c r="AD23" s="88" t="s">
        <v>1376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" thickBot="1" x14ac:dyDescent="0.35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" thickBot="1" x14ac:dyDescent="0.35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" thickBot="1" x14ac:dyDescent="0.35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" thickBot="1" x14ac:dyDescent="0.35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" thickBot="1" x14ac:dyDescent="0.35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" thickBot="1" x14ac:dyDescent="0.35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" thickBot="1" x14ac:dyDescent="0.35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" thickBot="1" x14ac:dyDescent="0.35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" thickBot="1" x14ac:dyDescent="0.35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" thickBot="1" x14ac:dyDescent="0.35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" thickBot="1" x14ac:dyDescent="0.35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" thickBot="1" x14ac:dyDescent="0.35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" thickBot="1" x14ac:dyDescent="0.35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" thickBot="1" x14ac:dyDescent="0.35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" thickBot="1" x14ac:dyDescent="0.35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" thickBot="1" x14ac:dyDescent="0.35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" thickBot="1" x14ac:dyDescent="0.35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1376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" thickBot="1" x14ac:dyDescent="0.35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" thickBot="1" x14ac:dyDescent="0.35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" thickBot="1" x14ac:dyDescent="0.35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" thickBot="1" x14ac:dyDescent="0.35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" thickBot="1" x14ac:dyDescent="0.35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" thickBot="1" x14ac:dyDescent="0.35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" thickBot="1" x14ac:dyDescent="0.35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" thickBot="1" x14ac:dyDescent="0.35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" thickBot="1" x14ac:dyDescent="0.35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" thickBot="1" x14ac:dyDescent="0.35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" thickBot="1" x14ac:dyDescent="0.35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1376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" thickBot="1" x14ac:dyDescent="0.35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" thickBot="1" x14ac:dyDescent="0.35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1376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" thickBot="1" x14ac:dyDescent="0.35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1376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" thickBot="1" x14ac:dyDescent="0.35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" thickBot="1" x14ac:dyDescent="0.35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" thickBot="1" x14ac:dyDescent="0.35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" thickBot="1" x14ac:dyDescent="0.35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" thickBot="1" x14ac:dyDescent="0.35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" thickBot="1" x14ac:dyDescent="0.35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1376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" thickBot="1" x14ac:dyDescent="0.35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1376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" thickBot="1" x14ac:dyDescent="0.35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" thickBot="1" x14ac:dyDescent="0.35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" thickBot="1" x14ac:dyDescent="0.35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" thickBot="1" x14ac:dyDescent="0.35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" thickBot="1" x14ac:dyDescent="0.35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1376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" thickBot="1" x14ac:dyDescent="0.35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19</v>
      </c>
      <c r="J67" s="34">
        <f t="shared" si="8"/>
        <v>9</v>
      </c>
      <c r="K67" s="35">
        <f t="shared" si="9"/>
        <v>0.6785714285714286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 t="s">
        <v>1376</v>
      </c>
      <c r="Z67" s="88" t="s">
        <v>1376</v>
      </c>
      <c r="AA67" s="88" t="s">
        <v>1376</v>
      </c>
      <c r="AB67" s="88" t="s">
        <v>1376</v>
      </c>
      <c r="AC67" s="88" t="s">
        <v>1376</v>
      </c>
      <c r="AD67" s="88" t="s">
        <v>1376</v>
      </c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" thickBot="1" x14ac:dyDescent="0.35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" thickBot="1" x14ac:dyDescent="0.35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" thickBot="1" x14ac:dyDescent="0.35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" thickBot="1" x14ac:dyDescent="0.35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" thickBot="1" x14ac:dyDescent="0.35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" thickBot="1" x14ac:dyDescent="0.35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" thickBot="1" x14ac:dyDescent="0.35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" thickBot="1" x14ac:dyDescent="0.35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" thickBot="1" x14ac:dyDescent="0.35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" thickBot="1" x14ac:dyDescent="0.35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" thickBot="1" x14ac:dyDescent="0.35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" thickBot="1" x14ac:dyDescent="0.35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" thickBot="1" x14ac:dyDescent="0.35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" thickBot="1" x14ac:dyDescent="0.35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" thickBot="1" x14ac:dyDescent="0.35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" thickBot="1" x14ac:dyDescent="0.35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 t="s">
        <v>1376</v>
      </c>
      <c r="AA83" s="88" t="s">
        <v>1376</v>
      </c>
      <c r="AB83" s="88" t="s">
        <v>1376</v>
      </c>
      <c r="AC83" s="88" t="s">
        <v>1376</v>
      </c>
      <c r="AD83" s="88" t="s">
        <v>1376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" thickBot="1" x14ac:dyDescent="0.35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" thickBot="1" x14ac:dyDescent="0.35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" thickBot="1" x14ac:dyDescent="0.35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" thickBot="1" x14ac:dyDescent="0.35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" thickBot="1" x14ac:dyDescent="0.35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" thickBot="1" x14ac:dyDescent="0.35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" thickBot="1" x14ac:dyDescent="0.35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" thickBot="1" x14ac:dyDescent="0.35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" thickBot="1" x14ac:dyDescent="0.35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" thickBot="1" x14ac:dyDescent="0.35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" thickBot="1" x14ac:dyDescent="0.35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" thickBot="1" x14ac:dyDescent="0.35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5" customHeight="1" thickBot="1" x14ac:dyDescent="0.35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" thickBot="1" x14ac:dyDescent="0.35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" thickBot="1" x14ac:dyDescent="0.35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" thickBot="1" x14ac:dyDescent="0.35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" thickBot="1" x14ac:dyDescent="0.35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" thickBot="1" x14ac:dyDescent="0.35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1376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" thickBot="1" x14ac:dyDescent="0.35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1376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" thickBot="1" x14ac:dyDescent="0.35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1376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" thickBot="1" x14ac:dyDescent="0.35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" thickBot="1" x14ac:dyDescent="0.35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" thickBot="1" x14ac:dyDescent="0.35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" thickBot="1" x14ac:dyDescent="0.35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" thickBot="1" x14ac:dyDescent="0.35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" thickBot="1" x14ac:dyDescent="0.35">
      <c r="A109" t="s">
        <v>52</v>
      </c>
      <c r="B109" s="33" t="s">
        <v>1390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1389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" thickBot="1" x14ac:dyDescent="0.35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" thickBot="1" x14ac:dyDescent="0.35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" thickBot="1" x14ac:dyDescent="0.35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" thickBot="1" x14ac:dyDescent="0.35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" thickBot="1" x14ac:dyDescent="0.35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 t="s">
        <v>1376</v>
      </c>
      <c r="Z114" s="88"/>
      <c r="AA114" s="88"/>
      <c r="AB114" s="88"/>
      <c r="AC114" s="88"/>
      <c r="AD114" s="88" t="s">
        <v>1376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" thickBot="1" x14ac:dyDescent="0.35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1376</v>
      </c>
      <c r="Y115" s="88" t="s">
        <v>1376</v>
      </c>
      <c r="Z115" s="88"/>
      <c r="AA115" s="88"/>
      <c r="AB115" s="88"/>
      <c r="AC115" s="88"/>
      <c r="AD115" s="88" t="s">
        <v>1376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" thickBot="1" x14ac:dyDescent="0.35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1376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" thickBot="1" x14ac:dyDescent="0.35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 t="s">
        <v>1376</v>
      </c>
      <c r="Z117" s="88"/>
      <c r="AA117" s="88"/>
      <c r="AB117" s="88"/>
      <c r="AC117" s="88"/>
      <c r="AD117" s="88" t="s">
        <v>1376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" thickBot="1" x14ac:dyDescent="0.35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1376</v>
      </c>
      <c r="Y118" s="88" t="s">
        <v>1376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" thickBot="1" x14ac:dyDescent="0.35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" thickBot="1" x14ac:dyDescent="0.35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" thickBot="1" x14ac:dyDescent="0.35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" thickBot="1" x14ac:dyDescent="0.35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2" customHeight="1" thickBot="1" x14ac:dyDescent="0.35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" thickBot="1" x14ac:dyDescent="0.35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" thickBot="1" x14ac:dyDescent="0.35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1376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" thickBot="1" x14ac:dyDescent="0.35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1376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" thickBot="1" x14ac:dyDescent="0.35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1376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" thickBot="1" x14ac:dyDescent="0.35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1376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" thickBot="1" x14ac:dyDescent="0.35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" thickBot="1" x14ac:dyDescent="0.35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" thickBot="1" x14ac:dyDescent="0.35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" thickBot="1" x14ac:dyDescent="0.35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" thickBot="1" x14ac:dyDescent="0.35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" thickBot="1" x14ac:dyDescent="0.35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" thickBot="1" x14ac:dyDescent="0.35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" thickBot="1" x14ac:dyDescent="0.35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" thickBot="1" x14ac:dyDescent="0.35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" thickBot="1" x14ac:dyDescent="0.35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" thickBot="1" x14ac:dyDescent="0.35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" thickBot="1" x14ac:dyDescent="0.35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" thickBot="1" x14ac:dyDescent="0.35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1376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" thickBot="1" x14ac:dyDescent="0.35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" thickBot="1" x14ac:dyDescent="0.35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" thickBot="1" x14ac:dyDescent="0.35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" thickBot="1" x14ac:dyDescent="0.35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26</v>
      </c>
      <c r="J145" s="34">
        <f t="shared" si="16"/>
        <v>2</v>
      </c>
      <c r="K145" s="35">
        <f t="shared" si="17"/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1376</v>
      </c>
      <c r="Z145" s="88"/>
      <c r="AA145" s="88"/>
      <c r="AB145" s="88"/>
      <c r="AC145" s="88"/>
      <c r="AD145" s="88" t="s">
        <v>1376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" thickBot="1" x14ac:dyDescent="0.35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26</v>
      </c>
      <c r="J146" s="34">
        <f t="shared" si="16"/>
        <v>2</v>
      </c>
      <c r="K146" s="35">
        <f t="shared" si="17"/>
        <v>0.9285714285714286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1376</v>
      </c>
      <c r="Z146" s="88"/>
      <c r="AA146" s="88"/>
      <c r="AB146" s="88"/>
      <c r="AC146" s="88"/>
      <c r="AD146" s="88" t="s">
        <v>1376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" thickBot="1" x14ac:dyDescent="0.35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1376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" thickBot="1" x14ac:dyDescent="0.35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19</v>
      </c>
      <c r="J148" s="34">
        <f t="shared" ref="J148:J252" si="23">COUNTIF(L148:AM148,"APAGADO")</f>
        <v>9</v>
      </c>
      <c r="K148" s="35">
        <f t="shared" ref="K148:K252" si="24">(I148)/(J148+I148)</f>
        <v>0.6785714285714286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1376</v>
      </c>
      <c r="W148" s="88" t="s">
        <v>1376</v>
      </c>
      <c r="X148" s="88" t="s">
        <v>1376</v>
      </c>
      <c r="Y148" s="88" t="s">
        <v>1376</v>
      </c>
      <c r="Z148" s="88" t="s">
        <v>1376</v>
      </c>
      <c r="AA148" s="88" t="s">
        <v>1376</v>
      </c>
      <c r="AB148" s="88" t="s">
        <v>1376</v>
      </c>
      <c r="AC148" s="88" t="s">
        <v>1376</v>
      </c>
      <c r="AD148" s="88" t="s">
        <v>1376</v>
      </c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" thickBot="1" x14ac:dyDescent="0.35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" thickBot="1" x14ac:dyDescent="0.35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" thickBot="1" x14ac:dyDescent="0.35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" thickBot="1" x14ac:dyDescent="0.35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" thickBot="1" x14ac:dyDescent="0.35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" thickBot="1" x14ac:dyDescent="0.35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1376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" thickBot="1" x14ac:dyDescent="0.35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" thickBot="1" x14ac:dyDescent="0.35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" thickBot="1" x14ac:dyDescent="0.35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20</v>
      </c>
      <c r="J157" s="34">
        <f t="shared" ref="J157:J165" si="25">COUNTIF(L157:AM157,"APAGADO")</f>
        <v>8</v>
      </c>
      <c r="K157" s="35">
        <f t="shared" ref="K157:K165" si="26">(I157)/(J157+I157)</f>
        <v>0.7142857142857143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1376</v>
      </c>
      <c r="X157" s="88" t="s">
        <v>1376</v>
      </c>
      <c r="Y157" s="88" t="s">
        <v>1376</v>
      </c>
      <c r="Z157" s="88" t="s">
        <v>1376</v>
      </c>
      <c r="AA157" s="88" t="s">
        <v>1376</v>
      </c>
      <c r="AB157" s="88" t="s">
        <v>1376</v>
      </c>
      <c r="AC157" s="88" t="s">
        <v>1376</v>
      </c>
      <c r="AD157" s="88" t="s">
        <v>1376</v>
      </c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" thickBot="1" x14ac:dyDescent="0.35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" thickBot="1" x14ac:dyDescent="0.35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" thickBot="1" x14ac:dyDescent="0.35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" thickBot="1" x14ac:dyDescent="0.35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25</v>
      </c>
      <c r="J161" s="34">
        <f t="shared" si="25"/>
        <v>3</v>
      </c>
      <c r="K161" s="35">
        <f t="shared" si="26"/>
        <v>0.8928571428571429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1376</v>
      </c>
      <c r="X161" s="88" t="s">
        <v>1376</v>
      </c>
      <c r="Y161" s="88" t="s">
        <v>1376</v>
      </c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" thickBot="1" x14ac:dyDescent="0.35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1376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" thickBot="1" x14ac:dyDescent="0.35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" thickBot="1" x14ac:dyDescent="0.35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" thickBot="1" x14ac:dyDescent="0.35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25</v>
      </c>
      <c r="J165" s="34">
        <f t="shared" si="25"/>
        <v>3</v>
      </c>
      <c r="K165" s="35">
        <f t="shared" si="26"/>
        <v>0.8928571428571429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1376</v>
      </c>
      <c r="X165" s="88" t="s">
        <v>1376</v>
      </c>
      <c r="Y165" s="88" t="s">
        <v>1376</v>
      </c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" thickBot="1" x14ac:dyDescent="0.35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 t="s">
        <v>1376</v>
      </c>
      <c r="AA166" s="88" t="s">
        <v>1376</v>
      </c>
      <c r="AB166" s="88" t="s">
        <v>1376</v>
      </c>
      <c r="AC166" s="88" t="s">
        <v>1376</v>
      </c>
      <c r="AD166" s="88" t="s">
        <v>1376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" thickBot="1" x14ac:dyDescent="0.35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 t="s">
        <v>1376</v>
      </c>
      <c r="AA167" s="88" t="s">
        <v>1376</v>
      </c>
      <c r="AB167" s="88" t="s">
        <v>1376</v>
      </c>
      <c r="AC167" s="88" t="s">
        <v>1376</v>
      </c>
      <c r="AD167" s="88" t="s">
        <v>1376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" thickBot="1" x14ac:dyDescent="0.35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1376</v>
      </c>
      <c r="W168" s="88"/>
      <c r="X168" s="88"/>
      <c r="Y168" s="88"/>
      <c r="Z168" s="88" t="s">
        <v>1376</v>
      </c>
      <c r="AA168" s="88" t="s">
        <v>1376</v>
      </c>
      <c r="AB168" s="88" t="s">
        <v>1376</v>
      </c>
      <c r="AC168" s="88" t="s">
        <v>1376</v>
      </c>
      <c r="AD168" s="88" t="s">
        <v>1376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" thickBot="1" x14ac:dyDescent="0.35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1360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 t="s">
        <v>1376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" thickBot="1" x14ac:dyDescent="0.35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1361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1376</v>
      </c>
      <c r="S170" s="88"/>
      <c r="T170" s="88"/>
      <c r="U170" s="88" t="s">
        <v>1376</v>
      </c>
      <c r="V170" s="88" t="s">
        <v>1376</v>
      </c>
      <c r="W170" s="88" t="s">
        <v>1376</v>
      </c>
      <c r="X170" s="88" t="s">
        <v>1376</v>
      </c>
      <c r="Y170" s="88" t="s">
        <v>1376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" thickBot="1" x14ac:dyDescent="0.35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" thickBot="1" x14ac:dyDescent="0.35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" thickBot="1" x14ac:dyDescent="0.35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" thickBot="1" x14ac:dyDescent="0.35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" thickBot="1" x14ac:dyDescent="0.35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19</v>
      </c>
      <c r="J175" s="34">
        <f t="shared" si="23"/>
        <v>9</v>
      </c>
      <c r="K175" s="35">
        <f t="shared" si="24"/>
        <v>0.6785714285714286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 t="s">
        <v>1376</v>
      </c>
      <c r="Z175" s="88" t="s">
        <v>1376</v>
      </c>
      <c r="AA175" s="88" t="s">
        <v>1376</v>
      </c>
      <c r="AB175" s="88" t="s">
        <v>1376</v>
      </c>
      <c r="AC175" s="88" t="s">
        <v>1376</v>
      </c>
      <c r="AD175" s="88" t="s">
        <v>1376</v>
      </c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" thickBot="1" x14ac:dyDescent="0.35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19</v>
      </c>
      <c r="J176" s="34">
        <f t="shared" si="23"/>
        <v>9</v>
      </c>
      <c r="K176" s="35">
        <f t="shared" si="24"/>
        <v>0.6785714285714286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 t="s">
        <v>1376</v>
      </c>
      <c r="Z176" s="88" t="s">
        <v>1376</v>
      </c>
      <c r="AA176" s="88" t="s">
        <v>1376</v>
      </c>
      <c r="AB176" s="88" t="s">
        <v>1376</v>
      </c>
      <c r="AC176" s="88" t="s">
        <v>1376</v>
      </c>
      <c r="AD176" s="88" t="s">
        <v>1376</v>
      </c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" thickBot="1" x14ac:dyDescent="0.35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19</v>
      </c>
      <c r="J177" s="34">
        <f t="shared" si="23"/>
        <v>9</v>
      </c>
      <c r="K177" s="35">
        <f t="shared" si="24"/>
        <v>0.6785714285714286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1376</v>
      </c>
      <c r="W177" s="88" t="s">
        <v>1376</v>
      </c>
      <c r="X177" s="88" t="s">
        <v>1376</v>
      </c>
      <c r="Y177" s="88" t="s">
        <v>1376</v>
      </c>
      <c r="Z177" s="88" t="s">
        <v>1376</v>
      </c>
      <c r="AA177" s="88" t="s">
        <v>1376</v>
      </c>
      <c r="AB177" s="88" t="s">
        <v>1376</v>
      </c>
      <c r="AC177" s="88" t="s">
        <v>1376</v>
      </c>
      <c r="AD177" s="88" t="s">
        <v>1376</v>
      </c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" thickBot="1" x14ac:dyDescent="0.35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1376</v>
      </c>
      <c r="Z178" s="88"/>
      <c r="AA178" s="88"/>
      <c r="AB178" s="88" t="s">
        <v>1376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" thickBot="1" x14ac:dyDescent="0.35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1376</v>
      </c>
      <c r="Z179" s="88"/>
      <c r="AA179" s="88" t="s">
        <v>1376</v>
      </c>
      <c r="AB179" s="88" t="s">
        <v>1376</v>
      </c>
      <c r="AC179" s="88" t="s">
        <v>1376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" thickBot="1" x14ac:dyDescent="0.35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1376</v>
      </c>
      <c r="Z180" s="88"/>
      <c r="AA180" s="88" t="s">
        <v>1376</v>
      </c>
      <c r="AB180" s="88" t="s">
        <v>1376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" thickBot="1" x14ac:dyDescent="0.35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1376</v>
      </c>
      <c r="Z181" s="88"/>
      <c r="AA181" s="88" t="s">
        <v>1376</v>
      </c>
      <c r="AB181" s="88" t="s">
        <v>1376</v>
      </c>
      <c r="AC181" s="88" t="s">
        <v>1376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" thickBot="1" x14ac:dyDescent="0.35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1376</v>
      </c>
      <c r="Z182" s="88"/>
      <c r="AA182" s="88" t="s">
        <v>1376</v>
      </c>
      <c r="AB182" s="88" t="s">
        <v>1376</v>
      </c>
      <c r="AC182" s="88" t="s">
        <v>1376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" thickBot="1" x14ac:dyDescent="0.35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" thickBot="1" x14ac:dyDescent="0.35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" thickBot="1" x14ac:dyDescent="0.35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" thickBot="1" x14ac:dyDescent="0.35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" thickBot="1" x14ac:dyDescent="0.35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25</v>
      </c>
      <c r="J187" s="34">
        <f t="shared" si="23"/>
        <v>3</v>
      </c>
      <c r="K187" s="35">
        <f t="shared" si="24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1376</v>
      </c>
      <c r="Z187" s="88"/>
      <c r="AA187" s="88" t="s">
        <v>1376</v>
      </c>
      <c r="AB187" s="88" t="s">
        <v>1376</v>
      </c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" thickBot="1" x14ac:dyDescent="0.35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1376</v>
      </c>
      <c r="Z188" s="88"/>
      <c r="AA188" s="88" t="s">
        <v>1376</v>
      </c>
      <c r="AB188" s="88" t="s">
        <v>1376</v>
      </c>
      <c r="AC188" s="88" t="s">
        <v>1376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" thickBot="1" x14ac:dyDescent="0.35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1376</v>
      </c>
      <c r="Z189" s="88"/>
      <c r="AA189" s="88" t="s">
        <v>1376</v>
      </c>
      <c r="AB189" s="88" t="s">
        <v>1376</v>
      </c>
      <c r="AC189" s="88" t="s">
        <v>1376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" thickBot="1" x14ac:dyDescent="0.35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" thickBot="1" x14ac:dyDescent="0.35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1376</v>
      </c>
      <c r="Z191" s="88"/>
      <c r="AA191" s="88" t="s">
        <v>1376</v>
      </c>
      <c r="AB191" s="88" t="s">
        <v>1376</v>
      </c>
      <c r="AC191" s="88" t="s">
        <v>1376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" thickBot="1" x14ac:dyDescent="0.35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1376</v>
      </c>
      <c r="Z192" s="88"/>
      <c r="AA192" s="88" t="s">
        <v>1376</v>
      </c>
      <c r="AB192" s="88" t="s">
        <v>1376</v>
      </c>
      <c r="AC192" s="88" t="s">
        <v>1376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" thickBot="1" x14ac:dyDescent="0.35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" thickBot="1" x14ac:dyDescent="0.35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16</v>
      </c>
      <c r="J194" s="34">
        <f t="shared" si="23"/>
        <v>12</v>
      </c>
      <c r="K194" s="35">
        <f t="shared" si="24"/>
        <v>0.5714285714285714</v>
      </c>
      <c r="L194" s="88"/>
      <c r="M194" s="88"/>
      <c r="N194" s="88"/>
      <c r="O194" s="88"/>
      <c r="P194" s="88"/>
      <c r="Q194" s="88" t="s">
        <v>1376</v>
      </c>
      <c r="R194" s="89" t="s">
        <v>1376</v>
      </c>
      <c r="S194" s="88"/>
      <c r="T194" s="88"/>
      <c r="U194" s="88" t="s">
        <v>1376</v>
      </c>
      <c r="V194" s="88" t="s">
        <v>1376</v>
      </c>
      <c r="W194" s="88" t="s">
        <v>1376</v>
      </c>
      <c r="X194" s="88" t="s">
        <v>1376</v>
      </c>
      <c r="Y194" s="88" t="s">
        <v>1376</v>
      </c>
      <c r="Z194" s="88" t="s">
        <v>1376</v>
      </c>
      <c r="AA194" s="88" t="s">
        <v>1376</v>
      </c>
      <c r="AB194" s="88" t="s">
        <v>1376</v>
      </c>
      <c r="AC194" s="88" t="s">
        <v>1376</v>
      </c>
      <c r="AD194" s="88" t="s">
        <v>1376</v>
      </c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" thickBot="1" x14ac:dyDescent="0.35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19</v>
      </c>
      <c r="J195" s="34">
        <f t="shared" si="23"/>
        <v>9</v>
      </c>
      <c r="K195" s="35">
        <f t="shared" si="24"/>
        <v>0.6785714285714286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1376</v>
      </c>
      <c r="W195" s="88" t="s">
        <v>1376</v>
      </c>
      <c r="X195" s="88" t="s">
        <v>1376</v>
      </c>
      <c r="Y195" s="88" t="s">
        <v>1376</v>
      </c>
      <c r="Z195" s="88" t="s">
        <v>1376</v>
      </c>
      <c r="AA195" s="88" t="s">
        <v>1376</v>
      </c>
      <c r="AB195" s="88" t="s">
        <v>1376</v>
      </c>
      <c r="AC195" s="88" t="s">
        <v>1376</v>
      </c>
      <c r="AD195" s="88" t="s">
        <v>1376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" thickBot="1" x14ac:dyDescent="0.35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16</v>
      </c>
      <c r="J196" s="34">
        <f t="shared" si="23"/>
        <v>12</v>
      </c>
      <c r="K196" s="35">
        <f t="shared" si="24"/>
        <v>0.5714285714285714</v>
      </c>
      <c r="L196" s="88"/>
      <c r="M196" s="88"/>
      <c r="N196" s="88"/>
      <c r="O196" s="88"/>
      <c r="P196" s="88"/>
      <c r="Q196" s="88" t="s">
        <v>1376</v>
      </c>
      <c r="R196" s="88" t="s">
        <v>1376</v>
      </c>
      <c r="S196" s="88"/>
      <c r="T196" s="88"/>
      <c r="U196" s="88" t="s">
        <v>1376</v>
      </c>
      <c r="V196" s="88" t="s">
        <v>1376</v>
      </c>
      <c r="W196" s="88" t="s">
        <v>1376</v>
      </c>
      <c r="X196" s="88" t="s">
        <v>1376</v>
      </c>
      <c r="Y196" s="88" t="s">
        <v>1376</v>
      </c>
      <c r="Z196" s="88" t="s">
        <v>1376</v>
      </c>
      <c r="AA196" s="88" t="s">
        <v>1376</v>
      </c>
      <c r="AB196" s="88" t="s">
        <v>1376</v>
      </c>
      <c r="AC196" s="88" t="s">
        <v>1376</v>
      </c>
      <c r="AD196" s="88" t="s">
        <v>1376</v>
      </c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" thickBot="1" x14ac:dyDescent="0.35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1376</v>
      </c>
      <c r="AC197" s="88" t="s">
        <v>1376</v>
      </c>
      <c r="AD197" s="88" t="s">
        <v>1376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" thickBot="1" x14ac:dyDescent="0.35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1376</v>
      </c>
      <c r="AC198" s="88" t="s">
        <v>1376</v>
      </c>
      <c r="AD198" s="88" t="s">
        <v>1376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" thickBot="1" x14ac:dyDescent="0.35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" thickBot="1" x14ac:dyDescent="0.35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" thickBot="1" x14ac:dyDescent="0.35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" thickBot="1" x14ac:dyDescent="0.35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" thickBot="1" x14ac:dyDescent="0.35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1362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1376</v>
      </c>
      <c r="Y203" s="88" t="s">
        <v>1376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" thickBot="1" x14ac:dyDescent="0.35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1376</v>
      </c>
      <c r="Z204" s="88"/>
      <c r="AA204" s="88" t="s">
        <v>1376</v>
      </c>
      <c r="AB204" s="88" t="s">
        <v>1376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" thickBot="1" x14ac:dyDescent="0.35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1376</v>
      </c>
      <c r="Z205" s="88"/>
      <c r="AA205" s="88" t="s">
        <v>1376</v>
      </c>
      <c r="AB205" s="88" t="s">
        <v>1376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" thickBot="1" x14ac:dyDescent="0.35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1376</v>
      </c>
      <c r="Z206" s="88"/>
      <c r="AA206" s="88" t="s">
        <v>1376</v>
      </c>
      <c r="AB206" s="88" t="s">
        <v>1376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" thickBot="1" x14ac:dyDescent="0.35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1376</v>
      </c>
      <c r="Z207" s="88"/>
      <c r="AA207" s="88" t="s">
        <v>1376</v>
      </c>
      <c r="AB207" s="88" t="s">
        <v>1376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" thickBot="1" x14ac:dyDescent="0.35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1376</v>
      </c>
      <c r="Z208" s="88"/>
      <c r="AA208" s="88" t="s">
        <v>1376</v>
      </c>
      <c r="AB208" s="88" t="s">
        <v>1376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" thickBot="1" x14ac:dyDescent="0.35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1376</v>
      </c>
      <c r="Z209" s="88"/>
      <c r="AA209" s="88" t="s">
        <v>1376</v>
      </c>
      <c r="AB209" s="88" t="s">
        <v>1376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" thickBot="1" x14ac:dyDescent="0.35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" thickBot="1" x14ac:dyDescent="0.35">
      <c r="A211" t="s">
        <v>293</v>
      </c>
      <c r="B211" t="s">
        <v>1374</v>
      </c>
      <c r="C211" t="s">
        <v>1145</v>
      </c>
      <c r="D211" t="s">
        <v>1375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1376</v>
      </c>
      <c r="Z211" s="88"/>
      <c r="AA211" s="88"/>
      <c r="AB211" s="88" t="s">
        <v>1376</v>
      </c>
      <c r="AC211" s="88" t="s">
        <v>1376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" thickBot="1" x14ac:dyDescent="0.35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" thickBot="1" x14ac:dyDescent="0.35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" thickBot="1" x14ac:dyDescent="0.35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" thickBot="1" x14ac:dyDescent="0.35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" thickBot="1" x14ac:dyDescent="0.35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1376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" thickBot="1" x14ac:dyDescent="0.35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" thickBot="1" x14ac:dyDescent="0.35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1376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" thickBot="1" x14ac:dyDescent="0.35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" thickBot="1" x14ac:dyDescent="0.35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1376</v>
      </c>
      <c r="R220" s="88"/>
      <c r="S220" s="88"/>
      <c r="T220" s="88"/>
      <c r="U220" s="88" t="s">
        <v>1376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" thickBot="1" x14ac:dyDescent="0.35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1376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" thickBot="1" x14ac:dyDescent="0.35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" thickBot="1" x14ac:dyDescent="0.35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1376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" thickBot="1" x14ac:dyDescent="0.35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17</v>
      </c>
      <c r="J224" s="34">
        <f t="shared" si="23"/>
        <v>11</v>
      </c>
      <c r="K224" s="35">
        <f t="shared" si="24"/>
        <v>0.6071428571428571</v>
      </c>
      <c r="L224" s="88"/>
      <c r="M224" s="88"/>
      <c r="N224" s="88"/>
      <c r="O224" s="88"/>
      <c r="P224" s="88"/>
      <c r="Q224" s="88" t="s">
        <v>1376</v>
      </c>
      <c r="R224" s="88" t="s">
        <v>1376</v>
      </c>
      <c r="S224" s="88"/>
      <c r="T224" s="88"/>
      <c r="U224" s="88"/>
      <c r="V224" s="88" t="s">
        <v>1376</v>
      </c>
      <c r="W224" s="88" t="s">
        <v>1376</v>
      </c>
      <c r="X224" s="88" t="s">
        <v>1376</v>
      </c>
      <c r="Y224" s="88" t="s">
        <v>1376</v>
      </c>
      <c r="Z224" s="88" t="s">
        <v>1376</v>
      </c>
      <c r="AA224" s="88" t="s">
        <v>1376</v>
      </c>
      <c r="AB224" s="88" t="s">
        <v>1376</v>
      </c>
      <c r="AC224" s="88" t="s">
        <v>1376</v>
      </c>
      <c r="AD224" s="88" t="s">
        <v>1376</v>
      </c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" thickBot="1" x14ac:dyDescent="0.35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25</v>
      </c>
      <c r="J225" s="34">
        <f t="shared" si="23"/>
        <v>3</v>
      </c>
      <c r="K225" s="35">
        <f t="shared" si="24"/>
        <v>0.8928571428571429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 t="s">
        <v>1376</v>
      </c>
      <c r="Z225" s="88"/>
      <c r="AA225" s="88"/>
      <c r="AB225" s="88"/>
      <c r="AC225" s="88"/>
      <c r="AD225" s="88" t="s">
        <v>1376</v>
      </c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" thickBot="1" x14ac:dyDescent="0.35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 t="s">
        <v>1376</v>
      </c>
      <c r="Z226" s="88"/>
      <c r="AA226" s="88"/>
      <c r="AB226" s="88"/>
      <c r="AC226" s="88"/>
      <c r="AD226" s="88" t="s">
        <v>1376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" thickBot="1" x14ac:dyDescent="0.35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 t="s">
        <v>1376</v>
      </c>
      <c r="Z227" s="88"/>
      <c r="AA227" s="88"/>
      <c r="AB227" s="88"/>
      <c r="AC227" s="88"/>
      <c r="AD227" s="88" t="s">
        <v>1376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" thickBot="1" x14ac:dyDescent="0.35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 t="s">
        <v>1376</v>
      </c>
      <c r="Z228" s="88"/>
      <c r="AA228" s="88"/>
      <c r="AB228" s="88"/>
      <c r="AC228" s="88"/>
      <c r="AD228" s="88" t="s">
        <v>1376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" thickBot="1" x14ac:dyDescent="0.35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1376</v>
      </c>
      <c r="Y229" s="88" t="s">
        <v>1376</v>
      </c>
      <c r="Z229" s="88"/>
      <c r="AA229" s="88"/>
      <c r="AB229" s="88"/>
      <c r="AC229" s="88"/>
      <c r="AD229" s="88" t="s">
        <v>1376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" thickBot="1" x14ac:dyDescent="0.35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20</v>
      </c>
      <c r="J230" s="34">
        <f t="shared" si="23"/>
        <v>8</v>
      </c>
      <c r="K230" s="35">
        <f t="shared" si="24"/>
        <v>0.7142857142857143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 t="s">
        <v>1376</v>
      </c>
      <c r="Y230" s="88" t="s">
        <v>1376</v>
      </c>
      <c r="Z230" s="88" t="s">
        <v>1376</v>
      </c>
      <c r="AA230" s="88" t="s">
        <v>1376</v>
      </c>
      <c r="AB230" s="88"/>
      <c r="AC230" s="88" t="s">
        <v>1376</v>
      </c>
      <c r="AD230" s="88" t="s">
        <v>1376</v>
      </c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" thickBot="1" x14ac:dyDescent="0.35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20</v>
      </c>
      <c r="J231" s="34">
        <f t="shared" si="23"/>
        <v>8</v>
      </c>
      <c r="K231" s="35">
        <f t="shared" si="24"/>
        <v>0.7142857142857143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1376</v>
      </c>
      <c r="W231" s="88" t="s">
        <v>1376</v>
      </c>
      <c r="X231" s="88"/>
      <c r="Y231" s="88" t="s">
        <v>1376</v>
      </c>
      <c r="Z231" s="88" t="s">
        <v>1376</v>
      </c>
      <c r="AA231" s="88" t="s">
        <v>1376</v>
      </c>
      <c r="AB231" s="88" t="s">
        <v>1376</v>
      </c>
      <c r="AC231" s="88" t="s">
        <v>1376</v>
      </c>
      <c r="AD231" s="88" t="s">
        <v>1376</v>
      </c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" thickBot="1" x14ac:dyDescent="0.35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1363</v>
      </c>
      <c r="I232" s="34">
        <f>COUNTIF(L232:AM232,"")</f>
        <v>17</v>
      </c>
      <c r="J232" s="34">
        <f>COUNTIF(L232:AM232,"APAGADO")</f>
        <v>11</v>
      </c>
      <c r="K232" s="35">
        <f>(I232)/(J232+I232)</f>
        <v>0.6071428571428571</v>
      </c>
      <c r="L232" s="88"/>
      <c r="M232" s="88"/>
      <c r="N232" s="88"/>
      <c r="O232" s="88"/>
      <c r="P232" s="88"/>
      <c r="Q232" s="88" t="s">
        <v>1376</v>
      </c>
      <c r="R232" s="88" t="s">
        <v>1376</v>
      </c>
      <c r="S232" s="88"/>
      <c r="T232" s="88"/>
      <c r="U232" s="88"/>
      <c r="V232" s="88" t="s">
        <v>1376</v>
      </c>
      <c r="W232" s="88" t="s">
        <v>1376</v>
      </c>
      <c r="X232" s="88" t="s">
        <v>1376</v>
      </c>
      <c r="Y232" s="88" t="s">
        <v>1376</v>
      </c>
      <c r="Z232" s="88" t="s">
        <v>1376</v>
      </c>
      <c r="AA232" s="88" t="s">
        <v>1376</v>
      </c>
      <c r="AB232" s="88" t="s">
        <v>1376</v>
      </c>
      <c r="AC232" s="88" t="s">
        <v>1376</v>
      </c>
      <c r="AD232" s="88" t="s">
        <v>1376</v>
      </c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" thickBot="1" x14ac:dyDescent="0.35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1376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" thickBot="1" x14ac:dyDescent="0.35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1376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" thickBot="1" x14ac:dyDescent="0.35">
      <c r="A235" t="s">
        <v>189</v>
      </c>
      <c r="B235" t="s">
        <v>1386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1364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1376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" thickBot="1" x14ac:dyDescent="0.35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1376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" thickBot="1" x14ac:dyDescent="0.35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1376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" thickBot="1" x14ac:dyDescent="0.35">
      <c r="A238" t="s">
        <v>217</v>
      </c>
      <c r="B238" t="s">
        <v>1385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1365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1376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" thickBot="1" x14ac:dyDescent="0.35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19</v>
      </c>
      <c r="J239" s="34">
        <f t="shared" si="23"/>
        <v>9</v>
      </c>
      <c r="K239" s="35">
        <f t="shared" si="24"/>
        <v>0.6785714285714286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 t="s">
        <v>1376</v>
      </c>
      <c r="Z239" s="88" t="s">
        <v>1376</v>
      </c>
      <c r="AA239" s="88" t="s">
        <v>1376</v>
      </c>
      <c r="AB239" s="88" t="s">
        <v>1376</v>
      </c>
      <c r="AC239" s="88" t="s">
        <v>1376</v>
      </c>
      <c r="AD239" s="88" t="s">
        <v>1376</v>
      </c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" thickBot="1" x14ac:dyDescent="0.35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19</v>
      </c>
      <c r="J240" s="34">
        <f>COUNTIF(L240:AM240,"APAGADO")</f>
        <v>9</v>
      </c>
      <c r="K240" s="35">
        <f>(I240)/(J240+I240)</f>
        <v>0.6785714285714286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 t="s">
        <v>1376</v>
      </c>
      <c r="Z240" s="88" t="s">
        <v>1376</v>
      </c>
      <c r="AA240" s="88" t="s">
        <v>1376</v>
      </c>
      <c r="AB240" s="88" t="s">
        <v>1376</v>
      </c>
      <c r="AC240" s="88" t="s">
        <v>1376</v>
      </c>
      <c r="AD240" s="88" t="s">
        <v>1376</v>
      </c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" thickBot="1" x14ac:dyDescent="0.35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1366</v>
      </c>
      <c r="I241" s="34">
        <f>COUNTIF(L241:AM241,"")</f>
        <v>19</v>
      </c>
      <c r="J241" s="34">
        <f>COUNTIF(L241:AM241,"APAGADO")</f>
        <v>9</v>
      </c>
      <c r="K241" s="35">
        <f>(I241)/(J241+I241)</f>
        <v>0.6785714285714286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1376</v>
      </c>
      <c r="W241" s="88" t="s">
        <v>1376</v>
      </c>
      <c r="X241" s="88" t="s">
        <v>1376</v>
      </c>
      <c r="Y241" s="88" t="s">
        <v>1376</v>
      </c>
      <c r="Z241" s="88" t="s">
        <v>1376</v>
      </c>
      <c r="AA241" s="88" t="s">
        <v>1376</v>
      </c>
      <c r="AB241" s="88" t="s">
        <v>1376</v>
      </c>
      <c r="AC241" s="88" t="s">
        <v>1376</v>
      </c>
      <c r="AD241" s="88" t="s">
        <v>1376</v>
      </c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" thickBot="1" x14ac:dyDescent="0.35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25</v>
      </c>
      <c r="J242" s="34">
        <f t="shared" si="23"/>
        <v>3</v>
      </c>
      <c r="K242" s="35">
        <f t="shared" si="24"/>
        <v>0.8928571428571429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 t="s">
        <v>1376</v>
      </c>
      <c r="Z242" s="88"/>
      <c r="AA242" s="88"/>
      <c r="AB242" s="88"/>
      <c r="AC242" s="88"/>
      <c r="AD242" s="88" t="s">
        <v>1376</v>
      </c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" thickBot="1" x14ac:dyDescent="0.35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 t="s">
        <v>1376</v>
      </c>
      <c r="Z243" s="88"/>
      <c r="AA243" s="88"/>
      <c r="AB243" s="88"/>
      <c r="AC243" s="88"/>
      <c r="AD243" s="88" t="s">
        <v>1376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" thickBot="1" x14ac:dyDescent="0.35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1367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1376</v>
      </c>
      <c r="Y244" s="88" t="s">
        <v>1376</v>
      </c>
      <c r="Z244" s="88"/>
      <c r="AA244" s="88"/>
      <c r="AB244" s="88"/>
      <c r="AC244" s="88"/>
      <c r="AD244" s="88" t="s">
        <v>1376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" thickBot="1" x14ac:dyDescent="0.35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16</v>
      </c>
      <c r="J245" s="34">
        <f t="shared" si="23"/>
        <v>12</v>
      </c>
      <c r="K245" s="35">
        <f t="shared" si="24"/>
        <v>0.5714285714285714</v>
      </c>
      <c r="L245" s="88"/>
      <c r="M245" s="88"/>
      <c r="N245" s="88"/>
      <c r="O245" s="88"/>
      <c r="P245" s="88"/>
      <c r="Q245" s="88" t="s">
        <v>1376</v>
      </c>
      <c r="R245" s="88" t="s">
        <v>1376</v>
      </c>
      <c r="S245" s="88"/>
      <c r="T245" s="88"/>
      <c r="U245" s="88" t="s">
        <v>1376</v>
      </c>
      <c r="V245" s="88" t="s">
        <v>1376</v>
      </c>
      <c r="W245" s="88" t="s">
        <v>1376</v>
      </c>
      <c r="X245" s="88" t="s">
        <v>1376</v>
      </c>
      <c r="Y245" s="88" t="s">
        <v>1376</v>
      </c>
      <c r="Z245" s="88" t="s">
        <v>1376</v>
      </c>
      <c r="AA245" s="88" t="s">
        <v>1376</v>
      </c>
      <c r="AB245" s="88" t="s">
        <v>1376</v>
      </c>
      <c r="AC245" s="88" t="s">
        <v>1376</v>
      </c>
      <c r="AD245" s="88" t="s">
        <v>1376</v>
      </c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" thickBot="1" x14ac:dyDescent="0.35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18</v>
      </c>
      <c r="J246" s="34">
        <f t="shared" si="23"/>
        <v>10</v>
      </c>
      <c r="K246" s="35">
        <f t="shared" si="24"/>
        <v>0.6428571428571429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 t="s">
        <v>1376</v>
      </c>
      <c r="Z246" s="88" t="s">
        <v>1376</v>
      </c>
      <c r="AA246" s="88" t="s">
        <v>1376</v>
      </c>
      <c r="AB246" s="88" t="s">
        <v>1376</v>
      </c>
      <c r="AC246" s="88" t="s">
        <v>1376</v>
      </c>
      <c r="AD246" s="88" t="s">
        <v>1376</v>
      </c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" thickBot="1" x14ac:dyDescent="0.35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18</v>
      </c>
      <c r="J247" s="34">
        <f t="shared" si="23"/>
        <v>10</v>
      </c>
      <c r="K247" s="35">
        <f t="shared" si="24"/>
        <v>0.6428571428571429</v>
      </c>
      <c r="L247" s="88"/>
      <c r="M247" s="88"/>
      <c r="N247" s="88"/>
      <c r="O247" s="88"/>
      <c r="P247" s="88"/>
      <c r="Q247" s="88" t="s">
        <v>1376</v>
      </c>
      <c r="R247" s="88"/>
      <c r="S247" s="88"/>
      <c r="T247" s="88"/>
      <c r="U247" s="88"/>
      <c r="V247" s="88" t="s">
        <v>1376</v>
      </c>
      <c r="W247" s="88" t="s">
        <v>1376</v>
      </c>
      <c r="X247" s="88" t="s">
        <v>1376</v>
      </c>
      <c r="Y247" s="88" t="s">
        <v>1376</v>
      </c>
      <c r="Z247" s="88" t="s">
        <v>1376</v>
      </c>
      <c r="AA247" s="88" t="s">
        <v>1376</v>
      </c>
      <c r="AB247" s="88" t="s">
        <v>1376</v>
      </c>
      <c r="AC247" s="88" t="s">
        <v>1376</v>
      </c>
      <c r="AD247" s="88" t="s">
        <v>1376</v>
      </c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" thickBot="1" x14ac:dyDescent="0.35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1368</v>
      </c>
      <c r="I248" s="34">
        <f>COUNTIF(L248:AM248,"")</f>
        <v>17</v>
      </c>
      <c r="J248" s="34">
        <f>COUNTIF(L248:AM248,"APAGADO")</f>
        <v>11</v>
      </c>
      <c r="K248" s="35">
        <f>(I248)/(J248+I248)</f>
        <v>0.6071428571428571</v>
      </c>
      <c r="L248" s="88"/>
      <c r="M248" s="88"/>
      <c r="N248" s="88"/>
      <c r="O248" s="88"/>
      <c r="P248" s="88"/>
      <c r="Q248" s="88"/>
      <c r="R248" s="88" t="s">
        <v>1376</v>
      </c>
      <c r="S248" s="88"/>
      <c r="T248" s="88"/>
      <c r="U248" s="88" t="s">
        <v>1376</v>
      </c>
      <c r="V248" s="88" t="s">
        <v>1376</v>
      </c>
      <c r="W248" s="88" t="s">
        <v>1376</v>
      </c>
      <c r="X248" s="88" t="s">
        <v>1376</v>
      </c>
      <c r="Y248" s="88" t="s">
        <v>1376</v>
      </c>
      <c r="Z248" s="88" t="s">
        <v>1376</v>
      </c>
      <c r="AA248" s="88" t="s">
        <v>1376</v>
      </c>
      <c r="AB248" s="88" t="s">
        <v>1376</v>
      </c>
      <c r="AC248" s="88" t="s">
        <v>1376</v>
      </c>
      <c r="AD248" s="88" t="s">
        <v>1376</v>
      </c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" thickBot="1" x14ac:dyDescent="0.35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1376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" thickBot="1" x14ac:dyDescent="0.35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 t="s">
        <v>1376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" thickBot="1" x14ac:dyDescent="0.35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1369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1376</v>
      </c>
      <c r="Y251" s="88"/>
      <c r="Z251" s="88"/>
      <c r="AA251" s="88"/>
      <c r="AB251" s="88"/>
      <c r="AC251" s="88"/>
      <c r="AD251" s="88" t="s">
        <v>1376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" thickBot="1" x14ac:dyDescent="0.35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" thickBot="1" x14ac:dyDescent="0.35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" thickBot="1" x14ac:dyDescent="0.35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1370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" thickBot="1" x14ac:dyDescent="0.35">
      <c r="A255" t="s">
        <v>232</v>
      </c>
      <c r="B255" t="s">
        <v>1382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19</v>
      </c>
      <c r="J255" s="34">
        <f t="shared" si="36"/>
        <v>9</v>
      </c>
      <c r="K255" s="35">
        <f t="shared" si="37"/>
        <v>0.6785714285714286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/>
      <c r="Z255" s="88" t="s">
        <v>1376</v>
      </c>
      <c r="AA255" s="88" t="s">
        <v>1376</v>
      </c>
      <c r="AB255" s="88" t="s">
        <v>1376</v>
      </c>
      <c r="AC255" s="88" t="s">
        <v>1376</v>
      </c>
      <c r="AD255" s="88" t="s">
        <v>1376</v>
      </c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" thickBot="1" x14ac:dyDescent="0.35">
      <c r="A256" t="s">
        <v>232</v>
      </c>
      <c r="B256" t="s">
        <v>1383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18</v>
      </c>
      <c r="J256" s="34">
        <f t="shared" ref="J256" si="39">COUNTIF(L256:AM256,"APAGADO")</f>
        <v>10</v>
      </c>
      <c r="K256" s="35">
        <f t="shared" ref="K256" si="40">(I256)/(J256+I256)</f>
        <v>0.6428571428571429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 t="s">
        <v>1376</v>
      </c>
      <c r="Z256" s="88" t="s">
        <v>1376</v>
      </c>
      <c r="AA256" s="88" t="s">
        <v>1376</v>
      </c>
      <c r="AB256" s="88" t="s">
        <v>1376</v>
      </c>
      <c r="AC256" s="88" t="s">
        <v>1376</v>
      </c>
      <c r="AD256" s="88" t="s">
        <v>1376</v>
      </c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" thickBot="1" x14ac:dyDescent="0.35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1384</v>
      </c>
      <c r="I257" s="34">
        <f t="shared" ref="I257" si="41">COUNTIF(L257:AM257,"")</f>
        <v>18</v>
      </c>
      <c r="J257" s="34">
        <f t="shared" ref="J257" si="42">COUNTIF(L257:AM257,"APAGADO")</f>
        <v>10</v>
      </c>
      <c r="K257" s="35">
        <f t="shared" ref="K257" si="43">(I257)/(J257+I257)</f>
        <v>0.6428571428571429</v>
      </c>
      <c r="L257" s="88"/>
      <c r="M257" s="88"/>
      <c r="N257" s="88"/>
      <c r="O257" s="88"/>
      <c r="P257" s="88"/>
      <c r="Q257" s="88" t="s">
        <v>1376</v>
      </c>
      <c r="R257" s="88"/>
      <c r="S257" s="88"/>
      <c r="T257" s="88"/>
      <c r="U257" s="88"/>
      <c r="V257" s="88" t="s">
        <v>1376</v>
      </c>
      <c r="W257" s="88" t="s">
        <v>1376</v>
      </c>
      <c r="X257" s="88" t="s">
        <v>1376</v>
      </c>
      <c r="Y257" s="88" t="s">
        <v>1376</v>
      </c>
      <c r="Z257" s="88" t="s">
        <v>1376</v>
      </c>
      <c r="AA257" s="88" t="s">
        <v>1376</v>
      </c>
      <c r="AB257" s="88" t="s">
        <v>1376</v>
      </c>
      <c r="AC257" s="88" t="s">
        <v>1376</v>
      </c>
      <c r="AD257" s="88" t="s">
        <v>1376</v>
      </c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" thickBot="1" x14ac:dyDescent="0.35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1376</v>
      </c>
      <c r="Z258" s="88"/>
      <c r="AA258" s="88"/>
      <c r="AB258" s="88" t="s">
        <v>1376</v>
      </c>
      <c r="AC258" s="88" t="s">
        <v>1376</v>
      </c>
      <c r="AD258" s="88" t="s">
        <v>1376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" thickBot="1" x14ac:dyDescent="0.35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1376</v>
      </c>
      <c r="AC259" s="88" t="s">
        <v>1376</v>
      </c>
      <c r="AD259" s="88" t="s">
        <v>1376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" thickBot="1" x14ac:dyDescent="0.35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1376</v>
      </c>
      <c r="AC260" s="88" t="s">
        <v>1376</v>
      </c>
      <c r="AD260" s="88" t="s">
        <v>1376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" thickBot="1" x14ac:dyDescent="0.35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1376</v>
      </c>
      <c r="AC261" s="88" t="s">
        <v>1376</v>
      </c>
      <c r="AD261" s="88" t="s">
        <v>1376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" thickBot="1" x14ac:dyDescent="0.35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1376</v>
      </c>
      <c r="AC262" s="88" t="s">
        <v>1376</v>
      </c>
      <c r="AD262" s="88" t="s">
        <v>1376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" thickBot="1" x14ac:dyDescent="0.35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1376</v>
      </c>
      <c r="AC263" s="88" t="s">
        <v>1376</v>
      </c>
      <c r="AD263" s="88" t="s">
        <v>1376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" thickBot="1" x14ac:dyDescent="0.35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1376</v>
      </c>
      <c r="AC264" s="88" t="s">
        <v>1376</v>
      </c>
      <c r="AD264" s="88" t="s">
        <v>1376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" thickBot="1" x14ac:dyDescent="0.35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1376</v>
      </c>
      <c r="AC265" s="88" t="s">
        <v>1376</v>
      </c>
      <c r="AD265" s="88" t="s">
        <v>1376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" thickBot="1" x14ac:dyDescent="0.35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1376</v>
      </c>
      <c r="AC266" s="88" t="s">
        <v>1376</v>
      </c>
      <c r="AD266" s="88" t="s">
        <v>1376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" thickBot="1" x14ac:dyDescent="0.35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1376</v>
      </c>
      <c r="AC267" s="88" t="s">
        <v>1376</v>
      </c>
      <c r="AD267" s="88" t="s">
        <v>1376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" thickBot="1" x14ac:dyDescent="0.35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1376</v>
      </c>
      <c r="R268" s="88" t="s">
        <v>1376</v>
      </c>
      <c r="S268" s="88"/>
      <c r="T268" s="88"/>
      <c r="U268" s="88" t="s">
        <v>1376</v>
      </c>
      <c r="V268" s="88" t="s">
        <v>1376</v>
      </c>
      <c r="W268" s="88" t="s">
        <v>1376</v>
      </c>
      <c r="X268" s="88" t="s">
        <v>1376</v>
      </c>
      <c r="Y268" s="88" t="s">
        <v>1376</v>
      </c>
      <c r="Z268" s="88"/>
      <c r="AA268" s="88"/>
      <c r="AB268" s="88" t="s">
        <v>1376</v>
      </c>
      <c r="AC268" s="88" t="s">
        <v>1376</v>
      </c>
      <c r="AD268" s="88" t="s">
        <v>1376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" thickBot="1" x14ac:dyDescent="0.35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1376</v>
      </c>
      <c r="AC269" s="88" t="s">
        <v>1376</v>
      </c>
      <c r="AD269" s="88" t="s">
        <v>1376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" thickBot="1" x14ac:dyDescent="0.35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1376</v>
      </c>
      <c r="AC270" s="88" t="s">
        <v>1376</v>
      </c>
      <c r="AD270" s="88" t="s">
        <v>1376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" thickBot="1" x14ac:dyDescent="0.35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1376</v>
      </c>
      <c r="AC271" s="88" t="s">
        <v>1376</v>
      </c>
      <c r="AD271" s="88" t="s">
        <v>1376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" thickBot="1" x14ac:dyDescent="0.35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1376</v>
      </c>
      <c r="AC272" s="88" t="s">
        <v>1376</v>
      </c>
      <c r="AD272" s="88" t="s">
        <v>1376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" thickBot="1" x14ac:dyDescent="0.35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1376</v>
      </c>
      <c r="AC273" s="88" t="s">
        <v>1376</v>
      </c>
      <c r="AD273" s="88" t="s">
        <v>1376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" thickBot="1" x14ac:dyDescent="0.35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1376</v>
      </c>
      <c r="AC274" s="88" t="s">
        <v>1376</v>
      </c>
      <c r="AD274" s="88" t="s">
        <v>1376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" thickBot="1" x14ac:dyDescent="0.35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1376</v>
      </c>
      <c r="AC275" s="88" t="s">
        <v>1376</v>
      </c>
      <c r="AD275" s="88" t="s">
        <v>1376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" thickBot="1" x14ac:dyDescent="0.35">
      <c r="A276" t="s">
        <v>378</v>
      </c>
      <c r="B276" t="s">
        <v>1387</v>
      </c>
      <c r="C276" t="s">
        <v>1146</v>
      </c>
      <c r="D276" t="s">
        <v>1388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1376</v>
      </c>
      <c r="AC276" s="88" t="s">
        <v>1376</v>
      </c>
      <c r="AD276" s="88" t="s">
        <v>1376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" thickBot="1" x14ac:dyDescent="0.35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1376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" thickBot="1" x14ac:dyDescent="0.35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1376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" thickBot="1" x14ac:dyDescent="0.35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1376</v>
      </c>
      <c r="Z279" s="88"/>
      <c r="AA279" s="88" t="s">
        <v>1376</v>
      </c>
      <c r="AB279" s="88"/>
      <c r="AC279" s="88" t="s">
        <v>1376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" thickBot="1" x14ac:dyDescent="0.35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" thickBot="1" x14ac:dyDescent="0.35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" thickBot="1" x14ac:dyDescent="0.35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" thickBot="1" x14ac:dyDescent="0.35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" thickBot="1" x14ac:dyDescent="0.35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" thickBot="1" x14ac:dyDescent="0.35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" thickBot="1" x14ac:dyDescent="0.35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" thickBot="1" x14ac:dyDescent="0.35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" thickBot="1" x14ac:dyDescent="0.35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1376</v>
      </c>
      <c r="Y288" s="88" t="s">
        <v>1376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" thickBot="1" x14ac:dyDescent="0.35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1376</v>
      </c>
      <c r="Y289" s="88" t="s">
        <v>1376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" thickBot="1" x14ac:dyDescent="0.35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" thickBot="1" x14ac:dyDescent="0.35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" thickBot="1" x14ac:dyDescent="0.35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" thickBot="1" x14ac:dyDescent="0.35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" thickBot="1" x14ac:dyDescent="0.35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19</v>
      </c>
      <c r="J294" s="34">
        <f>COUNTIF(L294:AM294,"APAGADO")</f>
        <v>9</v>
      </c>
      <c r="K294" s="35">
        <f>(I294)/(J294+I294)</f>
        <v>0.6785714285714286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1376</v>
      </c>
      <c r="W294" s="88" t="s">
        <v>1376</v>
      </c>
      <c r="X294" s="88" t="s">
        <v>1376</v>
      </c>
      <c r="Y294" s="88" t="s">
        <v>1376</v>
      </c>
      <c r="Z294" s="88" t="s">
        <v>1376</v>
      </c>
      <c r="AA294" s="88" t="s">
        <v>1376</v>
      </c>
      <c r="AB294" s="88" t="s">
        <v>1376</v>
      </c>
      <c r="AC294" s="88" t="s">
        <v>1376</v>
      </c>
      <c r="AD294" s="88" t="s">
        <v>1376</v>
      </c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" thickBot="1" x14ac:dyDescent="0.35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" thickBot="1" x14ac:dyDescent="0.35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" thickBot="1" x14ac:dyDescent="0.35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" thickBot="1" x14ac:dyDescent="0.35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1376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" thickBot="1" x14ac:dyDescent="0.35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16</v>
      </c>
      <c r="J299" s="34">
        <f>COUNTIF(L299:AM299,"APAGADO")</f>
        <v>12</v>
      </c>
      <c r="K299" s="35">
        <f>(I299)/(J299+I299)</f>
        <v>0.5714285714285714</v>
      </c>
      <c r="L299" s="88"/>
      <c r="M299" s="88"/>
      <c r="N299" s="88"/>
      <c r="O299" s="88"/>
      <c r="P299" s="88"/>
      <c r="Q299" s="88" t="s">
        <v>1376</v>
      </c>
      <c r="R299" s="88" t="s">
        <v>1376</v>
      </c>
      <c r="S299" s="88"/>
      <c r="T299" s="88"/>
      <c r="U299" s="88" t="s">
        <v>1376</v>
      </c>
      <c r="V299" s="88" t="s">
        <v>1376</v>
      </c>
      <c r="W299" s="88" t="s">
        <v>1376</v>
      </c>
      <c r="X299" s="88" t="s">
        <v>1376</v>
      </c>
      <c r="Y299" s="88" t="s">
        <v>1376</v>
      </c>
      <c r="Z299" s="88" t="s">
        <v>1376</v>
      </c>
      <c r="AA299" s="88" t="s">
        <v>1376</v>
      </c>
      <c r="AB299" s="88" t="s">
        <v>1376</v>
      </c>
      <c r="AC299" s="88" t="s">
        <v>1376</v>
      </c>
      <c r="AD299" s="88" t="s">
        <v>1376</v>
      </c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" thickBot="1" x14ac:dyDescent="0.35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" thickBot="1" x14ac:dyDescent="0.35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" thickBot="1" x14ac:dyDescent="0.35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" thickBot="1" x14ac:dyDescent="0.35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" thickBot="1" x14ac:dyDescent="0.35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" thickBot="1" x14ac:dyDescent="0.35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" thickBot="1" x14ac:dyDescent="0.35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" thickBot="1" x14ac:dyDescent="0.35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" thickBot="1" x14ac:dyDescent="0.35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" thickBot="1" x14ac:dyDescent="0.35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" thickBot="1" x14ac:dyDescent="0.35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" thickBot="1" x14ac:dyDescent="0.35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" thickBot="1" x14ac:dyDescent="0.35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" thickBot="1" x14ac:dyDescent="0.35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1376</v>
      </c>
      <c r="S313" s="88"/>
      <c r="T313" s="88"/>
      <c r="U313" s="88" t="s">
        <v>1376</v>
      </c>
      <c r="V313" s="88" t="s">
        <v>1376</v>
      </c>
      <c r="W313" s="88" t="s">
        <v>1376</v>
      </c>
      <c r="X313" s="88" t="s">
        <v>1376</v>
      </c>
      <c r="Y313" s="88" t="s">
        <v>1376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" thickBot="1" x14ac:dyDescent="0.35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1376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" thickBot="1" x14ac:dyDescent="0.35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1371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" thickBot="1" x14ac:dyDescent="0.35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" thickBot="1" x14ac:dyDescent="0.35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1376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" thickBot="1" x14ac:dyDescent="0.35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1376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" thickBot="1" x14ac:dyDescent="0.35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18</v>
      </c>
      <c r="J319" s="34">
        <f t="shared" si="48"/>
        <v>10</v>
      </c>
      <c r="K319" s="35">
        <f t="shared" si="49"/>
        <v>0.6428571428571429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 t="s">
        <v>1376</v>
      </c>
      <c r="Z319" s="88" t="s">
        <v>1376</v>
      </c>
      <c r="AA319" s="88" t="s">
        <v>1376</v>
      </c>
      <c r="AB319" s="88" t="s">
        <v>1376</v>
      </c>
      <c r="AC319" s="88" t="s">
        <v>1376</v>
      </c>
      <c r="AD319" s="88" t="s">
        <v>1376</v>
      </c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" thickBot="1" x14ac:dyDescent="0.35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18</v>
      </c>
      <c r="J320" s="34">
        <f t="shared" si="48"/>
        <v>10</v>
      </c>
      <c r="K320" s="35">
        <f t="shared" si="49"/>
        <v>0.6428571428571429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 t="s">
        <v>1376</v>
      </c>
      <c r="X320" s="88" t="s">
        <v>1376</v>
      </c>
      <c r="Y320" s="88" t="s">
        <v>1376</v>
      </c>
      <c r="Z320" s="88" t="s">
        <v>1376</v>
      </c>
      <c r="AA320" s="88" t="s">
        <v>1376</v>
      </c>
      <c r="AB320" s="88" t="s">
        <v>1376</v>
      </c>
      <c r="AC320" s="88" t="s">
        <v>1376</v>
      </c>
      <c r="AD320" s="88" t="s">
        <v>1376</v>
      </c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" thickBot="1" x14ac:dyDescent="0.35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18</v>
      </c>
      <c r="J321" s="34">
        <f t="shared" si="48"/>
        <v>10</v>
      </c>
      <c r="K321" s="35">
        <f t="shared" si="49"/>
        <v>0.6428571428571429</v>
      </c>
      <c r="L321" s="88"/>
      <c r="M321" s="88"/>
      <c r="N321" s="88"/>
      <c r="O321" s="88"/>
      <c r="P321" s="88"/>
      <c r="Q321" s="88" t="s">
        <v>1376</v>
      </c>
      <c r="R321" s="88"/>
      <c r="S321" s="88"/>
      <c r="T321" s="88"/>
      <c r="U321" s="88"/>
      <c r="V321" s="88" t="s">
        <v>1376</v>
      </c>
      <c r="W321" s="88" t="s">
        <v>1376</v>
      </c>
      <c r="X321" s="88" t="s">
        <v>1376</v>
      </c>
      <c r="Y321" s="88" t="s">
        <v>1376</v>
      </c>
      <c r="Z321" s="88" t="s">
        <v>1376</v>
      </c>
      <c r="AA321" s="88" t="s">
        <v>1376</v>
      </c>
      <c r="AB321" s="88" t="s">
        <v>1376</v>
      </c>
      <c r="AC321" s="88" t="s">
        <v>1376</v>
      </c>
      <c r="AD321" s="88" t="s">
        <v>1376</v>
      </c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" thickBot="1" x14ac:dyDescent="0.35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19</v>
      </c>
      <c r="J322" s="34">
        <f t="shared" si="48"/>
        <v>9</v>
      </c>
      <c r="K322" s="35">
        <f t="shared" si="49"/>
        <v>0.6785714285714286</v>
      </c>
      <c r="L322" s="88"/>
      <c r="M322" s="88"/>
      <c r="N322" s="88"/>
      <c r="O322" s="88"/>
      <c r="P322" s="88"/>
      <c r="Q322" s="88" t="s">
        <v>1376</v>
      </c>
      <c r="R322" s="88"/>
      <c r="S322" s="88"/>
      <c r="T322" s="88"/>
      <c r="U322" s="88"/>
      <c r="V322" s="88" t="s">
        <v>1376</v>
      </c>
      <c r="W322" s="88"/>
      <c r="X322" s="88" t="s">
        <v>1376</v>
      </c>
      <c r="Y322" s="88" t="s">
        <v>1376</v>
      </c>
      <c r="Z322" s="88" t="s">
        <v>1376</v>
      </c>
      <c r="AA322" s="88" t="s">
        <v>1376</v>
      </c>
      <c r="AB322" s="88" t="s">
        <v>1376</v>
      </c>
      <c r="AC322" s="88" t="s">
        <v>1376</v>
      </c>
      <c r="AD322" s="88" t="s">
        <v>1376</v>
      </c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" thickBot="1" x14ac:dyDescent="0.35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" thickBot="1" x14ac:dyDescent="0.35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" thickBot="1" x14ac:dyDescent="0.35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" thickBot="1" x14ac:dyDescent="0.35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" thickBot="1" x14ac:dyDescent="0.35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" thickBot="1" x14ac:dyDescent="0.35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" thickBot="1" x14ac:dyDescent="0.35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" thickBot="1" x14ac:dyDescent="0.35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" thickBot="1" x14ac:dyDescent="0.35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1376</v>
      </c>
      <c r="W331" s="88" t="s">
        <v>1376</v>
      </c>
      <c r="X331" s="88" t="s">
        <v>1376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" thickBot="1" x14ac:dyDescent="0.35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1359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1376</v>
      </c>
      <c r="W332" s="88" t="s">
        <v>1376</v>
      </c>
      <c r="X332" s="88" t="s">
        <v>1376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95" customHeight="1" thickBot="1" x14ac:dyDescent="0.35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" thickBot="1" x14ac:dyDescent="0.35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" thickBot="1" x14ac:dyDescent="0.35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" thickBot="1" x14ac:dyDescent="0.35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" thickBot="1" x14ac:dyDescent="0.35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" thickBot="1" x14ac:dyDescent="0.35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" thickBot="1" x14ac:dyDescent="0.35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" thickBot="1" x14ac:dyDescent="0.35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" thickBot="1" x14ac:dyDescent="0.35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" thickBot="1" x14ac:dyDescent="0.35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" thickBot="1" x14ac:dyDescent="0.35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" thickBot="1" x14ac:dyDescent="0.35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" thickBot="1" x14ac:dyDescent="0.35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" thickBot="1" x14ac:dyDescent="0.35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1376</v>
      </c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" thickBot="1" x14ac:dyDescent="0.35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27</v>
      </c>
      <c r="J347" s="34">
        <f t="shared" si="48"/>
        <v>1</v>
      </c>
      <c r="K347" s="35">
        <f t="shared" si="49"/>
        <v>0.9642857142857143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1376</v>
      </c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" thickBot="1" x14ac:dyDescent="0.35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" thickBot="1" x14ac:dyDescent="0.35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1376</v>
      </c>
      <c r="S349" s="88"/>
      <c r="T349" s="88"/>
      <c r="U349" s="88" t="s">
        <v>1376</v>
      </c>
      <c r="V349" s="88" t="s">
        <v>1376</v>
      </c>
      <c r="W349" s="88" t="s">
        <v>1376</v>
      </c>
      <c r="X349" s="88" t="s">
        <v>1376</v>
      </c>
      <c r="Y349" s="88" t="s">
        <v>1376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" thickBot="1" x14ac:dyDescent="0.35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1376</v>
      </c>
      <c r="S350" s="88"/>
      <c r="T350" s="88"/>
      <c r="U350" s="88" t="s">
        <v>1376</v>
      </c>
      <c r="V350" s="88" t="s">
        <v>1376</v>
      </c>
      <c r="W350" s="88" t="s">
        <v>1376</v>
      </c>
      <c r="X350" s="88" t="s">
        <v>1376</v>
      </c>
      <c r="Y350" s="88" t="s">
        <v>1376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" thickBot="1" x14ac:dyDescent="0.35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" thickBot="1" x14ac:dyDescent="0.35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" thickBot="1" x14ac:dyDescent="0.35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" thickBot="1" x14ac:dyDescent="0.35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" thickBot="1" x14ac:dyDescent="0.35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" thickBot="1" x14ac:dyDescent="0.35">
      <c r="A356" t="s">
        <v>458</v>
      </c>
      <c r="B356" s="33" t="s">
        <v>1379</v>
      </c>
      <c r="C356" t="s">
        <v>1146</v>
      </c>
      <c r="D356" s="86" t="s">
        <v>1378</v>
      </c>
      <c r="E356" s="33" t="s">
        <v>73</v>
      </c>
      <c r="F356" s="33" t="s">
        <v>28</v>
      </c>
      <c r="G356" s="33"/>
      <c r="H356" s="33" t="s">
        <v>1380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" thickBot="1" x14ac:dyDescent="0.35">
      <c r="A357" t="s">
        <v>458</v>
      </c>
      <c r="B357" t="s">
        <v>1377</v>
      </c>
      <c r="C357" t="s">
        <v>1146</v>
      </c>
      <c r="D357" s="86" t="s">
        <v>1378</v>
      </c>
      <c r="E357" s="33" t="s">
        <v>73</v>
      </c>
      <c r="F357" s="33" t="s">
        <v>28</v>
      </c>
      <c r="G357" s="33"/>
      <c r="H357" s="33" t="s">
        <v>1381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" thickBot="1" x14ac:dyDescent="0.35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1376</v>
      </c>
      <c r="AC358" s="88" t="s">
        <v>1376</v>
      </c>
      <c r="AD358" s="88" t="s">
        <v>1376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" thickBot="1" x14ac:dyDescent="0.35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1376</v>
      </c>
      <c r="AC359" s="88" t="s">
        <v>1376</v>
      </c>
      <c r="AD359" s="88" t="s">
        <v>1376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" thickBot="1" x14ac:dyDescent="0.35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1376</v>
      </c>
      <c r="AC360" s="88" t="s">
        <v>1376</v>
      </c>
      <c r="AD360" s="88" t="s">
        <v>1376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" thickBot="1" x14ac:dyDescent="0.35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1376</v>
      </c>
      <c r="AB361" s="88" t="s">
        <v>1376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" thickBot="1" x14ac:dyDescent="0.35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1376</v>
      </c>
      <c r="AB362" s="88" t="s">
        <v>1376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" thickBot="1" x14ac:dyDescent="0.35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" thickBot="1" x14ac:dyDescent="0.35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" thickBot="1" x14ac:dyDescent="0.35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1376</v>
      </c>
      <c r="Y365" s="88" t="s">
        <v>1376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" thickBot="1" x14ac:dyDescent="0.35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" thickBot="1" x14ac:dyDescent="0.35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" thickBot="1" x14ac:dyDescent="0.35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" thickBot="1" x14ac:dyDescent="0.35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" thickBot="1" x14ac:dyDescent="0.35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1376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" thickBot="1" x14ac:dyDescent="0.35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1376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" thickBot="1" x14ac:dyDescent="0.35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1372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" thickBot="1" x14ac:dyDescent="0.35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" thickBot="1" x14ac:dyDescent="0.35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" thickBot="1" x14ac:dyDescent="0.35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27</v>
      </c>
      <c r="J375" s="34">
        <f t="shared" si="48"/>
        <v>1</v>
      </c>
      <c r="K375" s="35">
        <f t="shared" si="49"/>
        <v>0.9642857142857143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1376</v>
      </c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" thickBot="1" x14ac:dyDescent="0.35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19</v>
      </c>
      <c r="J376" s="34">
        <f t="shared" si="48"/>
        <v>9</v>
      </c>
      <c r="K376" s="35">
        <f t="shared" si="49"/>
        <v>0.6785714285714286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1376</v>
      </c>
      <c r="W376" s="88" t="s">
        <v>1376</v>
      </c>
      <c r="X376" s="88" t="s">
        <v>1376</v>
      </c>
      <c r="Y376" s="88" t="s">
        <v>1376</v>
      </c>
      <c r="Z376" s="88" t="s">
        <v>1376</v>
      </c>
      <c r="AA376" s="88" t="s">
        <v>1376</v>
      </c>
      <c r="AB376" s="88" t="s">
        <v>1376</v>
      </c>
      <c r="AC376" s="88" t="s">
        <v>1376</v>
      </c>
      <c r="AD376" s="88" t="s">
        <v>1376</v>
      </c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" thickBot="1" x14ac:dyDescent="0.35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19</v>
      </c>
      <c r="J377" s="34">
        <f t="shared" si="48"/>
        <v>9</v>
      </c>
      <c r="K377" s="35">
        <f t="shared" si="49"/>
        <v>0.6785714285714286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1376</v>
      </c>
      <c r="W377" s="88" t="s">
        <v>1376</v>
      </c>
      <c r="X377" s="88" t="s">
        <v>1376</v>
      </c>
      <c r="Y377" s="88" t="s">
        <v>1376</v>
      </c>
      <c r="Z377" s="88" t="s">
        <v>1376</v>
      </c>
      <c r="AA377" s="88" t="s">
        <v>1376</v>
      </c>
      <c r="AB377" s="88" t="s">
        <v>1376</v>
      </c>
      <c r="AC377" s="88" t="s">
        <v>1376</v>
      </c>
      <c r="AD377" s="88" t="s">
        <v>1376</v>
      </c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" thickBot="1" x14ac:dyDescent="0.35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1376</v>
      </c>
      <c r="Z378" s="88" t="s">
        <v>1376</v>
      </c>
      <c r="AA378" s="88" t="s">
        <v>1376</v>
      </c>
      <c r="AB378" s="88" t="s">
        <v>1376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" thickBot="1" x14ac:dyDescent="0.35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1376</v>
      </c>
      <c r="AA379" s="88" t="s">
        <v>1376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" thickBot="1" x14ac:dyDescent="0.35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19</v>
      </c>
      <c r="J380" s="34">
        <f t="shared" si="48"/>
        <v>9</v>
      </c>
      <c r="K380" s="35">
        <f t="shared" si="49"/>
        <v>0.6785714285714286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1376</v>
      </c>
      <c r="W380" s="88" t="s">
        <v>1376</v>
      </c>
      <c r="X380" s="88" t="s">
        <v>1376</v>
      </c>
      <c r="Y380" s="88" t="s">
        <v>1376</v>
      </c>
      <c r="Z380" s="88" t="s">
        <v>1376</v>
      </c>
      <c r="AA380" s="88" t="s">
        <v>1376</v>
      </c>
      <c r="AB380" s="88" t="s">
        <v>1376</v>
      </c>
      <c r="AC380" s="88" t="s">
        <v>1376</v>
      </c>
      <c r="AD380" s="88" t="s">
        <v>1376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" thickBot="1" x14ac:dyDescent="0.35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" thickBot="1" x14ac:dyDescent="0.35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" thickBot="1" x14ac:dyDescent="0.35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" thickBot="1" x14ac:dyDescent="0.35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" thickBot="1" x14ac:dyDescent="0.35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" thickBot="1" x14ac:dyDescent="0.35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" thickBot="1" x14ac:dyDescent="0.35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19</v>
      </c>
      <c r="J387" s="34">
        <f t="shared" ref="J387" si="54">COUNTIF(L387:AM387,"APAGADO")</f>
        <v>9</v>
      </c>
      <c r="K387" s="35">
        <f t="shared" ref="K387" si="55">(I387)/(J387+I387)</f>
        <v>0.6785714285714286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1376</v>
      </c>
      <c r="W387" s="88" t="s">
        <v>1376</v>
      </c>
      <c r="X387" s="88" t="s">
        <v>1376</v>
      </c>
      <c r="Y387" s="88" t="s">
        <v>1376</v>
      </c>
      <c r="Z387" s="88" t="s">
        <v>1376</v>
      </c>
      <c r="AA387" s="88" t="s">
        <v>1376</v>
      </c>
      <c r="AB387" s="88" t="s">
        <v>1376</v>
      </c>
      <c r="AC387" s="88" t="s">
        <v>1376</v>
      </c>
      <c r="AD387" s="88" t="s">
        <v>1376</v>
      </c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" thickBot="1" x14ac:dyDescent="0.35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" thickBot="1" x14ac:dyDescent="0.35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" thickBot="1" x14ac:dyDescent="0.35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" thickBot="1" x14ac:dyDescent="0.35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" thickBot="1" x14ac:dyDescent="0.35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" thickBot="1" x14ac:dyDescent="0.35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" thickBot="1" x14ac:dyDescent="0.35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1376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" thickBot="1" x14ac:dyDescent="0.35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" thickBot="1" x14ac:dyDescent="0.35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" thickBot="1" x14ac:dyDescent="0.35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" thickBot="1" x14ac:dyDescent="0.35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" thickBot="1" x14ac:dyDescent="0.35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" thickBot="1" x14ac:dyDescent="0.35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" thickBot="1" x14ac:dyDescent="0.35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" thickBot="1" x14ac:dyDescent="0.35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" thickBot="1" x14ac:dyDescent="0.35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" thickBot="1" x14ac:dyDescent="0.35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" thickBot="1" x14ac:dyDescent="0.35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" thickBot="1" x14ac:dyDescent="0.35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" thickBot="1" x14ac:dyDescent="0.35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" thickBot="1" x14ac:dyDescent="0.35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" thickBot="1" x14ac:dyDescent="0.35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" thickBot="1" x14ac:dyDescent="0.35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1376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" thickBot="1" x14ac:dyDescent="0.35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1376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" thickBot="1" x14ac:dyDescent="0.35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" thickBot="1" x14ac:dyDescent="0.35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" thickBot="1" x14ac:dyDescent="0.35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1376</v>
      </c>
      <c r="W414" s="88" t="s">
        <v>1376</v>
      </c>
      <c r="X414" s="88" t="s">
        <v>1376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" thickBot="1" x14ac:dyDescent="0.35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" thickBot="1" x14ac:dyDescent="0.35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" thickBot="1" x14ac:dyDescent="0.35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" thickBot="1" x14ac:dyDescent="0.35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" thickBot="1" x14ac:dyDescent="0.35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" thickBot="1" x14ac:dyDescent="0.35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" thickBot="1" x14ac:dyDescent="0.35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" thickBot="1" x14ac:dyDescent="0.35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" thickBot="1" x14ac:dyDescent="0.35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" thickBot="1" x14ac:dyDescent="0.35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" thickBot="1" x14ac:dyDescent="0.35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" thickBot="1" x14ac:dyDescent="0.35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" thickBot="1" x14ac:dyDescent="0.35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1376</v>
      </c>
      <c r="R427" s="88" t="s">
        <v>1376</v>
      </c>
      <c r="S427" s="88"/>
      <c r="T427" s="88"/>
      <c r="U427" s="88" t="s">
        <v>1376</v>
      </c>
      <c r="V427" s="88" t="s">
        <v>1376</v>
      </c>
      <c r="W427" s="88" t="s">
        <v>1376</v>
      </c>
      <c r="X427" s="88" t="s">
        <v>1376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" thickBot="1" x14ac:dyDescent="0.35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1376</v>
      </c>
      <c r="AC428" s="88" t="s">
        <v>1376</v>
      </c>
      <c r="AD428" s="88" t="s">
        <v>1376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" thickBot="1" x14ac:dyDescent="0.35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1376</v>
      </c>
      <c r="AC429" s="88" t="s">
        <v>1376</v>
      </c>
      <c r="AD429" s="88" t="s">
        <v>1376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" thickBot="1" x14ac:dyDescent="0.35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1376</v>
      </c>
      <c r="AC430" s="88" t="s">
        <v>1376</v>
      </c>
      <c r="AD430" s="88" t="s">
        <v>1376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" thickBot="1" x14ac:dyDescent="0.35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1376</v>
      </c>
      <c r="AC431" s="88" t="s">
        <v>1376</v>
      </c>
      <c r="AD431" s="88" t="s">
        <v>1376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" thickBot="1" x14ac:dyDescent="0.35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" thickBot="1" x14ac:dyDescent="0.35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" thickBot="1" x14ac:dyDescent="0.35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" thickBot="1" x14ac:dyDescent="0.35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" thickBot="1" x14ac:dyDescent="0.35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" thickBot="1" x14ac:dyDescent="0.35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1376</v>
      </c>
      <c r="Z437" s="88"/>
      <c r="AA437" s="88"/>
      <c r="AB437" s="88"/>
      <c r="AC437" s="88"/>
      <c r="AD437" s="88" t="s">
        <v>1376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" thickBot="1" x14ac:dyDescent="0.35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 t="s">
        <v>1376</v>
      </c>
      <c r="Z438" s="88"/>
      <c r="AA438" s="88"/>
      <c r="AB438" s="88"/>
      <c r="AC438" s="88"/>
      <c r="AD438" s="88" t="s">
        <v>1376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" thickBot="1" x14ac:dyDescent="0.35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 t="s">
        <v>1376</v>
      </c>
      <c r="Z439" s="88"/>
      <c r="AA439" s="88"/>
      <c r="AB439" s="88"/>
      <c r="AC439" s="88"/>
      <c r="AD439" s="88" t="s">
        <v>1376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" thickBot="1" x14ac:dyDescent="0.35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 t="s">
        <v>1376</v>
      </c>
      <c r="Z440" s="88"/>
      <c r="AA440" s="88"/>
      <c r="AB440" s="88"/>
      <c r="AC440" s="88"/>
      <c r="AD440" s="88" t="s">
        <v>1376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" thickBot="1" x14ac:dyDescent="0.35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 t="s">
        <v>1376</v>
      </c>
      <c r="Z441" s="88"/>
      <c r="AA441" s="88"/>
      <c r="AB441" s="88"/>
      <c r="AC441" s="88"/>
      <c r="AD441" s="88" t="s">
        <v>1376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" thickBot="1" x14ac:dyDescent="0.35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 t="s">
        <v>1376</v>
      </c>
      <c r="Z442" s="88"/>
      <c r="AA442" s="88"/>
      <c r="AB442" s="88"/>
      <c r="AC442" s="88"/>
      <c r="AD442" s="88" t="s">
        <v>1376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" thickBot="1" x14ac:dyDescent="0.35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 t="s">
        <v>1376</v>
      </c>
      <c r="Z443" s="88"/>
      <c r="AA443" s="88"/>
      <c r="AB443" s="88"/>
      <c r="AC443" s="88"/>
      <c r="AD443" s="88" t="s">
        <v>1376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" thickBot="1" x14ac:dyDescent="0.35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1376</v>
      </c>
      <c r="Y444" s="88" t="s">
        <v>1376</v>
      </c>
      <c r="Z444" s="88"/>
      <c r="AA444" s="88"/>
      <c r="AB444" s="88"/>
      <c r="AC444" s="88"/>
      <c r="AD444" s="88" t="s">
        <v>1376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" thickBot="1" x14ac:dyDescent="0.35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1376</v>
      </c>
      <c r="Y445" s="88" t="s">
        <v>1376</v>
      </c>
      <c r="Z445" s="88"/>
      <c r="AA445" s="88"/>
      <c r="AB445" s="88"/>
      <c r="AC445" s="88"/>
      <c r="AD445" s="88" t="s">
        <v>1376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" thickBot="1" x14ac:dyDescent="0.35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1376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" thickBot="1" x14ac:dyDescent="0.35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" thickBot="1" x14ac:dyDescent="0.35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" thickBot="1" x14ac:dyDescent="0.35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" thickBot="1" x14ac:dyDescent="0.35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" thickBot="1" x14ac:dyDescent="0.35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" thickBot="1" x14ac:dyDescent="0.35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" thickBot="1" x14ac:dyDescent="0.35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" thickBot="1" x14ac:dyDescent="0.35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" thickBot="1" x14ac:dyDescent="0.35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" thickBot="1" x14ac:dyDescent="0.35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" thickBot="1" x14ac:dyDescent="0.35">
      <c r="A457" t="s">
        <v>1398</v>
      </c>
      <c r="B457" s="33">
        <v>21</v>
      </c>
      <c r="C457" t="s">
        <v>1414</v>
      </c>
      <c r="D457" t="s">
        <v>1391</v>
      </c>
      <c r="E457" s="33" t="s">
        <v>1419</v>
      </c>
      <c r="F457" s="33" t="s">
        <v>1397</v>
      </c>
      <c r="G457" s="33"/>
      <c r="H457" s="83" t="s">
        <v>1404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" thickBot="1" x14ac:dyDescent="0.35">
      <c r="A458" t="s">
        <v>1398</v>
      </c>
      <c r="B458" s="33" t="s">
        <v>1399</v>
      </c>
      <c r="C458" t="s">
        <v>1414</v>
      </c>
      <c r="D458" t="s">
        <v>1391</v>
      </c>
      <c r="E458" s="33" t="s">
        <v>1396</v>
      </c>
      <c r="F458" s="33" t="s">
        <v>1397</v>
      </c>
      <c r="G458" s="33"/>
      <c r="H458" s="33" t="s">
        <v>1409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" thickBot="1" x14ac:dyDescent="0.35">
      <c r="A459" t="s">
        <v>1398</v>
      </c>
      <c r="B459" s="33">
        <v>22</v>
      </c>
      <c r="C459" t="s">
        <v>1414</v>
      </c>
      <c r="D459" t="s">
        <v>1392</v>
      </c>
      <c r="E459" s="33" t="s">
        <v>1419</v>
      </c>
      <c r="F459" s="33" t="s">
        <v>1397</v>
      </c>
      <c r="G459" s="33"/>
      <c r="H459" s="83" t="s">
        <v>1405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" thickBot="1" x14ac:dyDescent="0.35">
      <c r="A460" t="s">
        <v>1398</v>
      </c>
      <c r="B460" s="33" t="s">
        <v>1400</v>
      </c>
      <c r="C460" t="s">
        <v>1414</v>
      </c>
      <c r="D460" t="s">
        <v>1392</v>
      </c>
      <c r="E460" s="33" t="s">
        <v>1396</v>
      </c>
      <c r="F460" s="33" t="s">
        <v>1397</v>
      </c>
      <c r="G460" s="33"/>
      <c r="H460" s="33" t="s">
        <v>1410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" thickBot="1" x14ac:dyDescent="0.35">
      <c r="A461" t="s">
        <v>1398</v>
      </c>
      <c r="B461" s="33">
        <v>23</v>
      </c>
      <c r="C461" t="s">
        <v>1414</v>
      </c>
      <c r="D461" t="s">
        <v>1393</v>
      </c>
      <c r="E461" s="33" t="s">
        <v>1419</v>
      </c>
      <c r="F461" s="33" t="s">
        <v>1397</v>
      </c>
      <c r="G461" s="33"/>
      <c r="H461" s="83" t="s">
        <v>1406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" thickBot="1" x14ac:dyDescent="0.35">
      <c r="A462" t="s">
        <v>1398</v>
      </c>
      <c r="B462" s="33" t="s">
        <v>1401</v>
      </c>
      <c r="C462" t="s">
        <v>1414</v>
      </c>
      <c r="D462" t="s">
        <v>1393</v>
      </c>
      <c r="E462" s="33" t="s">
        <v>1396</v>
      </c>
      <c r="F462" s="33" t="s">
        <v>1397</v>
      </c>
      <c r="G462" s="33"/>
      <c r="H462" s="33" t="s">
        <v>1411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" thickBot="1" x14ac:dyDescent="0.35">
      <c r="A463" t="s">
        <v>1398</v>
      </c>
      <c r="B463" s="33">
        <v>24</v>
      </c>
      <c r="C463" t="s">
        <v>1414</v>
      </c>
      <c r="D463" t="s">
        <v>1394</v>
      </c>
      <c r="E463" s="33" t="s">
        <v>1419</v>
      </c>
      <c r="F463" s="33" t="s">
        <v>1397</v>
      </c>
      <c r="G463" s="33"/>
      <c r="H463" s="83" t="s">
        <v>1407</v>
      </c>
      <c r="I463" s="34">
        <f t="shared" si="61"/>
        <v>22</v>
      </c>
      <c r="J463" s="34">
        <f t="shared" si="62"/>
        <v>6</v>
      </c>
      <c r="K463" s="35">
        <f t="shared" si="63"/>
        <v>0.7857142857142857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1376</v>
      </c>
      <c r="Z463" s="88" t="s">
        <v>1376</v>
      </c>
      <c r="AA463" s="88" t="s">
        <v>1376</v>
      </c>
      <c r="AB463" s="88" t="s">
        <v>1376</v>
      </c>
      <c r="AC463" s="88" t="s">
        <v>1376</v>
      </c>
      <c r="AD463" s="88" t="s">
        <v>1427</v>
      </c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" thickBot="1" x14ac:dyDescent="0.35">
      <c r="A464" t="s">
        <v>1398</v>
      </c>
      <c r="B464" s="33" t="s">
        <v>1402</v>
      </c>
      <c r="C464" t="s">
        <v>1414</v>
      </c>
      <c r="D464" t="s">
        <v>1394</v>
      </c>
      <c r="E464" s="33" t="s">
        <v>1396</v>
      </c>
      <c r="F464" s="33" t="s">
        <v>1397</v>
      </c>
      <c r="G464" s="33"/>
      <c r="H464" s="33" t="s">
        <v>1412</v>
      </c>
      <c r="I464" s="34">
        <f t="shared" si="61"/>
        <v>22</v>
      </c>
      <c r="J464" s="34">
        <f t="shared" si="62"/>
        <v>6</v>
      </c>
      <c r="K464" s="35">
        <f t="shared" si="63"/>
        <v>0.7857142857142857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1376</v>
      </c>
      <c r="Z464" s="88" t="s">
        <v>1376</v>
      </c>
      <c r="AA464" s="88" t="s">
        <v>1376</v>
      </c>
      <c r="AB464" s="88" t="s">
        <v>1376</v>
      </c>
      <c r="AC464" s="88" t="s">
        <v>1376</v>
      </c>
      <c r="AD464" s="88" t="s">
        <v>1427</v>
      </c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" thickBot="1" x14ac:dyDescent="0.35">
      <c r="A465" t="s">
        <v>1398</v>
      </c>
      <c r="B465" s="33">
        <v>25</v>
      </c>
      <c r="C465" t="s">
        <v>1414</v>
      </c>
      <c r="D465" t="s">
        <v>1395</v>
      </c>
      <c r="E465" s="33" t="s">
        <v>1419</v>
      </c>
      <c r="F465" s="33" t="s">
        <v>1397</v>
      </c>
      <c r="G465" s="33"/>
      <c r="H465" s="83" t="s">
        <v>1408</v>
      </c>
      <c r="I465" s="34">
        <f t="shared" si="61"/>
        <v>22</v>
      </c>
      <c r="J465" s="34">
        <f t="shared" si="62"/>
        <v>6</v>
      </c>
      <c r="K465" s="35">
        <f t="shared" si="63"/>
        <v>0.7857142857142857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1376</v>
      </c>
      <c r="Z465" s="88" t="s">
        <v>1376</v>
      </c>
      <c r="AA465" s="88" t="s">
        <v>1376</v>
      </c>
      <c r="AB465" s="88" t="s">
        <v>1376</v>
      </c>
      <c r="AC465" s="88" t="s">
        <v>1376</v>
      </c>
      <c r="AD465" s="88" t="s">
        <v>1427</v>
      </c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" thickBot="1" x14ac:dyDescent="0.35">
      <c r="A466" t="s">
        <v>1398</v>
      </c>
      <c r="B466" s="33" t="s">
        <v>1403</v>
      </c>
      <c r="C466" t="s">
        <v>1414</v>
      </c>
      <c r="D466" t="s">
        <v>1395</v>
      </c>
      <c r="E466" s="33" t="s">
        <v>1396</v>
      </c>
      <c r="F466" s="33" t="s">
        <v>1397</v>
      </c>
      <c r="G466" s="33"/>
      <c r="H466" s="33" t="s">
        <v>1413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x14ac:dyDescent="0.3">
      <c r="E467" s="33"/>
      <c r="F467" s="33"/>
      <c r="G467" s="33"/>
      <c r="H467" s="33"/>
      <c r="K467" s="15"/>
      <c r="L467" s="90"/>
      <c r="M467" s="90"/>
      <c r="N467" s="88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</row>
    <row r="468" spans="1:42" x14ac:dyDescent="0.3">
      <c r="E468" s="33"/>
      <c r="F468" s="33"/>
      <c r="G468" s="33"/>
      <c r="H468" s="33"/>
      <c r="K468" s="15"/>
      <c r="L468" s="90"/>
      <c r="M468" s="90"/>
      <c r="N468" s="88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</row>
    <row r="469" spans="1:42" x14ac:dyDescent="0.3">
      <c r="E469" s="33"/>
      <c r="F469" s="33"/>
      <c r="G469" s="33"/>
      <c r="H469" s="33"/>
      <c r="K469" s="15"/>
      <c r="L469" s="90"/>
      <c r="M469" s="90"/>
      <c r="N469" s="88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</row>
    <row r="470" spans="1:42" x14ac:dyDescent="0.3">
      <c r="E470" s="33"/>
      <c r="F470" s="33"/>
      <c r="G470" s="33"/>
      <c r="H470" s="33"/>
      <c r="K470" s="15"/>
      <c r="L470" s="90"/>
      <c r="M470" s="90"/>
      <c r="N470" s="88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</row>
    <row r="471" spans="1:42" x14ac:dyDescent="0.3">
      <c r="E471" s="33"/>
      <c r="F471" s="33"/>
      <c r="G471" s="33"/>
      <c r="H471" s="33"/>
      <c r="K471" s="15"/>
      <c r="L471" s="90"/>
      <c r="M471" s="90"/>
      <c r="N471" s="88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</row>
    <row r="472" spans="1:42" x14ac:dyDescent="0.3">
      <c r="E472" s="33"/>
      <c r="F472" s="33"/>
      <c r="G472" s="33"/>
      <c r="H472" s="33"/>
      <c r="K472" s="15"/>
      <c r="L472" s="90"/>
      <c r="M472" s="90"/>
      <c r="N472" s="88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</row>
    <row r="473" spans="1:42" x14ac:dyDescent="0.3">
      <c r="E473" s="33"/>
      <c r="F473" s="33"/>
      <c r="G473" s="33"/>
      <c r="H473" s="33"/>
      <c r="K473" s="15"/>
      <c r="L473" s="90"/>
      <c r="M473" s="90"/>
      <c r="N473" s="88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</row>
    <row r="474" spans="1:42" x14ac:dyDescent="0.3">
      <c r="E474" s="33"/>
      <c r="F474" s="33"/>
      <c r="G474" s="33"/>
      <c r="H474" s="33"/>
      <c r="K474" s="15"/>
      <c r="L474" s="90"/>
      <c r="M474" s="90"/>
      <c r="N474" s="88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</row>
    <row r="475" spans="1:42" x14ac:dyDescent="0.3">
      <c r="E475" s="33"/>
      <c r="F475" s="33"/>
      <c r="G475" s="33"/>
      <c r="H475" s="33"/>
      <c r="K475" s="15"/>
      <c r="L475" s="90"/>
      <c r="M475" s="90"/>
      <c r="N475" s="88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</row>
    <row r="476" spans="1:42" x14ac:dyDescent="0.3">
      <c r="E476" s="33"/>
      <c r="F476" s="33"/>
      <c r="G476" s="33"/>
      <c r="H476" s="33"/>
      <c r="K476" s="15"/>
      <c r="L476" s="90"/>
      <c r="M476" s="90"/>
      <c r="N476" s="88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</row>
    <row r="477" spans="1:42" x14ac:dyDescent="0.3">
      <c r="E477" s="33"/>
      <c r="F477" s="33"/>
      <c r="G477" s="33"/>
      <c r="H477" s="33"/>
      <c r="K477" s="15"/>
      <c r="L477" s="90"/>
      <c r="M477" s="90"/>
      <c r="N477" s="88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</row>
    <row r="478" spans="1:42" x14ac:dyDescent="0.3">
      <c r="E478" s="33"/>
      <c r="F478" s="33"/>
      <c r="G478" s="33"/>
      <c r="H478" s="33"/>
      <c r="K478" s="15"/>
      <c r="L478" s="90"/>
      <c r="M478" s="90"/>
      <c r="N478" s="88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</row>
    <row r="479" spans="1:42" x14ac:dyDescent="0.3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3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3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3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3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3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3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3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3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3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3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3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3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3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3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3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3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3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3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3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3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3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3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3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3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3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3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3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3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3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3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3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3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3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3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3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3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3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3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3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3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3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3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3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3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3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3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3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3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3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3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3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3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3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3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3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3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3">
      <c r="E693" s="33"/>
      <c r="F693" s="33"/>
      <c r="G693" s="33"/>
      <c r="H693" s="33"/>
      <c r="K693" s="15"/>
      <c r="N693" s="88"/>
    </row>
    <row r="694" spans="5:42" x14ac:dyDescent="0.3">
      <c r="E694" s="33"/>
      <c r="F694" s="33"/>
      <c r="G694" s="33"/>
      <c r="H694" s="33"/>
      <c r="K694" s="15"/>
      <c r="N694" s="88"/>
    </row>
    <row r="695" spans="5:42" x14ac:dyDescent="0.3">
      <c r="E695" s="33"/>
      <c r="F695" s="33"/>
      <c r="G695" s="33"/>
      <c r="H695" s="33"/>
      <c r="K695" s="15"/>
      <c r="N695" s="88"/>
    </row>
    <row r="696" spans="5:42" x14ac:dyDescent="0.3">
      <c r="K696" s="15"/>
      <c r="N696" s="88"/>
    </row>
    <row r="697" spans="5:42" x14ac:dyDescent="0.3">
      <c r="N697" s="88"/>
    </row>
    <row r="698" spans="5:42" x14ac:dyDescent="0.3">
      <c r="N698" s="88"/>
    </row>
    <row r="699" spans="5:42" x14ac:dyDescent="0.3">
      <c r="N699" s="88"/>
    </row>
    <row r="700" spans="5:42" x14ac:dyDescent="0.3">
      <c r="N700" s="88"/>
    </row>
    <row r="701" spans="5:42" x14ac:dyDescent="0.3">
      <c r="N701" s="88"/>
    </row>
    <row r="702" spans="5:42" x14ac:dyDescent="0.3">
      <c r="N702" s="88"/>
    </row>
    <row r="703" spans="5:42" x14ac:dyDescent="0.3">
      <c r="N703" s="88"/>
    </row>
    <row r="704" spans="5:42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</sheetData>
  <autoFilter ref="A4:AP466" xr:uid="{00000000-0001-0000-0000-000000000000}"/>
  <phoneticPr fontId="6" type="noConversion"/>
  <conditionalFormatting sqref="C1:C210 D107:D109 D117 D165 D169:D170 D203 D210 C211:D211 C212:C1048576 D288:D289 D297 D370:D373">
    <cfRule type="cellIs" dxfId="251" priority="421" operator="equal">
      <formula>$C$225</formula>
    </cfRule>
    <cfRule type="cellIs" dxfId="250" priority="422" operator="equal">
      <formula>$C$213</formula>
    </cfRule>
  </conditionalFormatting>
  <conditionalFormatting sqref="E1:E436 E449:E1048576">
    <cfRule type="containsText" dxfId="249" priority="427" operator="containsText" text="fija">
      <formula>NOT(ISERROR(SEARCH("fija",E1)))</formula>
    </cfRule>
    <cfRule type="containsText" dxfId="248" priority="428" operator="containsText" text="domo">
      <formula>NOT(ISERROR(SEARCH("domo",E1)))</formula>
    </cfRule>
  </conditionalFormatting>
  <conditionalFormatting sqref="E1:E1048576">
    <cfRule type="cellIs" dxfId="247" priority="423" operator="equal">
      <formula>$E$7</formula>
    </cfRule>
  </conditionalFormatting>
  <conditionalFormatting sqref="E438">
    <cfRule type="containsText" dxfId="246" priority="368" operator="containsText" text="fija">
      <formula>NOT(ISERROR(SEARCH("fija",E438)))</formula>
    </cfRule>
    <cfRule type="containsText" dxfId="245" priority="369" operator="containsText" text="domo">
      <formula>NOT(ISERROR(SEARCH("domo",E438)))</formula>
    </cfRule>
    <cfRule type="containsText" dxfId="244" priority="370" operator="containsText" text="Radio">
      <formula>NOT(ISERROR(SEARCH("Radio",E438)))</formula>
    </cfRule>
  </conditionalFormatting>
  <conditionalFormatting sqref="E438:E439">
    <cfRule type="containsText" dxfId="243" priority="363" operator="containsText" text="fija">
      <formula>NOT(ISERROR(SEARCH("fija",E438)))</formula>
    </cfRule>
    <cfRule type="containsText" dxfId="242" priority="364" operator="containsText" text="domo">
      <formula>NOT(ISERROR(SEARCH("domo",E438)))</formula>
    </cfRule>
  </conditionalFormatting>
  <conditionalFormatting sqref="E439">
    <cfRule type="containsText" dxfId="241" priority="361" operator="containsText" text="fija">
      <formula>NOT(ISERROR(SEARCH("fija",E439)))</formula>
    </cfRule>
    <cfRule type="containsText" dxfId="240" priority="362" operator="containsText" text="domo">
      <formula>NOT(ISERROR(SEARCH("domo",E439)))</formula>
    </cfRule>
    <cfRule type="containsText" dxfId="239" priority="365" operator="containsText" text="Radio">
      <formula>NOT(ISERROR(SEARCH("Radio",E439)))</formula>
    </cfRule>
  </conditionalFormatting>
  <conditionalFormatting sqref="E442">
    <cfRule type="containsText" dxfId="238" priority="358" operator="containsText" text="fija">
      <formula>NOT(ISERROR(SEARCH("fija",E442)))</formula>
    </cfRule>
    <cfRule type="containsText" dxfId="237" priority="359" operator="containsText" text="domo">
      <formula>NOT(ISERROR(SEARCH("domo",E442)))</formula>
    </cfRule>
    <cfRule type="containsText" dxfId="236" priority="360" operator="containsText" text="Radio">
      <formula>NOT(ISERROR(SEARCH("Radio",E442)))</formula>
    </cfRule>
  </conditionalFormatting>
  <conditionalFormatting sqref="E442:E443">
    <cfRule type="containsText" dxfId="235" priority="353" operator="containsText" text="fija">
      <formula>NOT(ISERROR(SEARCH("fija",E442)))</formula>
    </cfRule>
    <cfRule type="containsText" dxfId="234" priority="354" operator="containsText" text="domo">
      <formula>NOT(ISERROR(SEARCH("domo",E442)))</formula>
    </cfRule>
  </conditionalFormatting>
  <conditionalFormatting sqref="E443 E27:H436 E449:H456">
    <cfRule type="containsText" dxfId="233" priority="355" operator="containsText" text="Radio">
      <formula>NOT(ISERROR(SEARCH("Radio",E27)))</formula>
    </cfRule>
  </conditionalFormatting>
  <conditionalFormatting sqref="E443:E444">
    <cfRule type="containsText" dxfId="232" priority="348" operator="containsText" text="fija">
      <formula>NOT(ISERROR(SEARCH("fija",E443)))</formula>
    </cfRule>
    <cfRule type="containsText" dxfId="231" priority="349" operator="containsText" text="domo">
      <formula>NOT(ISERROR(SEARCH("domo",E443)))</formula>
    </cfRule>
  </conditionalFormatting>
  <conditionalFormatting sqref="E444">
    <cfRule type="containsText" dxfId="230" priority="350" operator="containsText" text="Radio">
      <formula>NOT(ISERROR(SEARCH("Radio",E444)))</formula>
    </cfRule>
  </conditionalFormatting>
  <conditionalFormatting sqref="E444:E445">
    <cfRule type="containsText" dxfId="229" priority="343" operator="containsText" text="fija">
      <formula>NOT(ISERROR(SEARCH("fija",E444)))</formula>
    </cfRule>
    <cfRule type="containsText" dxfId="228" priority="344" operator="containsText" text="domo">
      <formula>NOT(ISERROR(SEARCH("domo",E444)))</formula>
    </cfRule>
  </conditionalFormatting>
  <conditionalFormatting sqref="E445">
    <cfRule type="containsText" dxfId="227" priority="341" operator="containsText" text="fija">
      <formula>NOT(ISERROR(SEARCH("fija",E445)))</formula>
    </cfRule>
    <cfRule type="containsText" dxfId="226" priority="342" operator="containsText" text="domo">
      <formula>NOT(ISERROR(SEARCH("domo",E445)))</formula>
    </cfRule>
    <cfRule type="containsText" dxfId="225" priority="345" operator="containsText" text="Radio">
      <formula>NOT(ISERROR(SEARCH("Radio",E445)))</formula>
    </cfRule>
  </conditionalFormatting>
  <conditionalFormatting sqref="E447">
    <cfRule type="containsText" dxfId="224" priority="639" operator="containsText" text="fija">
      <formula>NOT(ISERROR(SEARCH("fija",E447)))</formula>
    </cfRule>
    <cfRule type="containsText" dxfId="223" priority="640" operator="containsText" text="domo">
      <formula>NOT(ISERROR(SEARCH("domo",E447)))</formula>
    </cfRule>
  </conditionalFormatting>
  <conditionalFormatting sqref="E450:E452">
    <cfRule type="containsText" dxfId="222" priority="371" operator="containsText" text="fija">
      <formula>NOT(ISERROR(SEARCH("fija",E450)))</formula>
    </cfRule>
    <cfRule type="containsText" dxfId="221" priority="372" operator="containsText" text="domo">
      <formula>NOT(ISERROR(SEARCH("domo",E450)))</formula>
    </cfRule>
  </conditionalFormatting>
  <conditionalFormatting sqref="E447:H447 E1:H26 E457:G457 E458:H458 E459:G459 E460:H460 E461:G461 E462:H462 E463:G463 E464:H464 E465:G465 E466:H1048576">
    <cfRule type="containsText" dxfId="220" priority="896" operator="containsText" text="Radio">
      <formula>NOT(ISERROR(SEARCH("Radio",E1)))</formula>
    </cfRule>
  </conditionalFormatting>
  <conditionalFormatting sqref="F437">
    <cfRule type="containsText" dxfId="219" priority="18" operator="containsText" text="Radio">
      <formula>NOT(ISERROR(SEARCH("Radio",F437)))</formula>
    </cfRule>
    <cfRule type="cellIs" dxfId="218" priority="19" operator="equal">
      <formula>"PTP A FO"</formula>
    </cfRule>
  </conditionalFormatting>
  <conditionalFormatting sqref="F1:G436 F447:G447 F449:G1048576">
    <cfRule type="cellIs" dxfId="217" priority="620" operator="equal">
      <formula>"PTP A FO"</formula>
    </cfRule>
  </conditionalFormatting>
  <conditionalFormatting sqref="F1:G1048576">
    <cfRule type="cellIs" dxfId="216" priority="424" operator="equal">
      <formula>$F$10</formula>
    </cfRule>
    <cfRule type="cellIs" dxfId="215" priority="425" operator="equal">
      <formula>"PTP A FO"</formula>
    </cfRule>
  </conditionalFormatting>
  <conditionalFormatting sqref="K417:K466 K107:K357">
    <cfRule type="cellIs" dxfId="214" priority="863" operator="lessThan">
      <formula>0.8</formula>
    </cfRule>
  </conditionalFormatting>
  <conditionalFormatting sqref="K358:K414">
    <cfRule type="cellIs" dxfId="213" priority="855" operator="lessThan">
      <formula>0.8</formula>
    </cfRule>
    <cfRule type="cellIs" dxfId="212" priority="856" operator="greaterThan">
      <formula>0.8</formula>
    </cfRule>
  </conditionalFormatting>
  <conditionalFormatting sqref="L473:AN1048576 AP473:AP1048576">
    <cfRule type="containsText" dxfId="211" priority="552" operator="containsText" text="Caida">
      <formula>NOT(ISERROR(SEARCH("Caida",L473)))</formula>
    </cfRule>
  </conditionalFormatting>
  <conditionalFormatting sqref="V473:AG1048576">
    <cfRule type="cellIs" dxfId="210" priority="15" operator="equal">
      <formula>"apagado"</formula>
    </cfRule>
  </conditionalFormatting>
  <conditionalFormatting sqref="AP473:AP1048576 AH473:AN1048576 N473:N1048">
    <cfRule type="cellIs" dxfId="209" priority="311" operator="equal">
      <formula>"APAGADO"</formula>
    </cfRule>
  </conditionalFormatting>
  <conditionalFormatting sqref="N473:N1048">
    <cfRule type="notContainsText" dxfId="208" priority="181" operator="notContains" text="Caida">
      <formula>ISERROR(SEARCH("Caida",N473))</formula>
    </cfRule>
    <cfRule type="containsText" dxfId="207" priority="182" operator="containsText" text="Caida">
      <formula>NOT(ISERROR(SEARCH("Caida",N473)))</formula>
    </cfRule>
    <cfRule type="cellIs" dxfId="206" priority="183" operator="lessThan">
      <formula>0.8</formula>
    </cfRule>
    <cfRule type="cellIs" dxfId="205" priority="184" operator="greaterThan">
      <formula>0.8</formula>
    </cfRule>
    <cfRule type="cellIs" dxfId="204" priority="207" operator="greaterThan">
      <formula>0.8</formula>
    </cfRule>
  </conditionalFormatting>
  <conditionalFormatting sqref="N473:N1048576 N2 N4">
    <cfRule type="cellIs" dxfId="203" priority="201" operator="equal">
      <formula>$N$13</formula>
    </cfRule>
  </conditionalFormatting>
  <conditionalFormatting sqref="K415:K416 K4:K106">
    <cfRule type="cellIs" dxfId="202" priority="897" operator="lessThan">
      <formula>0.8</formula>
    </cfRule>
    <cfRule type="cellIs" dxfId="201" priority="898" operator="greaterThan">
      <formula>0.8</formula>
    </cfRule>
  </conditionalFormatting>
  <conditionalFormatting sqref="V3:AG3">
    <cfRule type="cellIs" dxfId="200" priority="575" operator="equal">
      <formula>"apagado"</formula>
    </cfRule>
  </conditionalFormatting>
  <conditionalFormatting sqref="AO473:AO1048576">
    <cfRule type="cellIs" dxfId="199" priority="132" operator="equal">
      <formula>"APAGADO"</formula>
    </cfRule>
    <cfRule type="notContainsText" dxfId="198" priority="133" operator="notContains" text="Caida">
      <formula>ISERROR(SEARCH("Caida",AO473))</formula>
    </cfRule>
    <cfRule type="containsText" dxfId="197" priority="134" operator="containsText" text="Caida">
      <formula>NOT(ISERROR(SEARCH("Caida",AO473)))</formula>
    </cfRule>
  </conditionalFormatting>
  <conditionalFormatting sqref="K417:K466 K107:K357">
    <cfRule type="cellIs" dxfId="196" priority="864" operator="greaterThan">
      <formula>0.8</formula>
    </cfRule>
  </conditionalFormatting>
  <conditionalFormatting sqref="AP473:AP1048576 L473:AN1048576">
    <cfRule type="notContainsText" dxfId="195" priority="885" operator="notContains" text="Caida">
      <formula>ISERROR(SEARCH("Caida",L473))</formula>
    </cfRule>
  </conditionalFormatting>
  <conditionalFormatting sqref="L473:AP605">
    <cfRule type="cellIs" dxfId="194" priority="2" operator="equal">
      <formula>"apagado"</formula>
    </cfRule>
  </conditionalFormatting>
  <conditionalFormatting sqref="L5:AP472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ADO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1031" priority="1" operator="equal">
      <formula>0</formula>
    </cfRule>
    <cfRule type="cellIs" dxfId="103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21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6" ht="18" x14ac:dyDescent="0.35">
      <c r="C1" s="30" t="s">
        <v>981</v>
      </c>
      <c r="D1" s="31">
        <f>COUNTIFS(E4:E401,"=Fibra Optica")</f>
        <v>271</v>
      </c>
    </row>
    <row r="2" spans="1:36" ht="21" x14ac:dyDescent="0.4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33</v>
      </c>
      <c r="Q2" s="18">
        <f>COUNTIFS(Q4:Q501, "=APAGADO",E4:E501,"=Fibra Optica")</f>
        <v>32</v>
      </c>
      <c r="R2" s="18">
        <f>COUNTIFS(R4:R501, "=APAGADO",E4:E501,"=Fibra Optica")</f>
        <v>55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COUNTIFS(AC4:AC501, "=APAGADO",E4:E501,"=Fibra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1147</v>
      </c>
      <c r="D1" s="32"/>
    </row>
    <row r="2" spans="1:36" ht="21" x14ac:dyDescent="0.4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COUNTIFS(AC5:AC502, "=APAGADO",E5:E502,"=PTO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3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3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3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3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3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3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3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3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3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3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3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3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3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3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3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3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3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3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3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3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3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3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3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3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3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3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3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3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3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3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3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3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3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3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3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3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3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3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3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3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3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3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3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3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3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3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3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3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3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3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3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3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3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3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3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3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3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3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3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3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3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3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3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3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3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3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3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3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3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3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3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3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3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3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3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3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3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3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3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3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3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3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3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3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3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3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3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3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3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3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3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3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3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3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3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3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3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3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3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3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3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3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3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3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3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3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3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3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3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3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3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3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3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3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3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3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3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3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3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3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3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3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3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3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3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ADO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3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3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3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3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3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3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3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3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3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3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3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3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3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3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3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3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3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3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3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3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3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3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3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3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3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3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3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3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3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3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3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3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3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3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3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3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3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3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3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3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3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3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3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3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3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3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3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3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3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3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3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3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3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3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3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3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3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3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3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3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3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3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3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3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3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3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3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3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3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3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3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3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3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3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3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3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3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3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3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3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3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3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3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3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3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3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3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3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3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3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3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3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3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3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3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3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3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3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3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3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3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3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3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3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3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3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3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3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3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3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3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3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3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3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3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3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3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3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3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3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3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3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3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3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3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3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3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3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3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3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3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3">
      <c r="A465">
        <f>'RESUMEN TOTAL'!A467</f>
        <v>0</v>
      </c>
      <c r="B465">
        <f>'RESUMEN TOTAL'!B467</f>
        <v>0</v>
      </c>
      <c r="C465">
        <f>'RESUMEN TOTAL'!D467</f>
        <v>0</v>
      </c>
      <c r="D465">
        <f>'RESUMEN TOTAL'!E467</f>
        <v>0</v>
      </c>
      <c r="E465">
        <f>'RESUMEN TOTAL'!F467</f>
        <v>0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3">
      <c r="A466">
        <f>'RESUMEN TOTAL'!A468</f>
        <v>0</v>
      </c>
      <c r="B466">
        <f>'RESUMEN TOTAL'!B468</f>
        <v>0</v>
      </c>
      <c r="C466">
        <f>'RESUMEN TOTAL'!D468</f>
        <v>0</v>
      </c>
      <c r="D466">
        <f>'RESUMEN TOTAL'!E468</f>
        <v>0</v>
      </c>
      <c r="E466">
        <f>'RESUMEN TOTAL'!F468</f>
        <v>0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3">
      <c r="A467">
        <f>'RESUMEN TOTAL'!A469</f>
        <v>0</v>
      </c>
      <c r="B467">
        <f>'RESUMEN TOTAL'!B469</f>
        <v>0</v>
      </c>
      <c r="C467">
        <f>'RESUMEN TOTAL'!D469</f>
        <v>0</v>
      </c>
      <c r="D467">
        <f>'RESUMEN TOTAL'!E469</f>
        <v>0</v>
      </c>
      <c r="E467">
        <f>'RESUMEN TOTAL'!F469</f>
        <v>0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3">
      <c r="A468">
        <f>'RESUMEN TOTAL'!A470</f>
        <v>0</v>
      </c>
      <c r="B468">
        <f>'RESUMEN TOTAL'!B470</f>
        <v>0</v>
      </c>
      <c r="C468">
        <f>'RESUMEN TOTAL'!D470</f>
        <v>0</v>
      </c>
      <c r="D468">
        <f>'RESUMEN TOTAL'!E470</f>
        <v>0</v>
      </c>
      <c r="E468">
        <f>'RESUMEN TOTAL'!F470</f>
        <v>0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3">
      <c r="A469">
        <f>'RESUMEN TOTAL'!A471</f>
        <v>0</v>
      </c>
      <c r="B469">
        <f>'RESUMEN TOTAL'!B471</f>
        <v>0</v>
      </c>
      <c r="C469">
        <f>'RESUMEN TOTAL'!D471</f>
        <v>0</v>
      </c>
      <c r="D469">
        <f>'RESUMEN TOTAL'!E471</f>
        <v>0</v>
      </c>
      <c r="E469">
        <f>'RESUMEN TOTAL'!F471</f>
        <v>0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3">
      <c r="A470">
        <f>'RESUMEN TOTAL'!A472</f>
        <v>0</v>
      </c>
      <c r="B470">
        <f>'RESUMEN TOTAL'!B472</f>
        <v>0</v>
      </c>
      <c r="C470">
        <f>'RESUMEN TOTAL'!D472</f>
        <v>0</v>
      </c>
      <c r="D470">
        <f>'RESUMEN TOTAL'!E472</f>
        <v>0</v>
      </c>
      <c r="E470">
        <f>'RESUMEN TOTAL'!F472</f>
        <v>0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3">
      <c r="A471">
        <f>'RESUMEN TOTAL'!A473</f>
        <v>0</v>
      </c>
      <c r="B471">
        <f>'RESUMEN TOTAL'!B473</f>
        <v>0</v>
      </c>
      <c r="C471">
        <f>'RESUMEN TOTAL'!D473</f>
        <v>0</v>
      </c>
      <c r="D471">
        <f>'RESUMEN TOTAL'!E473</f>
        <v>0</v>
      </c>
      <c r="E471">
        <f>'RESUMEN TOTAL'!F473</f>
        <v>0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3">
      <c r="A472">
        <f>'RESUMEN TOTAL'!A474</f>
        <v>0</v>
      </c>
      <c r="B472">
        <f>'RESUMEN TOTAL'!B474</f>
        <v>0</v>
      </c>
      <c r="C472">
        <f>'RESUMEN TOTAL'!D474</f>
        <v>0</v>
      </c>
      <c r="D472">
        <f>'RESUMEN TOTAL'!E474</f>
        <v>0</v>
      </c>
      <c r="E472">
        <f>'RESUMEN TOTAL'!F474</f>
        <v>0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3">
      <c r="A473">
        <f>'RESUMEN TOTAL'!A475</f>
        <v>0</v>
      </c>
      <c r="B473">
        <f>'RESUMEN TOTAL'!B475</f>
        <v>0</v>
      </c>
      <c r="C473">
        <f>'RESUMEN TOTAL'!D475</f>
        <v>0</v>
      </c>
      <c r="D473">
        <f>'RESUMEN TOTAL'!E475</f>
        <v>0</v>
      </c>
      <c r="E473">
        <f>'RESUMEN TOTAL'!F475</f>
        <v>0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3">
      <c r="A474">
        <f>'RESUMEN TOTAL'!A476</f>
        <v>0</v>
      </c>
      <c r="B474">
        <f>'RESUMEN TOTAL'!B476</f>
        <v>0</v>
      </c>
      <c r="C474">
        <f>'RESUMEN TOTAL'!D476</f>
        <v>0</v>
      </c>
      <c r="D474">
        <f>'RESUMEN TOTAL'!E476</f>
        <v>0</v>
      </c>
      <c r="E474">
        <f>'RESUMEN TOTAL'!F476</f>
        <v>0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3">
      <c r="A475">
        <f>'RESUMEN TOTAL'!A477</f>
        <v>0</v>
      </c>
      <c r="B475">
        <f>'RESUMEN TOTAL'!B477</f>
        <v>0</v>
      </c>
      <c r="C475">
        <f>'RESUMEN TOTAL'!D477</f>
        <v>0</v>
      </c>
      <c r="D475">
        <f>'RESUMEN TOTAL'!E477</f>
        <v>0</v>
      </c>
      <c r="E475">
        <f>'RESUMEN TOTAL'!F477</f>
        <v>0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3">
      <c r="A476">
        <f>'RESUMEN TOTAL'!A478</f>
        <v>0</v>
      </c>
      <c r="B476">
        <f>'RESUMEN TOTAL'!B478</f>
        <v>0</v>
      </c>
      <c r="C476">
        <f>'RESUMEN TOTAL'!D478</f>
        <v>0</v>
      </c>
      <c r="D476">
        <f>'RESUMEN TOTAL'!E478</f>
        <v>0</v>
      </c>
      <c r="E476">
        <f>'RESUMEN TOTAL'!F478</f>
        <v>0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3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3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3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3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3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3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3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3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3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3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3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3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3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3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3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3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3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3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3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3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3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3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3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3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3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3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3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3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3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3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3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3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3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3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3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3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3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3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3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3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3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3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3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3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3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3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3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3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3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3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3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3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3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3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3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3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3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3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3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3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3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3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3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3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3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3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3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3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3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3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3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3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3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3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3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3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3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3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3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3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3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3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3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3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3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3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3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3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3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3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3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3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3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3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3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3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3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3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3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3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3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3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3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3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3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3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3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3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3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3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3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3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3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3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3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3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3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3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3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3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3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3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3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3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3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3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3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3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029" priority="1" operator="containsText" text="APAGADO">
      <formula>NOT(ISERROR(SEARCH("APAGADO",F4)))</formula>
    </cfRule>
  </conditionalFormatting>
  <conditionalFormatting sqref="AE3:AE1048576">
    <cfRule type="containsText" dxfId="102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B12" sqref="AB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982</v>
      </c>
      <c r="D1" s="32">
        <f>COUNTIFS(E4:E400,"=radio")</f>
        <v>89</v>
      </c>
    </row>
    <row r="2" spans="1:36" ht="21" x14ac:dyDescent="0.4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3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3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3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3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3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3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3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3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3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3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3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3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3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3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3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3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3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3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3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3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3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3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3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3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3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3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3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3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3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3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3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3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3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3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3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3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3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3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3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3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3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3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3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3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3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3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 AJ15 AJ40 AJ48 AJ75 AJ79 AJ107 AJ122 AJ134:AJ137 AJ178 AJ200 AJ210 AJ213:AJ214 AJ231 AJ236 AJ238 AJ268:AJ269 AJ276 AJ284 AJ357:AJ358">
    <cfRule type="containsText" dxfId="1027" priority="1" operator="containsText" text="APAGADO">
      <formula>NOT(ISERROR(SEARCH("APAGADO",F4)))</formula>
    </cfRule>
  </conditionalFormatting>
  <conditionalFormatting sqref="AE3:AE1048576">
    <cfRule type="containsText" dxfId="102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25" workbookViewId="0">
      <selection activeCell="D141" sqref="D141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8" max="8" width="11.5546875" style="121"/>
    <col min="9" max="9" width="14.6640625" style="121" bestFit="1" customWidth="1"/>
    <col min="10" max="10" width="11.5546875" style="5"/>
  </cols>
  <sheetData>
    <row r="1" spans="1:6" ht="15" thickBot="1" x14ac:dyDescent="0.35">
      <c r="C1" s="9" t="s">
        <v>994</v>
      </c>
      <c r="E1" s="62" t="s">
        <v>995</v>
      </c>
    </row>
    <row r="2" spans="1:6" ht="15.6" customHeight="1" thickTop="1" x14ac:dyDescent="0.3">
      <c r="A2" s="93"/>
      <c r="B2" s="63" t="s">
        <v>1330</v>
      </c>
      <c r="C2" s="64">
        <v>448</v>
      </c>
      <c r="D2" s="65"/>
      <c r="E2" s="66"/>
      <c r="F2" s="108">
        <v>45108</v>
      </c>
    </row>
    <row r="3" spans="1:6" ht="15" customHeight="1" x14ac:dyDescent="0.3">
      <c r="A3" s="94"/>
      <c r="B3" s="67" t="s">
        <v>6</v>
      </c>
      <c r="C3" s="84"/>
      <c r="D3" s="68"/>
      <c r="E3" s="69">
        <f>D3/C2</f>
        <v>0</v>
      </c>
      <c r="F3" s="109"/>
    </row>
    <row r="4" spans="1:6" x14ac:dyDescent="0.3">
      <c r="A4" s="94"/>
      <c r="B4" s="67" t="s">
        <v>1331</v>
      </c>
      <c r="C4" s="85"/>
      <c r="D4" s="68"/>
      <c r="E4" s="69">
        <f>D4/C2</f>
        <v>0</v>
      </c>
      <c r="F4" s="109"/>
    </row>
    <row r="5" spans="1:6" x14ac:dyDescent="0.3">
      <c r="A5" s="94"/>
      <c r="B5" s="67" t="s">
        <v>1332</v>
      </c>
      <c r="C5" s="85">
        <v>1</v>
      </c>
      <c r="D5" s="68"/>
      <c r="E5" s="69">
        <f>D5/C2</f>
        <v>0</v>
      </c>
      <c r="F5" s="109"/>
    </row>
    <row r="6" spans="1:6" ht="15" thickBot="1" x14ac:dyDescent="0.35">
      <c r="A6" s="94"/>
      <c r="B6" s="70" t="s">
        <v>16</v>
      </c>
      <c r="C6" s="71"/>
      <c r="D6" s="72"/>
      <c r="E6" s="92">
        <f>D6/C2</f>
        <v>0</v>
      </c>
      <c r="F6" s="109"/>
    </row>
    <row r="7" spans="1:6" ht="15" customHeight="1" thickTop="1" thickBot="1" x14ac:dyDescent="0.35">
      <c r="A7" s="40"/>
      <c r="B7" s="95" t="s">
        <v>1145</v>
      </c>
      <c r="C7" s="96"/>
      <c r="D7" s="96"/>
      <c r="E7" s="97"/>
      <c r="F7" s="109"/>
    </row>
    <row r="8" spans="1:6" ht="15" thickBot="1" x14ac:dyDescent="0.35">
      <c r="B8" s="95" t="s">
        <v>1146</v>
      </c>
      <c r="C8" s="96"/>
      <c r="D8" s="96"/>
      <c r="E8" s="98"/>
      <c r="F8" s="110"/>
    </row>
    <row r="9" spans="1:6" ht="15" customHeight="1" thickTop="1" x14ac:dyDescent="0.3">
      <c r="B9" s="63" t="s">
        <v>1330</v>
      </c>
      <c r="C9" s="64">
        <f>AUXILIAR!F3</f>
        <v>462</v>
      </c>
      <c r="D9" s="65"/>
      <c r="E9" s="66"/>
      <c r="F9" s="108">
        <v>45109</v>
      </c>
    </row>
    <row r="10" spans="1:6" x14ac:dyDescent="0.3">
      <c r="B10" s="67" t="s">
        <v>6</v>
      </c>
      <c r="C10" s="84"/>
      <c r="D10" s="68"/>
      <c r="E10" s="69">
        <f>D10/C9</f>
        <v>0</v>
      </c>
      <c r="F10" s="109"/>
    </row>
    <row r="11" spans="1:6" x14ac:dyDescent="0.3">
      <c r="B11" s="67" t="s">
        <v>1331</v>
      </c>
      <c r="C11" s="85"/>
      <c r="D11" s="68"/>
      <c r="E11" s="69">
        <f>D11/C9</f>
        <v>0</v>
      </c>
      <c r="F11" s="109"/>
    </row>
    <row r="12" spans="1:6" ht="15" customHeight="1" x14ac:dyDescent="0.3">
      <c r="B12" s="67" t="s">
        <v>1332</v>
      </c>
      <c r="C12" s="85">
        <v>1</v>
      </c>
      <c r="D12" s="68"/>
      <c r="E12" s="69">
        <f>D12/C9</f>
        <v>0</v>
      </c>
      <c r="F12" s="109"/>
    </row>
    <row r="13" spans="1:6" ht="15" thickBot="1" x14ac:dyDescent="0.35">
      <c r="B13" s="70" t="s">
        <v>16</v>
      </c>
      <c r="C13" s="71"/>
      <c r="D13" s="72"/>
      <c r="E13" s="92">
        <f>D13/C9</f>
        <v>0</v>
      </c>
      <c r="F13" s="109"/>
    </row>
    <row r="14" spans="1:6" ht="15.6" thickTop="1" thickBot="1" x14ac:dyDescent="0.35">
      <c r="B14" s="95" t="s">
        <v>1145</v>
      </c>
      <c r="C14" s="96">
        <f>Hoja1!G3</f>
        <v>0</v>
      </c>
      <c r="D14" s="96"/>
      <c r="E14" s="97">
        <f>Hoja1!G4</f>
        <v>0</v>
      </c>
      <c r="F14" s="109"/>
    </row>
    <row r="15" spans="1:6" ht="15" customHeight="1" thickBot="1" x14ac:dyDescent="0.35">
      <c r="B15" s="95" t="s">
        <v>1146</v>
      </c>
      <c r="C15" s="96">
        <f>Hoja1!G5</f>
        <v>0</v>
      </c>
      <c r="D15" s="96"/>
      <c r="E15" s="98">
        <f>Hoja1!G6</f>
        <v>0</v>
      </c>
      <c r="F15" s="110"/>
    </row>
    <row r="16" spans="1:6" ht="15" thickTop="1" x14ac:dyDescent="0.3">
      <c r="B16" s="63" t="s">
        <v>1330</v>
      </c>
      <c r="C16" s="64">
        <f>AUXILIAR!F4</f>
        <v>462</v>
      </c>
      <c r="D16" s="65"/>
      <c r="E16" s="66"/>
      <c r="F16" s="108">
        <v>45110</v>
      </c>
    </row>
    <row r="17" spans="2:6" ht="15" customHeight="1" x14ac:dyDescent="0.3">
      <c r="B17" s="67" t="s">
        <v>6</v>
      </c>
      <c r="C17" s="84"/>
      <c r="D17" s="68">
        <f>C17</f>
        <v>0</v>
      </c>
      <c r="E17" s="69">
        <f>D17/C16</f>
        <v>0</v>
      </c>
      <c r="F17" s="109"/>
    </row>
    <row r="18" spans="2:6" x14ac:dyDescent="0.3">
      <c r="B18" s="67" t="s">
        <v>1331</v>
      </c>
      <c r="C18" s="85"/>
      <c r="D18" s="68">
        <f>D17-C18</f>
        <v>0</v>
      </c>
      <c r="E18" s="69">
        <f>D18/C16</f>
        <v>0</v>
      </c>
      <c r="F18" s="109"/>
    </row>
    <row r="19" spans="2:6" x14ac:dyDescent="0.3">
      <c r="B19" s="67" t="s">
        <v>1332</v>
      </c>
      <c r="C19" s="85">
        <v>1</v>
      </c>
      <c r="D19" s="68">
        <f>D18-C19</f>
        <v>-1</v>
      </c>
      <c r="E19" s="69">
        <f>D19/C16</f>
        <v>-2.1645021645021645E-3</v>
      </c>
      <c r="F19" s="109"/>
    </row>
    <row r="20" spans="2:6" ht="15" thickBot="1" x14ac:dyDescent="0.35">
      <c r="B20" s="70" t="s">
        <v>16</v>
      </c>
      <c r="C20" s="71"/>
      <c r="D20" s="72">
        <f>D19-C20</f>
        <v>-1</v>
      </c>
      <c r="E20" s="92">
        <f>D20/C16</f>
        <v>-2.1645021645021645E-3</v>
      </c>
      <c r="F20" s="109"/>
    </row>
    <row r="21" spans="2:6" ht="15.6" thickTop="1" thickBot="1" x14ac:dyDescent="0.35">
      <c r="B21" s="95" t="s">
        <v>1145</v>
      </c>
      <c r="C21" s="96">
        <f>Hoja1!H3</f>
        <v>0</v>
      </c>
      <c r="D21" s="96"/>
      <c r="E21" s="97">
        <f>Hoja1!H4</f>
        <v>0</v>
      </c>
      <c r="F21" s="109"/>
    </row>
    <row r="22" spans="2:6" ht="15" customHeight="1" thickBot="1" x14ac:dyDescent="0.35">
      <c r="B22" s="95" t="s">
        <v>1146</v>
      </c>
      <c r="C22" s="96">
        <f>Hoja1!H5</f>
        <v>0</v>
      </c>
      <c r="D22" s="96"/>
      <c r="E22" s="98">
        <f>Hoja1!H6</f>
        <v>0</v>
      </c>
      <c r="F22" s="110"/>
    </row>
    <row r="23" spans="2:6" ht="15" thickTop="1" x14ac:dyDescent="0.3">
      <c r="B23" s="63" t="s">
        <v>1330</v>
      </c>
      <c r="C23" s="64">
        <f>AUXILIAR!F5</f>
        <v>462</v>
      </c>
      <c r="D23" s="65"/>
      <c r="E23" s="66"/>
      <c r="F23" s="108">
        <v>45111</v>
      </c>
    </row>
    <row r="24" spans="2:6" x14ac:dyDescent="0.3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9"/>
    </row>
    <row r="25" spans="2:6" x14ac:dyDescent="0.3">
      <c r="B25" s="67" t="s">
        <v>1331</v>
      </c>
      <c r="C25" s="85"/>
      <c r="D25" s="68">
        <f>D24-C25</f>
        <v>0</v>
      </c>
      <c r="E25" s="69">
        <f>D25/C23</f>
        <v>0</v>
      </c>
      <c r="F25" s="109"/>
    </row>
    <row r="26" spans="2:6" x14ac:dyDescent="0.3">
      <c r="B26" s="67" t="s">
        <v>1332</v>
      </c>
      <c r="C26" s="85">
        <v>1</v>
      </c>
      <c r="D26" s="68">
        <f>D25-C26</f>
        <v>-1</v>
      </c>
      <c r="E26" s="69">
        <f>D26/C23</f>
        <v>-2.1645021645021645E-3</v>
      </c>
      <c r="F26" s="109"/>
    </row>
    <row r="27" spans="2:6" ht="15" customHeight="1" thickBot="1" x14ac:dyDescent="0.35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-2.1645021645021645E-3</v>
      </c>
      <c r="F27" s="109"/>
    </row>
    <row r="28" spans="2:6" ht="15.6" thickTop="1" thickBot="1" x14ac:dyDescent="0.35">
      <c r="B28" s="95" t="s">
        <v>1145</v>
      </c>
      <c r="C28" s="96">
        <f>Hoja1!I3</f>
        <v>0</v>
      </c>
      <c r="D28" s="96"/>
      <c r="E28" s="97">
        <f>Hoja1!I4</f>
        <v>0</v>
      </c>
      <c r="F28" s="109"/>
    </row>
    <row r="29" spans="2:6" ht="15" thickBot="1" x14ac:dyDescent="0.35">
      <c r="B29" s="95" t="s">
        <v>1146</v>
      </c>
      <c r="C29" s="96">
        <f>Hoja1!I5</f>
        <v>0</v>
      </c>
      <c r="D29" s="96"/>
      <c r="E29" s="98">
        <f>Hoja1!I6</f>
        <v>0</v>
      </c>
      <c r="F29" s="110"/>
    </row>
    <row r="30" spans="2:6" ht="15" thickTop="1" x14ac:dyDescent="0.3">
      <c r="B30" s="63" t="s">
        <v>1330</v>
      </c>
      <c r="C30" s="64">
        <f>AUXILIAR!F6</f>
        <v>462</v>
      </c>
      <c r="D30" s="65"/>
      <c r="E30" s="66"/>
      <c r="F30" s="108">
        <v>45112</v>
      </c>
    </row>
    <row r="31" spans="2:6" x14ac:dyDescent="0.3">
      <c r="B31" s="67" t="s">
        <v>6</v>
      </c>
      <c r="C31" s="84"/>
      <c r="D31" s="68">
        <f>C31</f>
        <v>0</v>
      </c>
      <c r="E31" s="69">
        <f>D31/C30</f>
        <v>0</v>
      </c>
      <c r="F31" s="109"/>
    </row>
    <row r="32" spans="2:6" ht="15.75" customHeigh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09"/>
    </row>
    <row r="33" spans="2:6" x14ac:dyDescent="0.3">
      <c r="B33" s="67" t="s">
        <v>1332</v>
      </c>
      <c r="C33" s="85">
        <v>1</v>
      </c>
      <c r="D33" s="68">
        <f>D32-C33</f>
        <v>-1</v>
      </c>
      <c r="E33" s="69">
        <f>D33/C30</f>
        <v>-2.1645021645021645E-3</v>
      </c>
      <c r="F33" s="109"/>
    </row>
    <row r="34" spans="2:6" ht="15" thickBot="1" x14ac:dyDescent="0.35">
      <c r="B34" s="70" t="s">
        <v>16</v>
      </c>
      <c r="C34" s="71"/>
      <c r="D34" s="72">
        <f>D33-C34</f>
        <v>-1</v>
      </c>
      <c r="E34" s="92">
        <f>D34/C30</f>
        <v>-2.1645021645021645E-3</v>
      </c>
      <c r="F34" s="109"/>
    </row>
    <row r="35" spans="2:6" ht="15.6" thickTop="1" thickBot="1" x14ac:dyDescent="0.35">
      <c r="B35" s="95" t="s">
        <v>1145</v>
      </c>
      <c r="C35" s="96">
        <f>Hoja1!J3</f>
        <v>0</v>
      </c>
      <c r="D35" s="96"/>
      <c r="E35" s="97">
        <f>Hoja1!J4</f>
        <v>0</v>
      </c>
      <c r="F35" s="109"/>
    </row>
    <row r="36" spans="2:6" ht="15" thickBot="1" x14ac:dyDescent="0.35">
      <c r="B36" s="95" t="s">
        <v>1146</v>
      </c>
      <c r="C36" s="96">
        <f>Hoja1!J5</f>
        <v>0</v>
      </c>
      <c r="D36" s="96"/>
      <c r="E36" s="98">
        <f>Hoja1!J6</f>
        <v>0</v>
      </c>
      <c r="F36" s="110"/>
    </row>
    <row r="37" spans="2:6" ht="15.75" customHeight="1" thickTop="1" x14ac:dyDescent="0.3">
      <c r="B37" s="63" t="s">
        <v>1330</v>
      </c>
      <c r="C37" s="64">
        <v>448</v>
      </c>
      <c r="D37" s="65"/>
      <c r="E37" s="66"/>
      <c r="F37" s="108">
        <v>45113</v>
      </c>
    </row>
    <row r="38" spans="2:6" x14ac:dyDescent="0.3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09"/>
    </row>
    <row r="39" spans="2:6" x14ac:dyDescent="0.3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09"/>
    </row>
    <row r="40" spans="2:6" x14ac:dyDescent="0.3">
      <c r="B40" s="67" t="s">
        <v>1332</v>
      </c>
      <c r="C40" s="85">
        <v>1</v>
      </c>
      <c r="D40" s="68"/>
      <c r="E40" s="69">
        <f>D40/C37</f>
        <v>0</v>
      </c>
      <c r="F40" s="109"/>
    </row>
    <row r="41" spans="2:6" ht="15" thickBot="1" x14ac:dyDescent="0.35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9"/>
    </row>
    <row r="42" spans="2:6" ht="15" customHeight="1" thickTop="1" thickBot="1" x14ac:dyDescent="0.35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09"/>
    </row>
    <row r="43" spans="2:6" ht="15" thickBot="1" x14ac:dyDescent="0.35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10"/>
    </row>
    <row r="44" spans="2:6" ht="15" thickTop="1" x14ac:dyDescent="0.3">
      <c r="B44" s="63" t="s">
        <v>1330</v>
      </c>
      <c r="C44" s="64">
        <f>AUXILIAR!F8</f>
        <v>462</v>
      </c>
      <c r="D44" s="65"/>
      <c r="E44" s="66"/>
      <c r="F44" s="108">
        <v>45114</v>
      </c>
    </row>
    <row r="45" spans="2:6" x14ac:dyDescent="0.3">
      <c r="B45" s="67" t="s">
        <v>6</v>
      </c>
      <c r="C45" s="84">
        <f>AUXILIAR!E8</f>
        <v>15</v>
      </c>
      <c r="D45" s="68">
        <f>C45</f>
        <v>15</v>
      </c>
      <c r="E45" s="69">
        <f>D45/C44</f>
        <v>3.2467532467532464E-2</v>
      </c>
      <c r="F45" s="109"/>
    </row>
    <row r="46" spans="2:6" x14ac:dyDescent="0.3">
      <c r="B46" s="67" t="s">
        <v>1331</v>
      </c>
      <c r="C46" s="85">
        <v>2</v>
      </c>
      <c r="D46" s="68">
        <f>D45-C46</f>
        <v>13</v>
      </c>
      <c r="E46" s="69">
        <f>D46/C44</f>
        <v>2.813852813852814E-2</v>
      </c>
      <c r="F46" s="109"/>
    </row>
    <row r="47" spans="2:6" x14ac:dyDescent="0.3">
      <c r="B47" s="67" t="s">
        <v>1332</v>
      </c>
      <c r="C47" s="85">
        <v>1</v>
      </c>
      <c r="D47" s="68">
        <f>D46-C47</f>
        <v>12</v>
      </c>
      <c r="E47" s="69">
        <f>D47/C44</f>
        <v>2.5974025974025976E-2</v>
      </c>
      <c r="F47" s="109"/>
    </row>
    <row r="48" spans="2:6" ht="15" thickBot="1" x14ac:dyDescent="0.35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1.0822510822510822E-2</v>
      </c>
      <c r="F48" s="109"/>
    </row>
    <row r="49" spans="2:6" ht="15.6" thickTop="1" thickBot="1" x14ac:dyDescent="0.35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09"/>
    </row>
    <row r="50" spans="2:6" ht="15" thickBot="1" x14ac:dyDescent="0.35">
      <c r="B50" s="95" t="s">
        <v>1146</v>
      </c>
      <c r="C50" s="96">
        <f>Hoja1!L5</f>
        <v>10</v>
      </c>
      <c r="D50" s="96"/>
      <c r="E50" s="98">
        <v>0.05</v>
      </c>
      <c r="F50" s="110"/>
    </row>
    <row r="51" spans="2:6" ht="15" thickTop="1" x14ac:dyDescent="0.3">
      <c r="B51" s="63" t="s">
        <v>1330</v>
      </c>
      <c r="C51" s="64">
        <f>AUXILIAR!F9</f>
        <v>462</v>
      </c>
      <c r="D51" s="65"/>
      <c r="E51" s="66"/>
      <c r="F51" s="108">
        <v>45115</v>
      </c>
    </row>
    <row r="52" spans="2:6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9"/>
    </row>
    <row r="53" spans="2:6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09"/>
    </row>
    <row r="54" spans="2:6" x14ac:dyDescent="0.3">
      <c r="B54" s="67" t="s">
        <v>1332</v>
      </c>
      <c r="C54" s="85">
        <v>1</v>
      </c>
      <c r="D54" s="68">
        <f>D53-C54</f>
        <v>-1</v>
      </c>
      <c r="E54" s="69">
        <f>D54/C51</f>
        <v>-2.1645021645021645E-3</v>
      </c>
      <c r="F54" s="109"/>
    </row>
    <row r="55" spans="2:6" ht="15" thickBot="1" x14ac:dyDescent="0.35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-2.1645021645021645E-3</v>
      </c>
      <c r="F55" s="109"/>
    </row>
    <row r="56" spans="2:6" ht="15.6" thickTop="1" thickBot="1" x14ac:dyDescent="0.35">
      <c r="B56" s="95" t="s">
        <v>1145</v>
      </c>
      <c r="C56" s="96">
        <f>Hoja1!M3</f>
        <v>0</v>
      </c>
      <c r="D56" s="96"/>
      <c r="E56" s="97">
        <f>Hoja1!M4</f>
        <v>0</v>
      </c>
      <c r="F56" s="109"/>
    </row>
    <row r="57" spans="2:6" ht="15" thickBot="1" x14ac:dyDescent="0.35">
      <c r="B57" s="95" t="s">
        <v>1146</v>
      </c>
      <c r="C57" s="96">
        <f>Hoja1!M5</f>
        <v>0</v>
      </c>
      <c r="D57" s="96"/>
      <c r="E57" s="98">
        <f>Hoja1!M6</f>
        <v>0</v>
      </c>
      <c r="F57" s="110"/>
    </row>
    <row r="58" spans="2:6" ht="15" thickTop="1" x14ac:dyDescent="0.3">
      <c r="B58" s="63" t="s">
        <v>1330</v>
      </c>
      <c r="C58" s="64">
        <f>AUXILIAR!F10</f>
        <v>462</v>
      </c>
      <c r="D58" s="65"/>
      <c r="E58" s="66"/>
      <c r="F58" s="108">
        <v>45116</v>
      </c>
    </row>
    <row r="59" spans="2:6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9"/>
    </row>
    <row r="60" spans="2:6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09"/>
    </row>
    <row r="61" spans="2:6" x14ac:dyDescent="0.3">
      <c r="B61" s="67" t="s">
        <v>1332</v>
      </c>
      <c r="C61" s="85">
        <v>1</v>
      </c>
      <c r="D61" s="68">
        <f>D60-C61</f>
        <v>-1</v>
      </c>
      <c r="E61" s="69">
        <f>D61/C58</f>
        <v>-2.1645021645021645E-3</v>
      </c>
      <c r="F61" s="109"/>
    </row>
    <row r="62" spans="2:6" ht="15" thickBot="1" x14ac:dyDescent="0.35">
      <c r="B62" s="70" t="s">
        <v>16</v>
      </c>
      <c r="C62" s="71"/>
      <c r="D62" s="72">
        <f>D61-C62</f>
        <v>-1</v>
      </c>
      <c r="E62" s="92">
        <f>D62/C58</f>
        <v>-2.1645021645021645E-3</v>
      </c>
      <c r="F62" s="109"/>
    </row>
    <row r="63" spans="2:6" ht="15.6" thickTop="1" thickBot="1" x14ac:dyDescent="0.35">
      <c r="B63" s="95" t="s">
        <v>1145</v>
      </c>
      <c r="C63" s="96">
        <f>Hoja1!N3</f>
        <v>0</v>
      </c>
      <c r="D63" s="96"/>
      <c r="E63" s="97">
        <f>Hoja1!N4</f>
        <v>0</v>
      </c>
      <c r="F63" s="109"/>
    </row>
    <row r="64" spans="2:6" ht="15" thickBot="1" x14ac:dyDescent="0.35">
      <c r="B64" s="95" t="s">
        <v>1146</v>
      </c>
      <c r="C64" s="96">
        <f>Hoja1!N5</f>
        <v>0</v>
      </c>
      <c r="D64" s="96"/>
      <c r="E64" s="98">
        <f>Hoja1!N6</f>
        <v>0</v>
      </c>
      <c r="F64" s="110"/>
    </row>
    <row r="65" spans="2:6" ht="15" thickTop="1" x14ac:dyDescent="0.3">
      <c r="B65" s="63" t="s">
        <v>1330</v>
      </c>
      <c r="C65" s="64">
        <f>AUXILIAR!F11</f>
        <v>462</v>
      </c>
      <c r="D65" s="65"/>
      <c r="E65" s="66"/>
      <c r="F65" s="108">
        <v>45117</v>
      </c>
    </row>
    <row r="66" spans="2:6" x14ac:dyDescent="0.3">
      <c r="B66" s="67" t="s">
        <v>6</v>
      </c>
      <c r="C66" s="84">
        <f>AUXILIAR!E11</f>
        <v>17</v>
      </c>
      <c r="D66" s="68">
        <f>C66</f>
        <v>17</v>
      </c>
      <c r="E66" s="69">
        <f>D66/C65</f>
        <v>3.67965367965368E-2</v>
      </c>
      <c r="F66" s="109"/>
    </row>
    <row r="67" spans="2:6" x14ac:dyDescent="0.3">
      <c r="B67" s="67" t="s">
        <v>1331</v>
      </c>
      <c r="C67" s="85">
        <v>1</v>
      </c>
      <c r="D67" s="68">
        <f>D66-C67</f>
        <v>16</v>
      </c>
      <c r="E67" s="69">
        <f>D67/C65</f>
        <v>3.4632034632034632E-2</v>
      </c>
      <c r="F67" s="109"/>
    </row>
    <row r="68" spans="2:6" x14ac:dyDescent="0.3">
      <c r="B68" s="67" t="s">
        <v>1332</v>
      </c>
      <c r="C68" s="85">
        <v>1</v>
      </c>
      <c r="D68" s="68">
        <f>D67-C68</f>
        <v>15</v>
      </c>
      <c r="E68" s="69">
        <f>D68/C65</f>
        <v>3.2467532467532464E-2</v>
      </c>
      <c r="F68" s="109"/>
    </row>
    <row r="69" spans="2:6" ht="15" thickBot="1" x14ac:dyDescent="0.35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8.658008658008658E-3</v>
      </c>
      <c r="F69" s="109"/>
    </row>
    <row r="70" spans="2:6" ht="15.6" thickTop="1" thickBot="1" x14ac:dyDescent="0.35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09"/>
    </row>
    <row r="71" spans="2:6" ht="15" thickBot="1" x14ac:dyDescent="0.35">
      <c r="B71" s="95" t="s">
        <v>1146</v>
      </c>
      <c r="C71" s="96">
        <f>Hoja1!O5</f>
        <v>12</v>
      </c>
      <c r="D71" s="96"/>
      <c r="E71" s="98">
        <v>0.06</v>
      </c>
      <c r="F71" s="110"/>
    </row>
    <row r="72" spans="2:6" ht="15" thickTop="1" x14ac:dyDescent="0.3">
      <c r="B72" s="63" t="s">
        <v>1330</v>
      </c>
      <c r="C72" s="64">
        <f>AUXILIAR!F12</f>
        <v>462</v>
      </c>
      <c r="D72" s="65"/>
      <c r="E72" s="66"/>
      <c r="F72" s="108">
        <v>45118</v>
      </c>
    </row>
    <row r="73" spans="2:6" x14ac:dyDescent="0.3">
      <c r="B73" s="67" t="s">
        <v>6</v>
      </c>
      <c r="C73" s="84">
        <v>47</v>
      </c>
      <c r="D73" s="68">
        <f>C73</f>
        <v>47</v>
      </c>
      <c r="E73" s="69">
        <f>D73/C72</f>
        <v>0.10173160173160173</v>
      </c>
      <c r="F73" s="109"/>
    </row>
    <row r="74" spans="2:6" x14ac:dyDescent="0.3">
      <c r="B74" s="67" t="s">
        <v>1331</v>
      </c>
      <c r="C74" s="85">
        <v>0</v>
      </c>
      <c r="D74" s="68">
        <f>D73-C74</f>
        <v>47</v>
      </c>
      <c r="E74" s="69">
        <f>D74/C72</f>
        <v>0.10173160173160173</v>
      </c>
      <c r="F74" s="109"/>
    </row>
    <row r="75" spans="2:6" x14ac:dyDescent="0.3">
      <c r="B75" s="67" t="s">
        <v>1332</v>
      </c>
      <c r="C75" s="85">
        <v>1</v>
      </c>
      <c r="D75" s="68">
        <f>D74-C75</f>
        <v>46</v>
      </c>
      <c r="E75" s="69">
        <f>D75/C72</f>
        <v>9.9567099567099568E-2</v>
      </c>
      <c r="F75" s="109"/>
    </row>
    <row r="76" spans="2:6" ht="15" thickBot="1" x14ac:dyDescent="0.35">
      <c r="B76" s="70" t="s">
        <v>16</v>
      </c>
      <c r="C76" s="71">
        <v>11</v>
      </c>
      <c r="D76" s="72">
        <f>D75-C76</f>
        <v>35</v>
      </c>
      <c r="E76" s="92">
        <f>D76/C72</f>
        <v>7.575757575757576E-2</v>
      </c>
      <c r="F76" s="109"/>
    </row>
    <row r="77" spans="2:6" ht="15.6" thickTop="1" thickBot="1" x14ac:dyDescent="0.35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09"/>
    </row>
    <row r="78" spans="2:6" ht="15" thickBot="1" x14ac:dyDescent="0.35">
      <c r="B78" s="95" t="s">
        <v>1146</v>
      </c>
      <c r="C78" s="96">
        <f>Hoja1!P5</f>
        <v>35</v>
      </c>
      <c r="D78" s="96"/>
      <c r="E78" s="98">
        <v>0.16</v>
      </c>
      <c r="F78" s="110"/>
    </row>
    <row r="79" spans="2:6" ht="15" thickTop="1" x14ac:dyDescent="0.3">
      <c r="B79" s="63" t="s">
        <v>1330</v>
      </c>
      <c r="C79" s="64">
        <f>AUXILIAR!F13</f>
        <v>462</v>
      </c>
      <c r="D79" s="65"/>
      <c r="E79" s="66"/>
      <c r="F79" s="108">
        <v>45119</v>
      </c>
    </row>
    <row r="80" spans="2:6" x14ac:dyDescent="0.3">
      <c r="B80" s="67" t="s">
        <v>6</v>
      </c>
      <c r="C80" s="84">
        <v>46</v>
      </c>
      <c r="D80" s="68">
        <f>C80</f>
        <v>46</v>
      </c>
      <c r="E80" s="69">
        <f>D80/C79</f>
        <v>9.9567099567099568E-2</v>
      </c>
      <c r="F80" s="109"/>
    </row>
    <row r="81" spans="2:10" x14ac:dyDescent="0.3">
      <c r="B81" s="67" t="s">
        <v>1331</v>
      </c>
      <c r="C81" s="85">
        <v>3</v>
      </c>
      <c r="D81" s="68">
        <f>D80-C81</f>
        <v>43</v>
      </c>
      <c r="E81" s="69">
        <f>D81/C79</f>
        <v>9.3073593073593072E-2</v>
      </c>
      <c r="F81" s="109"/>
    </row>
    <row r="82" spans="2:10" x14ac:dyDescent="0.3">
      <c r="B82" s="67" t="s">
        <v>1332</v>
      </c>
      <c r="C82" s="85">
        <v>1</v>
      </c>
      <c r="D82" s="68">
        <f>D81-C82</f>
        <v>42</v>
      </c>
      <c r="E82" s="69">
        <f>D82/C79</f>
        <v>9.0909090909090912E-2</v>
      </c>
      <c r="F82" s="109"/>
    </row>
    <row r="83" spans="2:10" ht="15" thickBot="1" x14ac:dyDescent="0.35">
      <c r="B83" s="70" t="s">
        <v>16</v>
      </c>
      <c r="C83" s="71">
        <v>9</v>
      </c>
      <c r="D83" s="72">
        <f>D82-C83</f>
        <v>33</v>
      </c>
      <c r="E83" s="92">
        <f>D83/C79</f>
        <v>7.1428571428571425E-2</v>
      </c>
      <c r="F83" s="109"/>
    </row>
    <row r="84" spans="2:10" ht="15.6" thickTop="1" thickBot="1" x14ac:dyDescent="0.35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09"/>
    </row>
    <row r="85" spans="2:10" ht="15" thickBot="1" x14ac:dyDescent="0.35">
      <c r="B85" s="95" t="s">
        <v>1146</v>
      </c>
      <c r="C85" s="96">
        <f>Hoja1!Q5</f>
        <v>35</v>
      </c>
      <c r="E85" s="98">
        <v>0.17</v>
      </c>
      <c r="F85" s="110"/>
    </row>
    <row r="86" spans="2:10" ht="15" thickTop="1" x14ac:dyDescent="0.3">
      <c r="B86" s="63" t="s">
        <v>1330</v>
      </c>
      <c r="C86" s="64">
        <f>AUXILIAR!F14</f>
        <v>462</v>
      </c>
      <c r="D86" s="65"/>
      <c r="E86" s="66"/>
      <c r="F86" s="108">
        <v>45120</v>
      </c>
    </row>
    <row r="87" spans="2:10" x14ac:dyDescent="0.3">
      <c r="B87" s="67" t="s">
        <v>6</v>
      </c>
      <c r="C87" s="84">
        <v>71</v>
      </c>
      <c r="D87" s="68">
        <f>C87</f>
        <v>71</v>
      </c>
      <c r="E87" s="69">
        <f>D87/C86</f>
        <v>0.15367965367965367</v>
      </c>
      <c r="F87" s="109"/>
    </row>
    <row r="88" spans="2:10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0.14502164502164502</v>
      </c>
      <c r="F88" s="109"/>
    </row>
    <row r="89" spans="2:10" x14ac:dyDescent="0.3">
      <c r="B89" s="67" t="s">
        <v>1332</v>
      </c>
      <c r="C89" s="85">
        <v>1</v>
      </c>
      <c r="D89" s="68">
        <f>D88-C89</f>
        <v>66</v>
      </c>
      <c r="E89" s="69">
        <f>D89/C86</f>
        <v>0.14285714285714285</v>
      </c>
      <c r="F89" s="109"/>
    </row>
    <row r="90" spans="2:10" ht="15" thickBot="1" x14ac:dyDescent="0.35">
      <c r="B90" s="70" t="s">
        <v>16</v>
      </c>
      <c r="C90" s="71">
        <v>14</v>
      </c>
      <c r="D90" s="72">
        <f>D89-C90</f>
        <v>52</v>
      </c>
      <c r="E90" s="92">
        <f>D90/C86</f>
        <v>0.11255411255411256</v>
      </c>
      <c r="F90" s="109"/>
    </row>
    <row r="91" spans="2:10" ht="15.6" thickTop="1" thickBot="1" x14ac:dyDescent="0.35">
      <c r="B91" s="95" t="s">
        <v>1145</v>
      </c>
      <c r="C91" s="96">
        <v>16</v>
      </c>
      <c r="D91" s="96"/>
      <c r="E91" s="97">
        <v>7.0000000000000007E-2</v>
      </c>
      <c r="F91" s="109"/>
    </row>
    <row r="92" spans="2:10" ht="15" thickBot="1" x14ac:dyDescent="0.35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10"/>
    </row>
    <row r="93" spans="2:10" ht="16.8" thickTop="1" thickBot="1" x14ac:dyDescent="0.35">
      <c r="B93" s="63" t="s">
        <v>1330</v>
      </c>
      <c r="C93" s="64">
        <f>AUXILIAR!F15</f>
        <v>462</v>
      </c>
      <c r="D93" s="65"/>
      <c r="E93" s="66"/>
      <c r="F93" s="108">
        <v>45121</v>
      </c>
      <c r="G93" s="112" t="s">
        <v>1398</v>
      </c>
      <c r="H93" s="122"/>
      <c r="I93" s="122"/>
      <c r="J93" s="114"/>
    </row>
    <row r="94" spans="2:10" ht="15.6" thickTop="1" thickBot="1" x14ac:dyDescent="0.35">
      <c r="B94" s="67" t="s">
        <v>6</v>
      </c>
      <c r="C94" s="84">
        <v>126</v>
      </c>
      <c r="D94" s="68">
        <f>C94</f>
        <v>126</v>
      </c>
      <c r="E94" s="69">
        <f>D94/C93</f>
        <v>0.27272727272727271</v>
      </c>
      <c r="F94" s="109"/>
      <c r="G94" s="111"/>
      <c r="H94" s="123" t="s">
        <v>1330</v>
      </c>
      <c r="I94" s="127" t="s">
        <v>1428</v>
      </c>
      <c r="J94" s="115" t="s">
        <v>995</v>
      </c>
    </row>
    <row r="95" spans="2:10" ht="16.8" thickTop="1" thickBot="1" x14ac:dyDescent="0.35">
      <c r="B95" s="67" t="s">
        <v>1331</v>
      </c>
      <c r="C95" s="85">
        <v>0</v>
      </c>
      <c r="D95" s="68">
        <f>D94-C95</f>
        <v>126</v>
      </c>
      <c r="E95" s="69">
        <f>D95/C93</f>
        <v>0.27272727272727271</v>
      </c>
      <c r="F95" s="109"/>
      <c r="G95" s="120" t="s">
        <v>1421</v>
      </c>
      <c r="H95" s="124">
        <f>AUXILIAR!B48</f>
        <v>5</v>
      </c>
      <c r="I95" s="128"/>
      <c r="J95" s="119"/>
    </row>
    <row r="96" spans="2:10" ht="16.2" thickTop="1" x14ac:dyDescent="0.3">
      <c r="B96" s="67" t="s">
        <v>1332</v>
      </c>
      <c r="C96" s="85">
        <v>1</v>
      </c>
      <c r="D96" s="68">
        <f>D95-C96</f>
        <v>125</v>
      </c>
      <c r="E96" s="69">
        <f>D96/C93</f>
        <v>0.27056277056277056</v>
      </c>
      <c r="F96" s="109"/>
      <c r="G96" s="67" t="s">
        <v>1154</v>
      </c>
      <c r="H96" s="125">
        <f>AUXILIAR!C48</f>
        <v>5</v>
      </c>
      <c r="I96" s="129">
        <f>AUXILIAR!E48</f>
        <v>2</v>
      </c>
      <c r="J96" s="118">
        <f>I96/H96</f>
        <v>0.4</v>
      </c>
    </row>
    <row r="97" spans="2:10" ht="16.2" thickBot="1" x14ac:dyDescent="0.35">
      <c r="B97" s="70" t="s">
        <v>16</v>
      </c>
      <c r="C97" s="71">
        <v>18</v>
      </c>
      <c r="D97" s="72">
        <f>D96-C97</f>
        <v>107</v>
      </c>
      <c r="E97" s="92">
        <f>D97/C93</f>
        <v>0.23160173160173161</v>
      </c>
      <c r="F97" s="109"/>
      <c r="G97" s="67" t="s">
        <v>1423</v>
      </c>
      <c r="H97" s="125">
        <f>AUXILIAR!D48</f>
        <v>5</v>
      </c>
      <c r="I97" s="130">
        <f>AUXILIAR!F48</f>
        <v>1</v>
      </c>
      <c r="J97" s="113">
        <f>I97/H97</f>
        <v>0.2</v>
      </c>
    </row>
    <row r="98" spans="2:10" ht="16.8" thickTop="1" thickBot="1" x14ac:dyDescent="0.35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09"/>
      <c r="G98" s="67" t="s">
        <v>1430</v>
      </c>
      <c r="H98" s="125">
        <f>paradas!H1</f>
        <v>10</v>
      </c>
      <c r="I98" s="131">
        <f>paradas!S2+paradas!S3</f>
        <v>3</v>
      </c>
      <c r="J98" s="116">
        <f>I98/H98</f>
        <v>0.3</v>
      </c>
    </row>
    <row r="99" spans="2:10" ht="16.8" thickTop="1" thickBot="1" x14ac:dyDescent="0.35">
      <c r="B99" s="95" t="s">
        <v>1146</v>
      </c>
      <c r="C99" s="96">
        <f>Hoja1!S5</f>
        <v>67</v>
      </c>
      <c r="D99" s="96"/>
      <c r="E99" s="98">
        <v>0.23</v>
      </c>
      <c r="F99" s="110"/>
      <c r="G99" s="70" t="s">
        <v>1429</v>
      </c>
      <c r="H99" s="126">
        <f>AUXILIAR!G48</f>
        <v>3</v>
      </c>
      <c r="I99" s="132"/>
      <c r="J99" s="117"/>
    </row>
    <row r="100" spans="2:10" ht="16.8" thickTop="1" thickBot="1" x14ac:dyDescent="0.35">
      <c r="B100" s="63" t="s">
        <v>1330</v>
      </c>
      <c r="C100" s="64">
        <f>AUXILIAR!F16</f>
        <v>462</v>
      </c>
      <c r="D100" s="65"/>
      <c r="E100" s="66"/>
      <c r="F100" s="108">
        <v>45122</v>
      </c>
      <c r="G100" s="112" t="s">
        <v>1398</v>
      </c>
      <c r="H100" s="122"/>
      <c r="I100" s="122"/>
      <c r="J100" s="114"/>
    </row>
    <row r="101" spans="2:10" ht="15.6" thickTop="1" thickBot="1" x14ac:dyDescent="0.35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9.5238095238095233E-2</v>
      </c>
      <c r="F101" s="109"/>
      <c r="G101" s="111"/>
      <c r="H101" s="123" t="s">
        <v>1330</v>
      </c>
      <c r="I101" s="127" t="s">
        <v>1428</v>
      </c>
      <c r="J101" s="115" t="s">
        <v>995</v>
      </c>
    </row>
    <row r="102" spans="2:10" ht="16.8" thickTop="1" thickBot="1" x14ac:dyDescent="0.35">
      <c r="B102" s="67" t="s">
        <v>1331</v>
      </c>
      <c r="C102" s="85"/>
      <c r="D102" s="68">
        <f>D101-C102</f>
        <v>44</v>
      </c>
      <c r="E102" s="69">
        <f>D102/C100</f>
        <v>9.5238095238095233E-2</v>
      </c>
      <c r="F102" s="109"/>
      <c r="G102" s="120" t="s">
        <v>1421</v>
      </c>
      <c r="H102" s="124">
        <f>AUXILIAR!B49</f>
        <v>5</v>
      </c>
      <c r="I102" s="128"/>
      <c r="J102" s="119"/>
    </row>
    <row r="103" spans="2:10" ht="16.2" thickTop="1" x14ac:dyDescent="0.3">
      <c r="B103" s="67" t="s">
        <v>1332</v>
      </c>
      <c r="C103" s="85">
        <v>1</v>
      </c>
      <c r="D103" s="68">
        <f>D102-C103</f>
        <v>43</v>
      </c>
      <c r="E103" s="69">
        <f>D103/C100</f>
        <v>9.3073593073593072E-2</v>
      </c>
      <c r="F103" s="109"/>
      <c r="G103" s="67" t="s">
        <v>1154</v>
      </c>
      <c r="H103" s="125">
        <f>AUXILIAR!C48</f>
        <v>5</v>
      </c>
      <c r="I103" s="129">
        <f>AUXILIAR!E49</f>
        <v>2</v>
      </c>
      <c r="J103" s="118">
        <f>I103/H103</f>
        <v>0.4</v>
      </c>
    </row>
    <row r="104" spans="2:10" ht="16.2" thickBot="1" x14ac:dyDescent="0.35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6.0606060606060608E-2</v>
      </c>
      <c r="F104" s="109"/>
      <c r="G104" s="67" t="s">
        <v>1423</v>
      </c>
      <c r="H104" s="125">
        <f>AUXILIAR!D48</f>
        <v>5</v>
      </c>
      <c r="I104" s="130">
        <f>AUXILIAR!F49</f>
        <v>1</v>
      </c>
      <c r="J104" s="113">
        <f>I104/H104</f>
        <v>0.2</v>
      </c>
    </row>
    <row r="105" spans="2:10" ht="16.8" thickTop="1" thickBot="1" x14ac:dyDescent="0.35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09"/>
      <c r="G105" s="67" t="s">
        <v>1430</v>
      </c>
      <c r="H105" s="125">
        <f>paradas!H1</f>
        <v>10</v>
      </c>
      <c r="I105" s="131">
        <f>SUM(I103:I104)</f>
        <v>3</v>
      </c>
      <c r="J105" s="116">
        <f>I105/H105</f>
        <v>0.3</v>
      </c>
    </row>
    <row r="106" spans="2:10" ht="16.8" thickTop="1" thickBot="1" x14ac:dyDescent="0.35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10"/>
      <c r="G106" s="70" t="s">
        <v>1429</v>
      </c>
      <c r="H106" s="126">
        <f>AUXILIAR!G48</f>
        <v>3</v>
      </c>
      <c r="I106" s="132"/>
      <c r="J106" s="117"/>
    </row>
    <row r="107" spans="2:10" ht="16.8" thickTop="1" thickBot="1" x14ac:dyDescent="0.35">
      <c r="B107" s="63" t="s">
        <v>1330</v>
      </c>
      <c r="C107" s="64">
        <f>AUXILIAR!F17</f>
        <v>462</v>
      </c>
      <c r="D107" s="65"/>
      <c r="E107" s="66"/>
      <c r="F107" s="108">
        <v>45123</v>
      </c>
      <c r="G107" s="112" t="s">
        <v>1398</v>
      </c>
      <c r="H107" s="122"/>
      <c r="I107" s="122"/>
      <c r="J107" s="114"/>
    </row>
    <row r="108" spans="2:10" ht="15.6" thickTop="1" thickBot="1" x14ac:dyDescent="0.35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0.12554112554112554</v>
      </c>
      <c r="F108" s="109"/>
      <c r="G108" s="111"/>
      <c r="H108" s="123" t="s">
        <v>1330</v>
      </c>
      <c r="I108" s="127" t="s">
        <v>1428</v>
      </c>
      <c r="J108" s="115" t="s">
        <v>995</v>
      </c>
    </row>
    <row r="109" spans="2:10" ht="16.8" thickTop="1" thickBot="1" x14ac:dyDescent="0.35">
      <c r="B109" s="67" t="s">
        <v>1331</v>
      </c>
      <c r="C109" s="85"/>
      <c r="D109" s="68">
        <f>D108-C109</f>
        <v>58</v>
      </c>
      <c r="E109" s="69">
        <f>D109/C107</f>
        <v>0.12554112554112554</v>
      </c>
      <c r="F109" s="109"/>
      <c r="G109" s="120" t="s">
        <v>1421</v>
      </c>
      <c r="H109" s="124">
        <f>AUXILIAR!B49</f>
        <v>5</v>
      </c>
      <c r="I109" s="128"/>
      <c r="J109" s="119"/>
    </row>
    <row r="110" spans="2:10" ht="16.2" thickTop="1" x14ac:dyDescent="0.3">
      <c r="B110" s="67" t="s">
        <v>1332</v>
      </c>
      <c r="C110" s="85">
        <v>1</v>
      </c>
      <c r="D110" s="68">
        <f>D109-C110</f>
        <v>57</v>
      </c>
      <c r="E110" s="69">
        <f>D110/C107</f>
        <v>0.12337662337662338</v>
      </c>
      <c r="F110" s="109"/>
      <c r="G110" s="67" t="s">
        <v>1154</v>
      </c>
      <c r="H110" s="125">
        <f>AUXILIAR!C49</f>
        <v>5</v>
      </c>
      <c r="I110" s="129">
        <f>AUXILIAR!E50</f>
        <v>2</v>
      </c>
      <c r="J110" s="118">
        <f>I110/H110</f>
        <v>0.4</v>
      </c>
    </row>
    <row r="111" spans="2:10" ht="16.2" thickBot="1" x14ac:dyDescent="0.35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9.3073593073593072E-2</v>
      </c>
      <c r="F111" s="109"/>
      <c r="G111" s="67" t="s">
        <v>1423</v>
      </c>
      <c r="H111" s="125">
        <f>AUXILIAR!D49</f>
        <v>5</v>
      </c>
      <c r="I111" s="130">
        <f>AUXILIAR!F50</f>
        <v>1</v>
      </c>
      <c r="J111" s="113">
        <f>I111/H111</f>
        <v>0.2</v>
      </c>
    </row>
    <row r="112" spans="2:10" ht="16.8" thickTop="1" thickBot="1" x14ac:dyDescent="0.35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09"/>
      <c r="G112" s="67" t="s">
        <v>1430</v>
      </c>
      <c r="H112" s="125">
        <f>paradas!H1</f>
        <v>10</v>
      </c>
      <c r="I112" s="131">
        <f>SUM(I110:I111)</f>
        <v>3</v>
      </c>
      <c r="J112" s="116">
        <f>I112/H112</f>
        <v>0.3</v>
      </c>
    </row>
    <row r="113" spans="2:10" ht="16.8" thickTop="1" thickBot="1" x14ac:dyDescent="0.35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10"/>
      <c r="G113" s="70" t="s">
        <v>1429</v>
      </c>
      <c r="H113" s="126">
        <f>AUXILIAR!G49</f>
        <v>3</v>
      </c>
      <c r="I113" s="132"/>
      <c r="J113" s="117"/>
    </row>
    <row r="114" spans="2:10" ht="16.8" thickTop="1" thickBot="1" x14ac:dyDescent="0.35">
      <c r="B114" s="63" t="s">
        <v>1330</v>
      </c>
      <c r="C114" s="64">
        <f>AUXILIAR!F18</f>
        <v>462</v>
      </c>
      <c r="D114" s="65"/>
      <c r="E114" s="66"/>
      <c r="F114" s="108">
        <v>45124</v>
      </c>
      <c r="G114" s="112" t="s">
        <v>1398</v>
      </c>
      <c r="H114" s="122"/>
      <c r="I114" s="122"/>
      <c r="J114" s="114"/>
    </row>
    <row r="115" spans="2:10" ht="15.6" thickTop="1" thickBot="1" x14ac:dyDescent="0.35">
      <c r="B115" s="67" t="s">
        <v>6</v>
      </c>
      <c r="C115" s="84">
        <v>103</v>
      </c>
      <c r="D115" s="68">
        <f>C115</f>
        <v>103</v>
      </c>
      <c r="E115" s="69">
        <f>D115/C114</f>
        <v>0.22294372294372294</v>
      </c>
      <c r="F115" s="109"/>
      <c r="G115" s="111"/>
      <c r="H115" s="123" t="s">
        <v>1330</v>
      </c>
      <c r="I115" s="127" t="s">
        <v>1428</v>
      </c>
      <c r="J115" s="115" t="s">
        <v>995</v>
      </c>
    </row>
    <row r="116" spans="2:10" ht="16.8" thickTop="1" thickBot="1" x14ac:dyDescent="0.35">
      <c r="B116" s="67" t="s">
        <v>1331</v>
      </c>
      <c r="C116" s="85">
        <v>0</v>
      </c>
      <c r="D116" s="68">
        <f>D115-C116</f>
        <v>103</v>
      </c>
      <c r="E116" s="69">
        <f>D116/C114</f>
        <v>0.22294372294372294</v>
      </c>
      <c r="F116" s="109"/>
      <c r="G116" s="120" t="s">
        <v>1421</v>
      </c>
      <c r="H116" s="124">
        <f>AUXILIAR!B50</f>
        <v>5</v>
      </c>
      <c r="I116" s="128"/>
      <c r="J116" s="119"/>
    </row>
    <row r="117" spans="2:10" ht="16.2" thickTop="1" x14ac:dyDescent="0.3">
      <c r="B117" s="67" t="s">
        <v>1332</v>
      </c>
      <c r="C117" s="85">
        <v>1</v>
      </c>
      <c r="D117" s="68">
        <f>D116-C117</f>
        <v>102</v>
      </c>
      <c r="E117" s="69">
        <f>D117/C114</f>
        <v>0.22077922077922077</v>
      </c>
      <c r="F117" s="109"/>
      <c r="G117" s="67" t="s">
        <v>1154</v>
      </c>
      <c r="H117" s="125">
        <f>AUXILIAR!C50</f>
        <v>5</v>
      </c>
      <c r="I117" s="129">
        <f>AUXILIAR!E51</f>
        <v>2</v>
      </c>
      <c r="J117" s="118">
        <f>I117/H117</f>
        <v>0.4</v>
      </c>
    </row>
    <row r="118" spans="2:10" ht="16.2" thickBot="1" x14ac:dyDescent="0.35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0.16450216450216451</v>
      </c>
      <c r="F118" s="109"/>
      <c r="G118" s="67" t="s">
        <v>1423</v>
      </c>
      <c r="H118" s="125">
        <f>AUXILIAR!D50</f>
        <v>5</v>
      </c>
      <c r="I118" s="130">
        <f>AUXILIAR!F51</f>
        <v>1</v>
      </c>
      <c r="J118" s="113">
        <f>I118/H118</f>
        <v>0.2</v>
      </c>
    </row>
    <row r="119" spans="2:10" ht="16.8" thickTop="1" thickBot="1" x14ac:dyDescent="0.35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09"/>
      <c r="G119" s="67" t="s">
        <v>1430</v>
      </c>
      <c r="H119" s="125">
        <f>paradas!H1</f>
        <v>10</v>
      </c>
      <c r="I119" s="131">
        <f>SUM(I117:I118)</f>
        <v>3</v>
      </c>
      <c r="J119" s="116">
        <f>I119/H119</f>
        <v>0.3</v>
      </c>
    </row>
    <row r="120" spans="2:10" ht="16.8" thickTop="1" thickBot="1" x14ac:dyDescent="0.35">
      <c r="B120" s="95" t="s">
        <v>1146</v>
      </c>
      <c r="C120" s="96">
        <v>62</v>
      </c>
      <c r="D120" s="96"/>
      <c r="E120" s="98">
        <f>Hoja1!V6</f>
        <v>0.29383886255924169</v>
      </c>
      <c r="F120" s="110"/>
      <c r="G120" s="70" t="s">
        <v>1429</v>
      </c>
      <c r="H120" s="126">
        <f>AUXILIAR!G50</f>
        <v>3</v>
      </c>
      <c r="I120" s="132"/>
      <c r="J120" s="117"/>
    </row>
    <row r="121" spans="2:10" ht="16.8" thickTop="1" thickBot="1" x14ac:dyDescent="0.35">
      <c r="B121" s="63" t="s">
        <v>1330</v>
      </c>
      <c r="C121" s="64">
        <f>AUXILIAR!F19</f>
        <v>462</v>
      </c>
      <c r="D121" s="65"/>
      <c r="E121" s="66"/>
      <c r="F121" s="108">
        <v>45125</v>
      </c>
      <c r="G121" s="112" t="s">
        <v>1398</v>
      </c>
      <c r="H121" s="122"/>
      <c r="I121" s="122"/>
      <c r="J121" s="114"/>
    </row>
    <row r="122" spans="2:10" ht="15.6" thickTop="1" thickBot="1" x14ac:dyDescent="0.35">
      <c r="B122" s="67" t="s">
        <v>6</v>
      </c>
      <c r="C122" s="84">
        <v>85</v>
      </c>
      <c r="D122" s="68">
        <f>C122</f>
        <v>85</v>
      </c>
      <c r="E122" s="69">
        <f>D122/C121</f>
        <v>0.18398268398268397</v>
      </c>
      <c r="F122" s="109"/>
      <c r="G122" s="111"/>
      <c r="H122" s="123" t="s">
        <v>1330</v>
      </c>
      <c r="I122" s="127" t="s">
        <v>1428</v>
      </c>
      <c r="J122" s="115" t="s">
        <v>995</v>
      </c>
    </row>
    <row r="123" spans="2:10" ht="16.8" thickTop="1" thickBot="1" x14ac:dyDescent="0.35">
      <c r="B123" s="67" t="s">
        <v>1331</v>
      </c>
      <c r="C123" s="85">
        <v>3</v>
      </c>
      <c r="D123" s="68">
        <f>D122-C123</f>
        <v>82</v>
      </c>
      <c r="E123" s="69">
        <f>D123/C121</f>
        <v>0.1774891774891775</v>
      </c>
      <c r="F123" s="109"/>
      <c r="G123" s="120" t="s">
        <v>1421</v>
      </c>
      <c r="H123" s="124">
        <f>AUXILIAR!B51</f>
        <v>5</v>
      </c>
      <c r="I123" s="128"/>
      <c r="J123" s="119"/>
    </row>
    <row r="124" spans="2:10" ht="16.2" thickTop="1" x14ac:dyDescent="0.3">
      <c r="B124" s="67" t="s">
        <v>1332</v>
      </c>
      <c r="C124" s="85">
        <v>1</v>
      </c>
      <c r="D124" s="68">
        <f>D123-C124</f>
        <v>81</v>
      </c>
      <c r="E124" s="69">
        <f>D124/C121</f>
        <v>0.17532467532467533</v>
      </c>
      <c r="F124" s="109"/>
      <c r="G124" s="67" t="s">
        <v>1154</v>
      </c>
      <c r="H124" s="125">
        <f>AUXILIAR!C51</f>
        <v>5</v>
      </c>
      <c r="I124" s="129">
        <f>AUXILIAR!E52</f>
        <v>2</v>
      </c>
      <c r="J124" s="118">
        <f>I124/H124</f>
        <v>0.4</v>
      </c>
    </row>
    <row r="125" spans="2:10" ht="16.2" thickBot="1" x14ac:dyDescent="0.35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0.1406926406926407</v>
      </c>
      <c r="F125" s="109"/>
      <c r="G125" s="67" t="s">
        <v>1423</v>
      </c>
      <c r="H125" s="125">
        <f>AUXILIAR!D51</f>
        <v>5</v>
      </c>
      <c r="I125" s="130">
        <f>AUXILIAR!F52</f>
        <v>1</v>
      </c>
      <c r="J125" s="113">
        <f>I125/H125</f>
        <v>0.2</v>
      </c>
    </row>
    <row r="126" spans="2:10" ht="16.8" thickTop="1" thickBot="1" x14ac:dyDescent="0.35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09"/>
      <c r="G126" s="67" t="s">
        <v>1430</v>
      </c>
      <c r="H126" s="125">
        <f>paradas!H1</f>
        <v>10</v>
      </c>
      <c r="I126" s="131">
        <f>SUM(I124:I125)</f>
        <v>3</v>
      </c>
      <c r="J126" s="116">
        <f>I126/H126</f>
        <v>0.3</v>
      </c>
    </row>
    <row r="127" spans="2:10" ht="16.8" thickTop="1" thickBot="1" x14ac:dyDescent="0.35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10"/>
      <c r="G127" s="70" t="s">
        <v>1429</v>
      </c>
      <c r="H127" s="126">
        <f>AUXILIAR!G51</f>
        <v>3</v>
      </c>
      <c r="I127" s="132"/>
      <c r="J127" s="117"/>
    </row>
    <row r="128" spans="2:10" ht="16.8" thickTop="1" thickBot="1" x14ac:dyDescent="0.35">
      <c r="B128" s="63" t="s">
        <v>1330</v>
      </c>
      <c r="C128" s="64">
        <f>AUXILIAR!F20</f>
        <v>462</v>
      </c>
      <c r="D128" s="65"/>
      <c r="E128" s="66"/>
      <c r="F128" s="108">
        <v>45126</v>
      </c>
      <c r="G128" s="112" t="s">
        <v>1398</v>
      </c>
      <c r="H128" s="122"/>
      <c r="I128" s="122"/>
      <c r="J128" s="114"/>
    </row>
    <row r="129" spans="2:10" ht="15.6" thickTop="1" thickBot="1" x14ac:dyDescent="0.35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0.21645021645021645</v>
      </c>
      <c r="F129" s="109"/>
      <c r="G129" s="111"/>
      <c r="H129" s="123" t="s">
        <v>1330</v>
      </c>
      <c r="I129" s="127" t="s">
        <v>1428</v>
      </c>
      <c r="J129" s="115" t="s">
        <v>995</v>
      </c>
    </row>
    <row r="130" spans="2:10" ht="16.8" thickTop="1" thickBot="1" x14ac:dyDescent="0.35">
      <c r="B130" s="67" t="s">
        <v>1331</v>
      </c>
      <c r="C130" s="85">
        <v>2</v>
      </c>
      <c r="D130" s="68">
        <f>D129-C130</f>
        <v>98</v>
      </c>
      <c r="E130" s="69">
        <f>D130/C128</f>
        <v>0.21212121212121213</v>
      </c>
      <c r="F130" s="109"/>
      <c r="G130" s="120" t="s">
        <v>1421</v>
      </c>
      <c r="H130" s="124">
        <f>AUXILIAR!B52</f>
        <v>5</v>
      </c>
      <c r="I130" s="128"/>
      <c r="J130" s="119"/>
    </row>
    <row r="131" spans="2:10" ht="16.2" thickTop="1" x14ac:dyDescent="0.3">
      <c r="B131" s="67" t="s">
        <v>1332</v>
      </c>
      <c r="C131" s="85">
        <v>1</v>
      </c>
      <c r="D131" s="68">
        <f>D130-C131</f>
        <v>97</v>
      </c>
      <c r="E131" s="69">
        <f>D131/C128</f>
        <v>0.20995670995670995</v>
      </c>
      <c r="F131" s="109"/>
      <c r="G131" s="67" t="s">
        <v>1154</v>
      </c>
      <c r="H131" s="125">
        <f>AUXILIAR!C52</f>
        <v>5</v>
      </c>
      <c r="I131" s="129">
        <f>AUXILIAR!E53</f>
        <v>2</v>
      </c>
      <c r="J131" s="118">
        <f>I131/H131</f>
        <v>0.4</v>
      </c>
    </row>
    <row r="132" spans="2:10" ht="16.2" thickBot="1" x14ac:dyDescent="0.35">
      <c r="B132" s="70" t="s">
        <v>16</v>
      </c>
      <c r="C132" s="71">
        <v>15</v>
      </c>
      <c r="D132" s="72">
        <f>D131-C132</f>
        <v>82</v>
      </c>
      <c r="E132" s="92">
        <f>D132/C128</f>
        <v>0.1774891774891775</v>
      </c>
      <c r="F132" s="109"/>
      <c r="G132" s="67" t="s">
        <v>1423</v>
      </c>
      <c r="H132" s="125">
        <f>AUXILIAR!D52</f>
        <v>5</v>
      </c>
      <c r="I132" s="130">
        <f>AUXILIAR!F53</f>
        <v>1</v>
      </c>
      <c r="J132" s="113">
        <f>I132/H132</f>
        <v>0.2</v>
      </c>
    </row>
    <row r="133" spans="2:10" ht="16.8" thickTop="1" thickBot="1" x14ac:dyDescent="0.35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09"/>
      <c r="G133" s="67" t="s">
        <v>1430</v>
      </c>
      <c r="H133" s="125">
        <f>paradas!H1</f>
        <v>10</v>
      </c>
      <c r="I133" s="131">
        <f>SUM(I131:I132)</f>
        <v>3</v>
      </c>
      <c r="J133" s="116">
        <f>I133/H133</f>
        <v>0.3</v>
      </c>
    </row>
    <row r="134" spans="2:10" ht="16.8" thickTop="1" thickBot="1" x14ac:dyDescent="0.35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10"/>
      <c r="G134" s="70" t="s">
        <v>1429</v>
      </c>
      <c r="H134" s="126">
        <f>AUXILIAR!G52</f>
        <v>3</v>
      </c>
      <c r="I134" s="132"/>
      <c r="J134" s="117"/>
    </row>
    <row r="135" spans="2:10" ht="16.8" thickTop="1" thickBot="1" x14ac:dyDescent="0.35">
      <c r="B135" s="63" t="s">
        <v>1330</v>
      </c>
      <c r="C135" s="64">
        <f>AUXILIAR!F27</f>
        <v>462</v>
      </c>
      <c r="D135" s="65"/>
      <c r="E135" s="66"/>
      <c r="F135" s="108">
        <v>45127</v>
      </c>
      <c r="G135" s="112" t="s">
        <v>1398</v>
      </c>
      <c r="H135" s="122"/>
      <c r="I135" s="122"/>
      <c r="J135" s="114"/>
    </row>
    <row r="136" spans="2:10" ht="15.6" thickTop="1" thickBot="1" x14ac:dyDescent="0.3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9"/>
      <c r="G136" s="111"/>
      <c r="H136" s="123" t="s">
        <v>1330</v>
      </c>
      <c r="I136" s="127" t="s">
        <v>1428</v>
      </c>
      <c r="J136" s="115" t="s">
        <v>995</v>
      </c>
    </row>
    <row r="137" spans="2:10" ht="16.8" thickTop="1" thickBot="1" x14ac:dyDescent="0.35">
      <c r="B137" s="67" t="s">
        <v>1331</v>
      </c>
      <c r="C137" s="85">
        <v>0</v>
      </c>
      <c r="D137" s="68">
        <f>D136-C137</f>
        <v>0</v>
      </c>
      <c r="E137" s="69">
        <f>D137/C135</f>
        <v>0</v>
      </c>
      <c r="F137" s="109"/>
      <c r="G137" s="120" t="s">
        <v>1421</v>
      </c>
      <c r="H137" s="124">
        <f>AUXILIAR!B53</f>
        <v>5</v>
      </c>
      <c r="I137" s="128"/>
      <c r="J137" s="119"/>
    </row>
    <row r="138" spans="2:10" ht="16.2" thickTop="1" x14ac:dyDescent="0.3">
      <c r="B138" s="67" t="s">
        <v>1332</v>
      </c>
      <c r="C138" s="85">
        <v>1</v>
      </c>
      <c r="D138" s="68">
        <f>D137-C138</f>
        <v>-1</v>
      </c>
      <c r="E138" s="69">
        <f>D138/C135</f>
        <v>-2.1645021645021645E-3</v>
      </c>
      <c r="F138" s="109"/>
      <c r="G138" s="67" t="s">
        <v>1154</v>
      </c>
      <c r="H138" s="125">
        <f>AUXILIAR!C53</f>
        <v>5</v>
      </c>
      <c r="I138" s="129">
        <f>AUXILIAR!E53</f>
        <v>2</v>
      </c>
      <c r="J138" s="118">
        <f t="shared" ref="J138:J140" si="0">I138/H138</f>
        <v>0.4</v>
      </c>
    </row>
    <row r="139" spans="2:10" ht="16.2" thickBot="1" x14ac:dyDescent="0.35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-2.1645021645021645E-3</v>
      </c>
      <c r="F139" s="109"/>
      <c r="G139" s="67" t="s">
        <v>1423</v>
      </c>
      <c r="H139" s="125">
        <f>AUXILIAR!D53</f>
        <v>5</v>
      </c>
      <c r="I139" s="130">
        <f>AUXILIAR!F53</f>
        <v>1</v>
      </c>
      <c r="J139" s="113">
        <f t="shared" si="0"/>
        <v>0.2</v>
      </c>
    </row>
    <row r="140" spans="2:10" ht="16.8" thickTop="1" thickBot="1" x14ac:dyDescent="0.35">
      <c r="B140" s="95" t="s">
        <v>1145</v>
      </c>
      <c r="C140" s="96">
        <f>Hoja1!X10</f>
        <v>0</v>
      </c>
      <c r="D140" s="96"/>
      <c r="E140" s="97">
        <f>Hoja1!X11</f>
        <v>0</v>
      </c>
      <c r="F140" s="109"/>
      <c r="G140" s="67" t="s">
        <v>1430</v>
      </c>
      <c r="H140" s="125">
        <f>paradas!H1</f>
        <v>10</v>
      </c>
      <c r="I140" s="131">
        <f t="shared" ref="I140" si="1">SUM(I138:I139)</f>
        <v>3</v>
      </c>
      <c r="J140" s="116">
        <f t="shared" si="0"/>
        <v>0.3</v>
      </c>
    </row>
    <row r="141" spans="2:10" ht="16.8" thickTop="1" thickBot="1" x14ac:dyDescent="0.35">
      <c r="B141" s="95" t="s">
        <v>1146</v>
      </c>
      <c r="C141" s="96">
        <f>Hoja1!X12</f>
        <v>0</v>
      </c>
      <c r="D141" s="96"/>
      <c r="E141" s="98">
        <f>Hoja1!X13</f>
        <v>0</v>
      </c>
      <c r="F141" s="110"/>
      <c r="G141" s="70" t="s">
        <v>1429</v>
      </c>
      <c r="H141" s="126">
        <f>AUXILIAR!G53</f>
        <v>3</v>
      </c>
      <c r="I141" s="132"/>
      <c r="J141" s="117"/>
    </row>
    <row r="142" spans="2:10" ht="16.8" thickTop="1" thickBot="1" x14ac:dyDescent="0.35">
      <c r="B142" s="63" t="s">
        <v>1330</v>
      </c>
      <c r="C142" s="64">
        <v>448</v>
      </c>
      <c r="D142" s="65"/>
      <c r="E142" s="66"/>
      <c r="F142" s="108">
        <v>45128</v>
      </c>
      <c r="G142" s="112" t="s">
        <v>1398</v>
      </c>
      <c r="H142" s="122"/>
      <c r="I142" s="122"/>
      <c r="J142" s="114"/>
    </row>
    <row r="143" spans="2:10" ht="15.6" thickTop="1" thickBot="1" x14ac:dyDescent="0.35">
      <c r="B143" s="67" t="s">
        <v>6</v>
      </c>
      <c r="C143" s="84"/>
      <c r="D143" s="68">
        <f>C143</f>
        <v>0</v>
      </c>
      <c r="E143" s="69">
        <f>D143/C142</f>
        <v>0</v>
      </c>
      <c r="F143" s="109"/>
      <c r="G143" s="111"/>
      <c r="H143" s="123" t="s">
        <v>1330</v>
      </c>
      <c r="I143" s="127" t="s">
        <v>1428</v>
      </c>
      <c r="J143" s="115" t="s">
        <v>995</v>
      </c>
    </row>
    <row r="144" spans="2:10" ht="16.8" thickTop="1" thickBot="1" x14ac:dyDescent="0.35">
      <c r="B144" s="67" t="s">
        <v>1331</v>
      </c>
      <c r="C144" s="85"/>
      <c r="D144" s="68">
        <f>D143-C144</f>
        <v>0</v>
      </c>
      <c r="E144" s="69">
        <f>D144/C142</f>
        <v>0</v>
      </c>
      <c r="F144" s="109"/>
      <c r="G144" s="120" t="s">
        <v>1421</v>
      </c>
      <c r="H144" s="124">
        <f>AUXILIAR!B54</f>
        <v>0</v>
      </c>
      <c r="I144" s="128"/>
      <c r="J144" s="119"/>
    </row>
    <row r="145" spans="2:10" ht="16.2" thickTop="1" x14ac:dyDescent="0.3">
      <c r="B145" s="67" t="s">
        <v>1332</v>
      </c>
      <c r="C145" s="85">
        <v>1</v>
      </c>
      <c r="D145" s="68">
        <f>D144-C145</f>
        <v>-1</v>
      </c>
      <c r="E145" s="69">
        <f>D145/C142</f>
        <v>-2.232142857142857E-3</v>
      </c>
      <c r="F145" s="109"/>
      <c r="G145" s="67" t="s">
        <v>1154</v>
      </c>
      <c r="H145" s="125">
        <f>AUXILIAR!C54</f>
        <v>0</v>
      </c>
      <c r="I145" s="129">
        <f>AUXILIAR!E54</f>
        <v>0</v>
      </c>
      <c r="J145" s="118" t="e">
        <f t="shared" ref="J145:J147" si="2">I145/H145</f>
        <v>#DIV/0!</v>
      </c>
    </row>
    <row r="146" spans="2:10" ht="16.2" thickBot="1" x14ac:dyDescent="0.35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9"/>
      <c r="G146" s="67" t="s">
        <v>1423</v>
      </c>
      <c r="H146" s="125">
        <f>AUXILIAR!D54</f>
        <v>0</v>
      </c>
      <c r="I146" s="130">
        <f>AUXILIAR!F54</f>
        <v>0</v>
      </c>
      <c r="J146" s="113" t="e">
        <f t="shared" si="2"/>
        <v>#DIV/0!</v>
      </c>
    </row>
    <row r="147" spans="2:10" ht="16.8" thickTop="1" thickBot="1" x14ac:dyDescent="0.35">
      <c r="B147" s="95" t="s">
        <v>1145</v>
      </c>
      <c r="C147" s="96"/>
      <c r="D147" s="96"/>
      <c r="E147" s="97"/>
      <c r="F147" s="109"/>
      <c r="G147" s="67" t="s">
        <v>1430</v>
      </c>
      <c r="H147" s="125">
        <f>paradas!H1</f>
        <v>10</v>
      </c>
      <c r="I147" s="131">
        <f t="shared" ref="I147" si="3">SUM(I145:I146)</f>
        <v>0</v>
      </c>
      <c r="J147" s="116">
        <f t="shared" si="2"/>
        <v>0</v>
      </c>
    </row>
    <row r="148" spans="2:10" ht="16.8" thickTop="1" thickBot="1" x14ac:dyDescent="0.35">
      <c r="B148" s="95" t="s">
        <v>1146</v>
      </c>
      <c r="C148" s="96"/>
      <c r="D148" s="96"/>
      <c r="E148" s="98"/>
      <c r="F148" s="110"/>
      <c r="G148" s="70" t="s">
        <v>1429</v>
      </c>
      <c r="H148" s="126">
        <f>AUXILIAR!G54</f>
        <v>0</v>
      </c>
      <c r="I148" s="132"/>
      <c r="J148" s="117"/>
    </row>
    <row r="149" spans="2:10" ht="16.8" thickTop="1" thickBot="1" x14ac:dyDescent="0.35">
      <c r="B149" s="63" t="s">
        <v>1330</v>
      </c>
      <c r="C149" s="64">
        <v>448</v>
      </c>
      <c r="D149" s="65"/>
      <c r="E149" s="66"/>
      <c r="F149" s="108">
        <v>45129</v>
      </c>
      <c r="G149" s="112" t="s">
        <v>1398</v>
      </c>
      <c r="H149" s="122"/>
      <c r="I149" s="122"/>
      <c r="J149" s="114"/>
    </row>
    <row r="150" spans="2:10" ht="15.6" thickTop="1" thickBot="1" x14ac:dyDescent="0.35">
      <c r="B150" s="67" t="s">
        <v>6</v>
      </c>
      <c r="C150" s="84"/>
      <c r="D150" s="68">
        <f>C150</f>
        <v>0</v>
      </c>
      <c r="E150" s="69">
        <f>D150/C149</f>
        <v>0</v>
      </c>
      <c r="F150" s="109"/>
      <c r="G150" s="111"/>
      <c r="H150" s="123" t="s">
        <v>1330</v>
      </c>
      <c r="I150" s="127" t="s">
        <v>1428</v>
      </c>
      <c r="J150" s="115" t="s">
        <v>995</v>
      </c>
    </row>
    <row r="151" spans="2:10" ht="16.8" thickTop="1" thickBot="1" x14ac:dyDescent="0.35">
      <c r="B151" s="67" t="s">
        <v>1331</v>
      </c>
      <c r="C151" s="85"/>
      <c r="D151" s="68">
        <f>D150-C151</f>
        <v>0</v>
      </c>
      <c r="E151" s="69">
        <f>D151/C149</f>
        <v>0</v>
      </c>
      <c r="F151" s="109"/>
      <c r="G151" s="120" t="s">
        <v>1421</v>
      </c>
      <c r="H151" s="124">
        <f>AUXILIAR!B55</f>
        <v>0</v>
      </c>
      <c r="I151" s="128"/>
      <c r="J151" s="119"/>
    </row>
    <row r="152" spans="2:10" ht="16.2" thickTop="1" x14ac:dyDescent="0.3">
      <c r="B152" s="67" t="s">
        <v>1332</v>
      </c>
      <c r="C152" s="85">
        <v>1</v>
      </c>
      <c r="D152" s="68">
        <f>D151-C152</f>
        <v>-1</v>
      </c>
      <c r="E152" s="69">
        <f>D152/C149</f>
        <v>-2.232142857142857E-3</v>
      </c>
      <c r="F152" s="109"/>
      <c r="G152" s="67" t="s">
        <v>1154</v>
      </c>
      <c r="H152" s="125">
        <f>AUXILIAR!C55</f>
        <v>0</v>
      </c>
      <c r="I152" s="129">
        <f>AUXILIAR!E54</f>
        <v>0</v>
      </c>
      <c r="J152" s="118" t="e">
        <f t="shared" ref="J152:J154" si="4">I152/H152</f>
        <v>#DIV/0!</v>
      </c>
    </row>
    <row r="153" spans="2:10" ht="16.2" thickBot="1" x14ac:dyDescent="0.35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9"/>
      <c r="G153" s="67" t="s">
        <v>1423</v>
      </c>
      <c r="H153" s="125">
        <f>AUXILIAR!D55</f>
        <v>0</v>
      </c>
      <c r="I153" s="130">
        <f>AUXILIAR!F54</f>
        <v>0</v>
      </c>
      <c r="J153" s="113" t="e">
        <f t="shared" si="4"/>
        <v>#DIV/0!</v>
      </c>
    </row>
    <row r="154" spans="2:10" ht="16.8" thickTop="1" thickBot="1" x14ac:dyDescent="0.35">
      <c r="B154" s="95" t="s">
        <v>1145</v>
      </c>
      <c r="C154" s="96"/>
      <c r="D154" s="96"/>
      <c r="E154" s="97"/>
      <c r="F154" s="109"/>
      <c r="G154" s="67" t="s">
        <v>1430</v>
      </c>
      <c r="H154" s="125">
        <f>paradas!H1</f>
        <v>10</v>
      </c>
      <c r="I154" s="131">
        <f t="shared" ref="I154" si="5">SUM(I152:I153)</f>
        <v>0</v>
      </c>
      <c r="J154" s="116">
        <f t="shared" si="4"/>
        <v>0</v>
      </c>
    </row>
    <row r="155" spans="2:10" ht="16.8" thickTop="1" thickBot="1" x14ac:dyDescent="0.35">
      <c r="B155" s="95" t="s">
        <v>1146</v>
      </c>
      <c r="C155" s="96"/>
      <c r="D155" s="96"/>
      <c r="E155" s="98"/>
      <c r="F155" s="110"/>
      <c r="G155" s="70" t="s">
        <v>1429</v>
      </c>
      <c r="H155" s="126">
        <f>AUXILIAR!G54</f>
        <v>0</v>
      </c>
      <c r="I155" s="132"/>
      <c r="J155" s="117"/>
    </row>
    <row r="156" spans="2:10" ht="15.75" customHeight="1" thickTop="1" thickBot="1" x14ac:dyDescent="0.35">
      <c r="B156" s="63" t="s">
        <v>1330</v>
      </c>
      <c r="C156" s="64">
        <v>448</v>
      </c>
      <c r="D156" s="65"/>
      <c r="E156" s="66"/>
      <c r="F156" s="108">
        <v>45130</v>
      </c>
      <c r="G156" s="112" t="s">
        <v>1398</v>
      </c>
      <c r="H156" s="122"/>
      <c r="I156" s="122"/>
      <c r="J156" s="114"/>
    </row>
    <row r="157" spans="2:10" ht="15.6" thickTop="1" thickBot="1" x14ac:dyDescent="0.35">
      <c r="B157" s="67" t="s">
        <v>6</v>
      </c>
      <c r="C157" s="84"/>
      <c r="D157" s="68">
        <f>C157</f>
        <v>0</v>
      </c>
      <c r="E157" s="69">
        <f>D157/C156</f>
        <v>0</v>
      </c>
      <c r="F157" s="109"/>
      <c r="G157" s="111"/>
      <c r="H157" s="123" t="s">
        <v>1330</v>
      </c>
      <c r="I157" s="127" t="s">
        <v>1428</v>
      </c>
      <c r="J157" s="115" t="s">
        <v>995</v>
      </c>
    </row>
    <row r="158" spans="2:10" ht="16.8" thickTop="1" thickBot="1" x14ac:dyDescent="0.35">
      <c r="B158" s="67" t="s">
        <v>1331</v>
      </c>
      <c r="C158" s="85"/>
      <c r="D158" s="68">
        <f>D157-C158</f>
        <v>0</v>
      </c>
      <c r="E158" s="69">
        <f>D158/C156</f>
        <v>0</v>
      </c>
      <c r="F158" s="109"/>
      <c r="G158" s="120" t="s">
        <v>1421</v>
      </c>
      <c r="H158" s="124">
        <f>AUXILIAR!B55</f>
        <v>0</v>
      </c>
      <c r="I158" s="128"/>
      <c r="J158" s="119"/>
    </row>
    <row r="159" spans="2:10" ht="16.2" thickTop="1" x14ac:dyDescent="0.3">
      <c r="B159" s="67" t="s">
        <v>1332</v>
      </c>
      <c r="C159" s="85">
        <v>1</v>
      </c>
      <c r="D159" s="68">
        <f>D158-C159</f>
        <v>-1</v>
      </c>
      <c r="E159" s="69">
        <f>D159/C156</f>
        <v>-2.232142857142857E-3</v>
      </c>
      <c r="F159" s="109"/>
      <c r="G159" s="67" t="s">
        <v>1154</v>
      </c>
      <c r="H159" s="125">
        <f>AUXILIAR!C55</f>
        <v>0</v>
      </c>
      <c r="I159" s="129">
        <f>AUXILIAR!E55</f>
        <v>0</v>
      </c>
      <c r="J159" s="118" t="e">
        <f t="shared" ref="J159:J161" si="6">I159/H159</f>
        <v>#DIV/0!</v>
      </c>
    </row>
    <row r="160" spans="2:10" ht="16.2" thickBot="1" x14ac:dyDescent="0.35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9"/>
      <c r="G160" s="67" t="s">
        <v>1423</v>
      </c>
      <c r="H160" s="125">
        <f>AUXILIAR!D55</f>
        <v>0</v>
      </c>
      <c r="I160" s="130">
        <f>AUXILIAR!F55</f>
        <v>0</v>
      </c>
      <c r="J160" s="113" t="e">
        <f t="shared" si="6"/>
        <v>#DIV/0!</v>
      </c>
    </row>
    <row r="161" spans="2:10" ht="16.8" thickTop="1" thickBot="1" x14ac:dyDescent="0.35">
      <c r="B161" s="95" t="s">
        <v>1145</v>
      </c>
      <c r="C161" s="96"/>
      <c r="D161" s="96"/>
      <c r="E161" s="97"/>
      <c r="F161" s="109"/>
      <c r="G161" s="67" t="s">
        <v>1430</v>
      </c>
      <c r="H161" s="125">
        <f>paradas!H1</f>
        <v>10</v>
      </c>
      <c r="I161" s="131">
        <f t="shared" ref="I161" si="7">SUM(I159:I160)</f>
        <v>0</v>
      </c>
      <c r="J161" s="116">
        <f t="shared" si="6"/>
        <v>0</v>
      </c>
    </row>
    <row r="162" spans="2:10" ht="16.8" thickTop="1" thickBot="1" x14ac:dyDescent="0.35">
      <c r="B162" s="95" t="s">
        <v>1146</v>
      </c>
      <c r="C162" s="96"/>
      <c r="D162" s="96"/>
      <c r="E162" s="98"/>
      <c r="F162" s="110"/>
      <c r="G162" s="70" t="s">
        <v>1429</v>
      </c>
      <c r="H162" s="126">
        <f>AUXILIAR!G55</f>
        <v>0</v>
      </c>
      <c r="I162" s="132"/>
      <c r="J162" s="117"/>
    </row>
    <row r="163" spans="2:10" ht="16.8" thickTop="1" thickBot="1" x14ac:dyDescent="0.35">
      <c r="B163" s="63" t="s">
        <v>1330</v>
      </c>
      <c r="C163" s="64"/>
      <c r="D163" s="65"/>
      <c r="E163" s="66"/>
      <c r="F163" s="108">
        <v>45131</v>
      </c>
      <c r="G163" s="112" t="s">
        <v>1398</v>
      </c>
      <c r="H163" s="122"/>
      <c r="I163" s="122"/>
      <c r="J163" s="114"/>
    </row>
    <row r="164" spans="2:10" ht="15.6" thickTop="1" thickBot="1" x14ac:dyDescent="0.35">
      <c r="B164" s="67" t="s">
        <v>6</v>
      </c>
      <c r="C164" s="84"/>
      <c r="D164" s="68"/>
      <c r="E164" s="69"/>
      <c r="F164" s="109"/>
      <c r="G164" s="111"/>
      <c r="H164" s="123" t="s">
        <v>1330</v>
      </c>
      <c r="I164" s="127" t="s">
        <v>1428</v>
      </c>
      <c r="J164" s="115" t="s">
        <v>995</v>
      </c>
    </row>
    <row r="165" spans="2:10" ht="16.8" thickTop="1" thickBot="1" x14ac:dyDescent="0.35">
      <c r="B165" s="67" t="s">
        <v>1331</v>
      </c>
      <c r="C165" s="85"/>
      <c r="D165" s="68"/>
      <c r="E165" s="69"/>
      <c r="F165" s="109"/>
      <c r="G165" s="120" t="s">
        <v>1421</v>
      </c>
      <c r="H165" s="124">
        <f>AUXILIAR!B56</f>
        <v>0</v>
      </c>
      <c r="I165" s="128"/>
      <c r="J165" s="119"/>
    </row>
    <row r="166" spans="2:10" ht="16.2" thickTop="1" x14ac:dyDescent="0.3">
      <c r="B166" s="67" t="s">
        <v>1332</v>
      </c>
      <c r="C166" s="85">
        <v>1</v>
      </c>
      <c r="D166" s="68"/>
      <c r="E166" s="69"/>
      <c r="F166" s="109"/>
      <c r="G166" s="67" t="s">
        <v>1154</v>
      </c>
      <c r="H166" s="125">
        <f>AUXILIAR!C56</f>
        <v>0</v>
      </c>
      <c r="I166" s="129">
        <f>AUXILIAR!E56</f>
        <v>0</v>
      </c>
      <c r="J166" s="118" t="e">
        <f t="shared" ref="J166:J168" si="8">I166/H166</f>
        <v>#DIV/0!</v>
      </c>
    </row>
    <row r="167" spans="2:10" ht="16.2" thickBot="1" x14ac:dyDescent="0.35">
      <c r="B167" s="70" t="s">
        <v>16</v>
      </c>
      <c r="C167" s="71"/>
      <c r="D167" s="72"/>
      <c r="E167" s="92"/>
      <c r="F167" s="109"/>
      <c r="G167" s="67" t="s">
        <v>1423</v>
      </c>
      <c r="H167" s="125">
        <f>AUXILIAR!D56</f>
        <v>0</v>
      </c>
      <c r="I167" s="130">
        <f>AUXILIAR!F56</f>
        <v>0</v>
      </c>
      <c r="J167" s="113" t="e">
        <f t="shared" si="8"/>
        <v>#DIV/0!</v>
      </c>
    </row>
    <row r="168" spans="2:10" ht="16.8" thickTop="1" thickBot="1" x14ac:dyDescent="0.35">
      <c r="B168" s="95" t="s">
        <v>1145</v>
      </c>
      <c r="C168" s="96"/>
      <c r="D168" s="96"/>
      <c r="E168" s="97"/>
      <c r="F168" s="109"/>
      <c r="G168" s="67" t="s">
        <v>1430</v>
      </c>
      <c r="H168" s="125">
        <f>paradas!H1</f>
        <v>10</v>
      </c>
      <c r="I168" s="131">
        <f t="shared" ref="I168" si="9">SUM(I166:I167)</f>
        <v>0</v>
      </c>
      <c r="J168" s="116">
        <f t="shared" si="8"/>
        <v>0</v>
      </c>
    </row>
    <row r="169" spans="2:10" ht="16.8" thickTop="1" thickBot="1" x14ac:dyDescent="0.35">
      <c r="B169" s="95" t="s">
        <v>1146</v>
      </c>
      <c r="C169" s="96"/>
      <c r="D169" s="96"/>
      <c r="E169" s="98"/>
      <c r="F169" s="110"/>
      <c r="G169" s="70" t="s">
        <v>1429</v>
      </c>
      <c r="H169" s="126">
        <f>AUXILIAR!G56</f>
        <v>0</v>
      </c>
      <c r="I169" s="132"/>
      <c r="J169" s="117"/>
    </row>
    <row r="170" spans="2:10" ht="16.8" thickTop="1" thickBot="1" x14ac:dyDescent="0.35">
      <c r="B170" s="63" t="s">
        <v>1330</v>
      </c>
      <c r="C170" s="64"/>
      <c r="D170" s="65"/>
      <c r="E170" s="66"/>
      <c r="F170" s="108">
        <v>45132</v>
      </c>
      <c r="G170" s="112" t="s">
        <v>1398</v>
      </c>
      <c r="H170" s="122"/>
      <c r="I170" s="122"/>
      <c r="J170" s="114"/>
    </row>
    <row r="171" spans="2:10" ht="15.6" thickTop="1" thickBot="1" x14ac:dyDescent="0.35">
      <c r="B171" s="67" t="s">
        <v>6</v>
      </c>
      <c r="C171" s="84"/>
      <c r="D171" s="68"/>
      <c r="E171" s="69"/>
      <c r="F171" s="109"/>
      <c r="G171" s="111"/>
      <c r="H171" s="123" t="s">
        <v>1330</v>
      </c>
      <c r="I171" s="127" t="s">
        <v>1428</v>
      </c>
      <c r="J171" s="115" t="s">
        <v>995</v>
      </c>
    </row>
    <row r="172" spans="2:10" ht="16.8" thickTop="1" thickBot="1" x14ac:dyDescent="0.35">
      <c r="B172" s="67" t="s">
        <v>1331</v>
      </c>
      <c r="C172" s="85"/>
      <c r="D172" s="68"/>
      <c r="E172" s="69"/>
      <c r="F172" s="109"/>
      <c r="G172" s="120" t="s">
        <v>1421</v>
      </c>
      <c r="H172" s="124">
        <f>AUXILIAR!B57</f>
        <v>0</v>
      </c>
      <c r="I172" s="128"/>
      <c r="J172" s="119"/>
    </row>
    <row r="173" spans="2:10" ht="16.2" thickTop="1" x14ac:dyDescent="0.3">
      <c r="B173" s="67" t="s">
        <v>1332</v>
      </c>
      <c r="C173" s="85">
        <v>1</v>
      </c>
      <c r="D173" s="68"/>
      <c r="E173" s="69"/>
      <c r="F173" s="109"/>
      <c r="G173" s="67" t="s">
        <v>1154</v>
      </c>
      <c r="H173" s="125">
        <f>AUXILIAR!C57</f>
        <v>0</v>
      </c>
      <c r="I173" s="129">
        <f>AUXILIAR!E57</f>
        <v>0</v>
      </c>
      <c r="J173" s="118" t="e">
        <f t="shared" ref="J173:J175" si="10">I173/H173</f>
        <v>#DIV/0!</v>
      </c>
    </row>
    <row r="174" spans="2:10" ht="16.2" thickBot="1" x14ac:dyDescent="0.35">
      <c r="B174" s="70" t="s">
        <v>16</v>
      </c>
      <c r="C174" s="71"/>
      <c r="D174" s="72"/>
      <c r="E174" s="92"/>
      <c r="F174" s="109"/>
      <c r="G174" s="67" t="s">
        <v>1423</v>
      </c>
      <c r="H174" s="125">
        <f>AUXILIAR!D57</f>
        <v>0</v>
      </c>
      <c r="I174" s="130">
        <f>AUXILIAR!F57</f>
        <v>0</v>
      </c>
      <c r="J174" s="113" t="e">
        <f t="shared" si="10"/>
        <v>#DIV/0!</v>
      </c>
    </row>
    <row r="175" spans="2:10" ht="16.8" thickTop="1" thickBot="1" x14ac:dyDescent="0.35">
      <c r="B175" s="95" t="s">
        <v>1145</v>
      </c>
      <c r="C175" s="96"/>
      <c r="D175" s="96"/>
      <c r="E175" s="97"/>
      <c r="F175" s="109"/>
      <c r="G175" s="67" t="s">
        <v>1430</v>
      </c>
      <c r="H175" s="125">
        <f>paradas!H1</f>
        <v>10</v>
      </c>
      <c r="I175" s="131">
        <f t="shared" ref="I175" si="11">SUM(I173:I174)</f>
        <v>0</v>
      </c>
      <c r="J175" s="116">
        <f t="shared" si="10"/>
        <v>0</v>
      </c>
    </row>
    <row r="176" spans="2:10" ht="16.8" thickTop="1" thickBot="1" x14ac:dyDescent="0.35">
      <c r="B176" s="95" t="s">
        <v>1146</v>
      </c>
      <c r="C176" s="96"/>
      <c r="D176" s="96"/>
      <c r="E176" s="98"/>
      <c r="F176" s="110"/>
      <c r="G176" s="70" t="s">
        <v>1429</v>
      </c>
      <c r="H176" s="126">
        <f>AUXILIAR!G57</f>
        <v>0</v>
      </c>
      <c r="I176" s="132"/>
      <c r="J176" s="117"/>
    </row>
    <row r="177" spans="2:10" ht="16.8" thickTop="1" thickBot="1" x14ac:dyDescent="0.35">
      <c r="B177" s="63" t="s">
        <v>1330</v>
      </c>
      <c r="C177" s="64"/>
      <c r="D177" s="65"/>
      <c r="E177" s="66"/>
      <c r="F177" s="108">
        <v>45133</v>
      </c>
      <c r="G177" s="112" t="s">
        <v>1398</v>
      </c>
      <c r="H177" s="122"/>
      <c r="I177" s="122"/>
      <c r="J177" s="114"/>
    </row>
    <row r="178" spans="2:10" ht="15.6" thickTop="1" thickBot="1" x14ac:dyDescent="0.35">
      <c r="B178" s="67" t="s">
        <v>6</v>
      </c>
      <c r="C178" s="84"/>
      <c r="D178" s="68"/>
      <c r="E178" s="69"/>
      <c r="F178" s="109"/>
      <c r="G178" s="111"/>
      <c r="H178" s="123" t="s">
        <v>1330</v>
      </c>
      <c r="I178" s="127" t="s">
        <v>1428</v>
      </c>
      <c r="J178" s="115" t="s">
        <v>995</v>
      </c>
    </row>
    <row r="179" spans="2:10" ht="16.8" thickTop="1" thickBot="1" x14ac:dyDescent="0.35">
      <c r="B179" s="67" t="s">
        <v>1331</v>
      </c>
      <c r="C179" s="85"/>
      <c r="D179" s="68"/>
      <c r="E179" s="69"/>
      <c r="F179" s="109"/>
      <c r="G179" s="120" t="s">
        <v>1421</v>
      </c>
      <c r="H179" s="124">
        <f>AUXILIAR!B58</f>
        <v>0</v>
      </c>
      <c r="I179" s="128"/>
      <c r="J179" s="119"/>
    </row>
    <row r="180" spans="2:10" ht="16.2" thickTop="1" x14ac:dyDescent="0.3">
      <c r="B180" s="67" t="s">
        <v>1332</v>
      </c>
      <c r="C180" s="85">
        <v>1</v>
      </c>
      <c r="D180" s="68"/>
      <c r="E180" s="69"/>
      <c r="F180" s="109"/>
      <c r="G180" s="67" t="s">
        <v>1154</v>
      </c>
      <c r="H180" s="125">
        <f>AUXILIAR!C58</f>
        <v>0</v>
      </c>
      <c r="I180" s="129">
        <f>AUXILIAR!E58</f>
        <v>0</v>
      </c>
      <c r="J180" s="118" t="e">
        <f t="shared" ref="J180:J182" si="12">I180/H180</f>
        <v>#DIV/0!</v>
      </c>
    </row>
    <row r="181" spans="2:10" ht="16.2" thickBot="1" x14ac:dyDescent="0.35">
      <c r="B181" s="70" t="s">
        <v>16</v>
      </c>
      <c r="C181" s="71"/>
      <c r="D181" s="72"/>
      <c r="E181" s="92"/>
      <c r="F181" s="109"/>
      <c r="G181" s="67" t="s">
        <v>1423</v>
      </c>
      <c r="H181" s="125">
        <f>AUXILIAR!D58</f>
        <v>0</v>
      </c>
      <c r="I181" s="130">
        <f>AUXILIAR!F58</f>
        <v>0</v>
      </c>
      <c r="J181" s="113" t="e">
        <f t="shared" si="12"/>
        <v>#DIV/0!</v>
      </c>
    </row>
    <row r="182" spans="2:10" ht="16.8" thickTop="1" thickBot="1" x14ac:dyDescent="0.35">
      <c r="B182" s="95" t="s">
        <v>1145</v>
      </c>
      <c r="C182" s="96"/>
      <c r="D182" s="96"/>
      <c r="E182" s="97"/>
      <c r="F182" s="109"/>
      <c r="G182" s="67" t="s">
        <v>1430</v>
      </c>
      <c r="H182" s="125">
        <f>paradas!H1</f>
        <v>10</v>
      </c>
      <c r="I182" s="131">
        <f t="shared" ref="I182" si="13">SUM(I180:I181)</f>
        <v>0</v>
      </c>
      <c r="J182" s="116">
        <f t="shared" si="12"/>
        <v>0</v>
      </c>
    </row>
    <row r="183" spans="2:10" ht="16.8" thickTop="1" thickBot="1" x14ac:dyDescent="0.35">
      <c r="B183" s="95" t="s">
        <v>1146</v>
      </c>
      <c r="C183" s="96"/>
      <c r="D183" s="96"/>
      <c r="E183" s="98"/>
      <c r="F183" s="110"/>
      <c r="G183" s="70" t="s">
        <v>1429</v>
      </c>
      <c r="H183" s="126">
        <f>AUXILIAR!G58</f>
        <v>0</v>
      </c>
      <c r="I183" s="132"/>
      <c r="J183" s="117"/>
    </row>
    <row r="184" spans="2:10" ht="16.8" thickTop="1" thickBot="1" x14ac:dyDescent="0.35">
      <c r="B184" s="63" t="s">
        <v>1330</v>
      </c>
      <c r="C184" s="64"/>
      <c r="D184" s="65"/>
      <c r="E184" s="66"/>
      <c r="F184" s="108">
        <v>45134</v>
      </c>
      <c r="G184" s="112" t="s">
        <v>1398</v>
      </c>
      <c r="H184" s="122"/>
      <c r="I184" s="122"/>
      <c r="J184" s="114"/>
    </row>
    <row r="185" spans="2:10" ht="15.6" thickTop="1" thickBot="1" x14ac:dyDescent="0.35">
      <c r="B185" s="67" t="s">
        <v>6</v>
      </c>
      <c r="C185" s="84"/>
      <c r="D185" s="68"/>
      <c r="E185" s="69"/>
      <c r="F185" s="109"/>
      <c r="G185" s="111"/>
      <c r="H185" s="123" t="s">
        <v>1330</v>
      </c>
      <c r="I185" s="127" t="s">
        <v>1428</v>
      </c>
      <c r="J185" s="115" t="s">
        <v>995</v>
      </c>
    </row>
    <row r="186" spans="2:10" ht="16.8" thickTop="1" thickBot="1" x14ac:dyDescent="0.35">
      <c r="B186" s="67" t="s">
        <v>1331</v>
      </c>
      <c r="C186" s="85"/>
      <c r="D186" s="68"/>
      <c r="E186" s="69"/>
      <c r="F186" s="109"/>
      <c r="G186" s="120" t="s">
        <v>1421</v>
      </c>
      <c r="H186" s="124">
        <f>AUXILIAR!B59</f>
        <v>0</v>
      </c>
      <c r="I186" s="128"/>
      <c r="J186" s="119"/>
    </row>
    <row r="187" spans="2:10" ht="16.2" thickTop="1" x14ac:dyDescent="0.3">
      <c r="B187" s="67" t="s">
        <v>1332</v>
      </c>
      <c r="C187" s="85">
        <v>1</v>
      </c>
      <c r="D187" s="68"/>
      <c r="E187" s="69"/>
      <c r="F187" s="109"/>
      <c r="G187" s="67" t="s">
        <v>1154</v>
      </c>
      <c r="H187" s="125">
        <f>AUXILIAR!C59</f>
        <v>0</v>
      </c>
      <c r="I187" s="129">
        <f>AUXILIAR!E59</f>
        <v>0</v>
      </c>
      <c r="J187" s="118" t="e">
        <f t="shared" ref="J187:J189" si="14">I187/H187</f>
        <v>#DIV/0!</v>
      </c>
    </row>
    <row r="188" spans="2:10" ht="16.2" thickBot="1" x14ac:dyDescent="0.35">
      <c r="B188" s="70" t="s">
        <v>16</v>
      </c>
      <c r="C188" s="71"/>
      <c r="D188" s="72"/>
      <c r="E188" s="92"/>
      <c r="F188" s="109"/>
      <c r="G188" s="67" t="s">
        <v>1423</v>
      </c>
      <c r="H188" s="125">
        <f>AUXILIAR!D59</f>
        <v>0</v>
      </c>
      <c r="I188" s="130">
        <f>AUXILIAR!F59</f>
        <v>0</v>
      </c>
      <c r="J188" s="113" t="e">
        <f t="shared" si="14"/>
        <v>#DIV/0!</v>
      </c>
    </row>
    <row r="189" spans="2:10" ht="16.8" thickTop="1" thickBot="1" x14ac:dyDescent="0.35">
      <c r="B189" s="95" t="s">
        <v>1145</v>
      </c>
      <c r="C189" s="96"/>
      <c r="D189" s="96"/>
      <c r="E189" s="97"/>
      <c r="F189" s="109"/>
      <c r="G189" s="67" t="s">
        <v>1430</v>
      </c>
      <c r="H189" s="125">
        <f>paradas!H1</f>
        <v>10</v>
      </c>
      <c r="I189" s="131">
        <f t="shared" ref="I189" si="15">SUM(I187:I188)</f>
        <v>0</v>
      </c>
      <c r="J189" s="116">
        <f t="shared" si="14"/>
        <v>0</v>
      </c>
    </row>
    <row r="190" spans="2:10" ht="16.8" thickTop="1" thickBot="1" x14ac:dyDescent="0.35">
      <c r="B190" s="95" t="s">
        <v>1146</v>
      </c>
      <c r="C190" s="96"/>
      <c r="D190" s="96"/>
      <c r="E190" s="98"/>
      <c r="F190" s="110"/>
      <c r="G190" s="70" t="s">
        <v>1429</v>
      </c>
      <c r="H190" s="126">
        <f>AUXILIAR!G59</f>
        <v>0</v>
      </c>
      <c r="I190" s="132"/>
      <c r="J190" s="117"/>
    </row>
    <row r="191" spans="2:10" ht="16.8" thickTop="1" thickBot="1" x14ac:dyDescent="0.35">
      <c r="B191" s="63" t="s">
        <v>1330</v>
      </c>
      <c r="C191" s="64"/>
      <c r="D191" s="65"/>
      <c r="E191" s="66"/>
      <c r="F191" s="108">
        <v>45135</v>
      </c>
      <c r="G191" s="112" t="s">
        <v>1398</v>
      </c>
      <c r="H191" s="122"/>
      <c r="I191" s="122"/>
      <c r="J191" s="114"/>
    </row>
    <row r="192" spans="2:10" ht="15.6" thickTop="1" thickBot="1" x14ac:dyDescent="0.35">
      <c r="B192" s="67" t="s">
        <v>6</v>
      </c>
      <c r="C192" s="84"/>
      <c r="D192" s="68"/>
      <c r="E192" s="69"/>
      <c r="F192" s="109"/>
      <c r="G192" s="111"/>
      <c r="H192" s="123" t="s">
        <v>1330</v>
      </c>
      <c r="I192" s="127" t="s">
        <v>1428</v>
      </c>
      <c r="J192" s="115" t="s">
        <v>995</v>
      </c>
    </row>
    <row r="193" spans="2:10" ht="16.8" thickTop="1" thickBot="1" x14ac:dyDescent="0.35">
      <c r="B193" s="67" t="s">
        <v>1331</v>
      </c>
      <c r="C193" s="85"/>
      <c r="D193" s="68"/>
      <c r="E193" s="69"/>
      <c r="F193" s="109"/>
      <c r="G193" s="120" t="s">
        <v>1421</v>
      </c>
      <c r="H193" s="124">
        <f>AUXILIAR!B60</f>
        <v>0</v>
      </c>
      <c r="I193" s="128"/>
      <c r="J193" s="119"/>
    </row>
    <row r="194" spans="2:10" ht="16.2" thickTop="1" x14ac:dyDescent="0.3">
      <c r="B194" s="67" t="s">
        <v>1332</v>
      </c>
      <c r="C194" s="85">
        <v>1</v>
      </c>
      <c r="D194" s="68"/>
      <c r="E194" s="69"/>
      <c r="F194" s="109"/>
      <c r="G194" s="67" t="s">
        <v>1154</v>
      </c>
      <c r="H194" s="125">
        <f>AUXILIAR!C60</f>
        <v>0</v>
      </c>
      <c r="I194" s="129">
        <f>AUXILIAR!E60</f>
        <v>0</v>
      </c>
      <c r="J194" s="118" t="e">
        <f t="shared" ref="J194:J196" si="16">I194/H194</f>
        <v>#DIV/0!</v>
      </c>
    </row>
    <row r="195" spans="2:10" ht="16.2" thickBot="1" x14ac:dyDescent="0.35">
      <c r="B195" s="70" t="s">
        <v>16</v>
      </c>
      <c r="C195" s="71"/>
      <c r="D195" s="72"/>
      <c r="E195" s="92"/>
      <c r="F195" s="109"/>
      <c r="G195" s="67" t="s">
        <v>1423</v>
      </c>
      <c r="H195" s="125">
        <f>AUXILIAR!D60</f>
        <v>0</v>
      </c>
      <c r="I195" s="130">
        <f>AUXILIAR!F60</f>
        <v>0</v>
      </c>
      <c r="J195" s="113" t="e">
        <f t="shared" si="16"/>
        <v>#DIV/0!</v>
      </c>
    </row>
    <row r="196" spans="2:10" ht="16.8" thickTop="1" thickBot="1" x14ac:dyDescent="0.35">
      <c r="B196" s="95" t="s">
        <v>1145</v>
      </c>
      <c r="C196" s="96"/>
      <c r="D196" s="96"/>
      <c r="E196" s="97"/>
      <c r="F196" s="109"/>
      <c r="G196" s="67" t="s">
        <v>1430</v>
      </c>
      <c r="H196" s="125">
        <f>paradas!H1</f>
        <v>10</v>
      </c>
      <c r="I196" s="131">
        <f t="shared" ref="I196" si="17">SUM(I194:I195)</f>
        <v>0</v>
      </c>
      <c r="J196" s="116">
        <f t="shared" si="16"/>
        <v>0</v>
      </c>
    </row>
    <row r="197" spans="2:10" ht="16.8" thickTop="1" thickBot="1" x14ac:dyDescent="0.35">
      <c r="B197" s="95" t="s">
        <v>1146</v>
      </c>
      <c r="C197" s="96"/>
      <c r="D197" s="96"/>
      <c r="E197" s="98"/>
      <c r="F197" s="110"/>
      <c r="G197" s="70" t="s">
        <v>1429</v>
      </c>
      <c r="H197" s="126">
        <f>AUXILIAR!G60</f>
        <v>0</v>
      </c>
      <c r="I197" s="132"/>
      <c r="J197" s="117"/>
    </row>
    <row r="198" spans="2:10" ht="16.8" thickTop="1" thickBot="1" x14ac:dyDescent="0.35">
      <c r="B198" s="63" t="s">
        <v>1330</v>
      </c>
      <c r="C198" s="64"/>
      <c r="D198" s="65"/>
      <c r="E198" s="66"/>
      <c r="F198" s="108">
        <v>45136</v>
      </c>
      <c r="G198" s="112" t="s">
        <v>1398</v>
      </c>
      <c r="H198" s="122"/>
      <c r="I198" s="122"/>
      <c r="J198" s="114"/>
    </row>
    <row r="199" spans="2:10" ht="15.6" thickTop="1" thickBot="1" x14ac:dyDescent="0.35">
      <c r="B199" s="67" t="s">
        <v>6</v>
      </c>
      <c r="C199" s="84"/>
      <c r="D199" s="68"/>
      <c r="E199" s="69"/>
      <c r="F199" s="109"/>
      <c r="G199" s="111"/>
      <c r="H199" s="123" t="s">
        <v>1330</v>
      </c>
      <c r="I199" s="127" t="s">
        <v>1428</v>
      </c>
      <c r="J199" s="115" t="s">
        <v>995</v>
      </c>
    </row>
    <row r="200" spans="2:10" ht="16.8" thickTop="1" thickBot="1" x14ac:dyDescent="0.35">
      <c r="B200" s="67" t="s">
        <v>1331</v>
      </c>
      <c r="C200" s="85"/>
      <c r="D200" s="68"/>
      <c r="E200" s="69"/>
      <c r="F200" s="109"/>
      <c r="G200" s="120" t="s">
        <v>1421</v>
      </c>
      <c r="H200" s="124">
        <f>AUXILIAR!B61</f>
        <v>0</v>
      </c>
      <c r="I200" s="128"/>
      <c r="J200" s="119"/>
    </row>
    <row r="201" spans="2:10" ht="16.2" thickTop="1" x14ac:dyDescent="0.3">
      <c r="B201" s="67" t="s">
        <v>1332</v>
      </c>
      <c r="C201" s="85">
        <v>1</v>
      </c>
      <c r="D201" s="68"/>
      <c r="E201" s="69"/>
      <c r="F201" s="109"/>
      <c r="G201" s="67" t="s">
        <v>1154</v>
      </c>
      <c r="H201" s="125">
        <f>AUXILIAR!C61</f>
        <v>0</v>
      </c>
      <c r="I201" s="129">
        <f>AUXILIAR!E61</f>
        <v>0</v>
      </c>
      <c r="J201" s="118" t="e">
        <f t="shared" ref="J201:J203" si="18">I201/H201</f>
        <v>#DIV/0!</v>
      </c>
    </row>
    <row r="202" spans="2:10" ht="16.2" thickBot="1" x14ac:dyDescent="0.35">
      <c r="B202" s="70" t="s">
        <v>16</v>
      </c>
      <c r="C202" s="71"/>
      <c r="D202" s="72"/>
      <c r="E202" s="92"/>
      <c r="F202" s="109"/>
      <c r="G202" s="67" t="s">
        <v>1423</v>
      </c>
      <c r="H202" s="125">
        <f>AUXILIAR!D61</f>
        <v>0</v>
      </c>
      <c r="I202" s="130">
        <f>AUXILIAR!F61</f>
        <v>0</v>
      </c>
      <c r="J202" s="113" t="e">
        <f t="shared" si="18"/>
        <v>#DIV/0!</v>
      </c>
    </row>
    <row r="203" spans="2:10" ht="16.8" thickTop="1" thickBot="1" x14ac:dyDescent="0.35">
      <c r="B203" s="95" t="s">
        <v>1145</v>
      </c>
      <c r="C203" s="96"/>
      <c r="D203" s="96"/>
      <c r="E203" s="97"/>
      <c r="F203" s="109"/>
      <c r="G203" s="67" t="s">
        <v>1430</v>
      </c>
      <c r="H203" s="125">
        <f>paradas!H1</f>
        <v>10</v>
      </c>
      <c r="I203" s="131">
        <f t="shared" ref="I203" si="19">SUM(I201:I202)</f>
        <v>0</v>
      </c>
      <c r="J203" s="116">
        <f t="shared" si="18"/>
        <v>0</v>
      </c>
    </row>
    <row r="204" spans="2:10" ht="16.8" thickTop="1" thickBot="1" x14ac:dyDescent="0.35">
      <c r="B204" s="95" t="s">
        <v>1146</v>
      </c>
      <c r="C204" s="96"/>
      <c r="D204" s="96"/>
      <c r="E204" s="98"/>
      <c r="F204" s="110"/>
      <c r="G204" s="70" t="s">
        <v>1429</v>
      </c>
      <c r="H204" s="126">
        <f>AUXILIAR!G61</f>
        <v>0</v>
      </c>
      <c r="I204" s="132"/>
      <c r="J204" s="117"/>
    </row>
    <row r="205" spans="2:10" ht="16.8" thickTop="1" thickBot="1" x14ac:dyDescent="0.35">
      <c r="B205" s="63" t="s">
        <v>1330</v>
      </c>
      <c r="C205" s="64"/>
      <c r="D205" s="65"/>
      <c r="E205" s="66"/>
      <c r="F205" s="108">
        <v>45137</v>
      </c>
      <c r="G205" s="112" t="s">
        <v>1398</v>
      </c>
      <c r="H205" s="122"/>
      <c r="I205" s="122"/>
      <c r="J205" s="114"/>
    </row>
    <row r="206" spans="2:10" ht="15.6" thickTop="1" thickBot="1" x14ac:dyDescent="0.35">
      <c r="B206" s="67" t="s">
        <v>6</v>
      </c>
      <c r="C206" s="84"/>
      <c r="D206" s="68"/>
      <c r="E206" s="69"/>
      <c r="F206" s="109"/>
      <c r="G206" s="111"/>
      <c r="H206" s="123" t="s">
        <v>1330</v>
      </c>
      <c r="I206" s="127" t="s">
        <v>1428</v>
      </c>
      <c r="J206" s="115" t="s">
        <v>995</v>
      </c>
    </row>
    <row r="207" spans="2:10" ht="16.8" thickTop="1" thickBot="1" x14ac:dyDescent="0.35">
      <c r="B207" s="67" t="s">
        <v>1331</v>
      </c>
      <c r="C207" s="85"/>
      <c r="D207" s="68"/>
      <c r="E207" s="69"/>
      <c r="F207" s="109"/>
      <c r="G207" s="120" t="s">
        <v>1421</v>
      </c>
      <c r="H207" s="124">
        <f>AUXILIAR!B62</f>
        <v>0</v>
      </c>
      <c r="I207" s="128"/>
      <c r="J207" s="119"/>
    </row>
    <row r="208" spans="2:10" ht="16.2" thickTop="1" x14ac:dyDescent="0.3">
      <c r="B208" s="67" t="s">
        <v>1332</v>
      </c>
      <c r="C208" s="85">
        <v>1</v>
      </c>
      <c r="D208" s="68"/>
      <c r="E208" s="69"/>
      <c r="F208" s="109"/>
      <c r="G208" s="67" t="s">
        <v>1154</v>
      </c>
      <c r="H208" s="125">
        <f>AUXILIAR!C62</f>
        <v>0</v>
      </c>
      <c r="I208" s="129">
        <f>AUXILIAR!E62</f>
        <v>0</v>
      </c>
      <c r="J208" s="118" t="e">
        <f t="shared" ref="J208:J210" si="20">I208/H208</f>
        <v>#DIV/0!</v>
      </c>
    </row>
    <row r="209" spans="2:10" ht="16.2" thickBot="1" x14ac:dyDescent="0.35">
      <c r="B209" s="70" t="s">
        <v>16</v>
      </c>
      <c r="C209" s="71"/>
      <c r="D209" s="72"/>
      <c r="E209" s="92"/>
      <c r="F209" s="109"/>
      <c r="G209" s="67" t="s">
        <v>1423</v>
      </c>
      <c r="H209" s="125">
        <f>AUXILIAR!D62</f>
        <v>0</v>
      </c>
      <c r="I209" s="130">
        <f>AUXILIAR!F62</f>
        <v>0</v>
      </c>
      <c r="J209" s="113" t="e">
        <f t="shared" si="20"/>
        <v>#DIV/0!</v>
      </c>
    </row>
    <row r="210" spans="2:10" ht="16.8" thickTop="1" thickBot="1" x14ac:dyDescent="0.35">
      <c r="B210" s="95" t="s">
        <v>1145</v>
      </c>
      <c r="C210" s="96"/>
      <c r="D210" s="96"/>
      <c r="E210" s="97"/>
      <c r="F210" s="109"/>
      <c r="G210" s="67" t="s">
        <v>1430</v>
      </c>
      <c r="H210" s="125">
        <f>paradas!H1</f>
        <v>10</v>
      </c>
      <c r="I210" s="131">
        <f t="shared" ref="I210" si="21">SUM(I208:I209)</f>
        <v>0</v>
      </c>
      <c r="J210" s="116">
        <f t="shared" si="20"/>
        <v>0</v>
      </c>
    </row>
    <row r="211" spans="2:10" ht="16.8" thickTop="1" thickBot="1" x14ac:dyDescent="0.35">
      <c r="B211" s="95" t="s">
        <v>1146</v>
      </c>
      <c r="C211" s="96"/>
      <c r="D211" s="96"/>
      <c r="E211" s="98"/>
      <c r="F211" s="110"/>
      <c r="G211" s="70" t="s">
        <v>1429</v>
      </c>
      <c r="H211" s="126">
        <f>AUXILIAR!G62</f>
        <v>0</v>
      </c>
      <c r="I211" s="132"/>
      <c r="J211" s="117"/>
    </row>
    <row r="212" spans="2:10" ht="15.75" customHeight="1" thickTop="1" x14ac:dyDescent="0.3">
      <c r="B212" s="63" t="s">
        <v>1330</v>
      </c>
      <c r="C212" s="64"/>
      <c r="D212" s="65"/>
      <c r="E212" s="66"/>
      <c r="F212" s="108">
        <v>45138</v>
      </c>
    </row>
    <row r="213" spans="2:10" x14ac:dyDescent="0.3">
      <c r="B213" s="67" t="s">
        <v>6</v>
      </c>
      <c r="C213" s="84"/>
      <c r="D213" s="68"/>
      <c r="E213" s="69"/>
      <c r="F213" s="109"/>
    </row>
    <row r="214" spans="2:10" x14ac:dyDescent="0.3">
      <c r="B214" s="67" t="s">
        <v>1331</v>
      </c>
      <c r="C214" s="85"/>
      <c r="D214" s="68"/>
      <c r="E214" s="69"/>
      <c r="F214" s="109"/>
    </row>
    <row r="215" spans="2:10" x14ac:dyDescent="0.3">
      <c r="B215" s="67" t="s">
        <v>1332</v>
      </c>
      <c r="C215" s="85">
        <v>1</v>
      </c>
      <c r="D215" s="68"/>
      <c r="E215" s="69"/>
      <c r="F215" s="109"/>
    </row>
    <row r="216" spans="2:10" ht="15" thickBot="1" x14ac:dyDescent="0.35">
      <c r="B216" s="70" t="s">
        <v>16</v>
      </c>
      <c r="C216" s="71"/>
      <c r="D216" s="72"/>
      <c r="E216" s="92"/>
      <c r="F216" s="109"/>
    </row>
    <row r="217" spans="2:10" ht="15.6" thickTop="1" thickBot="1" x14ac:dyDescent="0.35">
      <c r="B217" s="95" t="s">
        <v>1145</v>
      </c>
      <c r="C217" s="96"/>
      <c r="D217" s="96"/>
      <c r="E217" s="97"/>
      <c r="F217" s="109"/>
    </row>
    <row r="218" spans="2:10" ht="15" thickBot="1" x14ac:dyDescent="0.35">
      <c r="B218" s="95" t="s">
        <v>1146</v>
      </c>
      <c r="C218" s="96"/>
      <c r="D218" s="96"/>
      <c r="E218" s="98"/>
      <c r="F218" s="110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8:10" customFormat="1" x14ac:dyDescent="0.3">
      <c r="H225" s="121"/>
      <c r="I225" s="121"/>
      <c r="J225" s="5"/>
    </row>
    <row r="226" spans="8:10" customFormat="1" x14ac:dyDescent="0.3">
      <c r="H226" s="121"/>
      <c r="I226" s="121"/>
      <c r="J226" s="5"/>
    </row>
    <row r="227" spans="8:10" customFormat="1" x14ac:dyDescent="0.3">
      <c r="H227" s="121"/>
      <c r="I227" s="121"/>
      <c r="J227" s="5"/>
    </row>
    <row r="228" spans="8:10" customFormat="1" x14ac:dyDescent="0.3">
      <c r="H228" s="121"/>
      <c r="I228" s="121"/>
      <c r="J228" s="5"/>
    </row>
    <row r="229" spans="8:10" customFormat="1" x14ac:dyDescent="0.3">
      <c r="H229" s="121"/>
      <c r="I229" s="121"/>
      <c r="J229" s="5"/>
    </row>
    <row r="230" spans="8:10" customFormat="1" x14ac:dyDescent="0.3">
      <c r="H230" s="121"/>
      <c r="I230" s="121"/>
      <c r="J230" s="5"/>
    </row>
    <row r="231" spans="8:10" customFormat="1" x14ac:dyDescent="0.3">
      <c r="H231" s="121"/>
      <c r="I231" s="121"/>
      <c r="J231" s="5"/>
    </row>
    <row r="232" spans="8:10" customFormat="1" x14ac:dyDescent="0.3">
      <c r="H232" s="121"/>
      <c r="I232" s="121"/>
      <c r="J232" s="5"/>
    </row>
    <row r="233" spans="8:10" customFormat="1" x14ac:dyDescent="0.3">
      <c r="H233" s="121"/>
      <c r="I233" s="121"/>
      <c r="J233" s="5"/>
    </row>
    <row r="234" spans="8:10" customFormat="1" x14ac:dyDescent="0.3">
      <c r="H234" s="121"/>
      <c r="I234" s="121"/>
      <c r="J234" s="5"/>
    </row>
    <row r="235" spans="8:10" customFormat="1" x14ac:dyDescent="0.3">
      <c r="H235" s="121"/>
      <c r="I235" s="121"/>
      <c r="J235" s="5"/>
    </row>
    <row r="236" spans="8:10" customFormat="1" x14ac:dyDescent="0.3">
      <c r="H236" s="121"/>
      <c r="I236" s="121"/>
      <c r="J236" s="5"/>
    </row>
    <row r="237" spans="8:10" customFormat="1" x14ac:dyDescent="0.3">
      <c r="H237" s="121"/>
      <c r="I237" s="121"/>
      <c r="J237" s="5"/>
    </row>
    <row r="238" spans="8:10" customFormat="1" x14ac:dyDescent="0.3">
      <c r="H238" s="121"/>
      <c r="I238" s="121"/>
      <c r="J238" s="5"/>
    </row>
    <row r="239" spans="8:10" customFormat="1" x14ac:dyDescent="0.3">
      <c r="H239" s="121"/>
      <c r="I239" s="121"/>
      <c r="J239" s="5"/>
    </row>
    <row r="240" spans="8:10" customFormat="1" x14ac:dyDescent="0.3">
      <c r="H240" s="121"/>
      <c r="I240" s="121"/>
      <c r="J240" s="5"/>
    </row>
    <row r="241" spans="8:10" customFormat="1" x14ac:dyDescent="0.3">
      <c r="H241" s="121"/>
      <c r="I241" s="121"/>
      <c r="J241" s="5"/>
    </row>
    <row r="242" spans="8:10" customFormat="1" x14ac:dyDescent="0.3">
      <c r="H242" s="121"/>
      <c r="I242" s="121"/>
      <c r="J242" s="5"/>
    </row>
    <row r="243" spans="8:10" customFormat="1" x14ac:dyDescent="0.3">
      <c r="H243" s="121"/>
      <c r="I243" s="121"/>
      <c r="J243" s="5"/>
    </row>
    <row r="244" spans="8:10" customFormat="1" x14ac:dyDescent="0.3">
      <c r="H244" s="121"/>
      <c r="I244" s="121"/>
      <c r="J244" s="5"/>
    </row>
    <row r="245" spans="8:10" customFormat="1" x14ac:dyDescent="0.3">
      <c r="H245" s="121"/>
      <c r="I245" s="121"/>
      <c r="J245" s="5"/>
    </row>
    <row r="246" spans="8:10" customFormat="1" x14ac:dyDescent="0.3">
      <c r="H246" s="121"/>
      <c r="I246" s="121"/>
      <c r="J246" s="5"/>
    </row>
    <row r="247" spans="8:10" customFormat="1" x14ac:dyDescent="0.3">
      <c r="H247" s="121"/>
      <c r="I247" s="121"/>
      <c r="J247" s="5"/>
    </row>
    <row r="248" spans="8:10" customFormat="1" x14ac:dyDescent="0.3">
      <c r="H248" s="121"/>
      <c r="I248" s="121"/>
      <c r="J248" s="5"/>
    </row>
    <row r="249" spans="8:10" customFormat="1" x14ac:dyDescent="0.3">
      <c r="H249" s="121"/>
      <c r="I249" s="121"/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8" workbookViewId="0">
      <selection activeCell="F54" sqref="F54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3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462</v>
      </c>
      <c r="G2" s="36">
        <f t="shared" ref="G2" si="1">E2/F2</f>
        <v>0</v>
      </c>
    </row>
    <row r="3" spans="1:7" x14ac:dyDescent="0.3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462</v>
      </c>
      <c r="G3" s="36">
        <f t="shared" ref="G3" si="3">E3/F3</f>
        <v>0</v>
      </c>
    </row>
    <row r="4" spans="1:7" x14ac:dyDescent="0.3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462</v>
      </c>
      <c r="G4" s="36">
        <f t="shared" ref="G4:G7" si="5">E4/F4</f>
        <v>0</v>
      </c>
    </row>
    <row r="5" spans="1:7" x14ac:dyDescent="0.3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462</v>
      </c>
      <c r="G5" s="36">
        <f t="shared" si="5"/>
        <v>0</v>
      </c>
    </row>
    <row r="6" spans="1:7" x14ac:dyDescent="0.3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462</v>
      </c>
      <c r="G6" s="36">
        <f t="shared" si="5"/>
        <v>0</v>
      </c>
    </row>
    <row r="7" spans="1:7" x14ac:dyDescent="0.3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462</v>
      </c>
      <c r="G7" s="36">
        <f t="shared" si="5"/>
        <v>5.4112554112554112E-2</v>
      </c>
    </row>
    <row r="8" spans="1:7" x14ac:dyDescent="0.3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462</v>
      </c>
      <c r="G8" s="36">
        <f t="shared" ref="G8:G18" si="7">E8/F8</f>
        <v>3.2467532467532464E-2</v>
      </c>
    </row>
    <row r="9" spans="1:7" x14ac:dyDescent="0.3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462</v>
      </c>
      <c r="G9" s="36">
        <f t="shared" si="7"/>
        <v>0</v>
      </c>
    </row>
    <row r="10" spans="1:7" x14ac:dyDescent="0.3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462</v>
      </c>
      <c r="G10" s="36">
        <f t="shared" si="7"/>
        <v>0</v>
      </c>
    </row>
    <row r="11" spans="1:7" x14ac:dyDescent="0.3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462</v>
      </c>
      <c r="G11" s="36">
        <f t="shared" si="7"/>
        <v>3.67965367965368E-2</v>
      </c>
    </row>
    <row r="12" spans="1:7" x14ac:dyDescent="0.3">
      <c r="A12" s="17">
        <f>'APAGADOS RADIO'!P3</f>
        <v>45118</v>
      </c>
      <c r="B12">
        <f>'APAGADOS RADIO'!P2+D12</f>
        <v>15</v>
      </c>
      <c r="C12">
        <f>'APAGADOS FIBRA'!P2</f>
        <v>33</v>
      </c>
      <c r="D12">
        <f>'APAGADOS ANTENA'!P2</f>
        <v>4</v>
      </c>
      <c r="E12">
        <f t="shared" si="6"/>
        <v>48</v>
      </c>
      <c r="F12">
        <f>'RESUMEN TOTAL'!B1</f>
        <v>462</v>
      </c>
      <c r="G12" s="36">
        <f t="shared" si="7"/>
        <v>0.1038961038961039</v>
      </c>
    </row>
    <row r="13" spans="1:7" x14ac:dyDescent="0.3">
      <c r="A13" s="17">
        <f>'APAGADOS RADIO'!Q3</f>
        <v>45119</v>
      </c>
      <c r="B13">
        <f>'APAGADOS RADIO'!Q2+D13</f>
        <v>10</v>
      </c>
      <c r="C13">
        <f>'APAGADOS FIBRA'!Q2</f>
        <v>32</v>
      </c>
      <c r="D13">
        <f>'APAGADOS ANTENA'!Q2</f>
        <v>1</v>
      </c>
      <c r="E13">
        <f t="shared" si="6"/>
        <v>42</v>
      </c>
      <c r="F13">
        <f>'RESUMEN TOTAL'!B1</f>
        <v>462</v>
      </c>
      <c r="G13" s="36">
        <f t="shared" si="7"/>
        <v>9.0909090909090912E-2</v>
      </c>
    </row>
    <row r="14" spans="1:7" x14ac:dyDescent="0.3">
      <c r="A14" s="17">
        <f>'APAGADOS RADIO'!R3</f>
        <v>45120</v>
      </c>
      <c r="B14">
        <f>'APAGADOS RADIO'!R2+D14</f>
        <v>15</v>
      </c>
      <c r="C14">
        <f>'APAGADOS FIBRA'!R2</f>
        <v>55</v>
      </c>
      <c r="D14">
        <f>'APAGADOS ANTENA'!R2</f>
        <v>1</v>
      </c>
      <c r="E14">
        <f t="shared" si="6"/>
        <v>70</v>
      </c>
      <c r="F14">
        <f>'RESUMEN TOTAL'!B1</f>
        <v>462</v>
      </c>
      <c r="G14" s="36">
        <f t="shared" si="7"/>
        <v>0.15151515151515152</v>
      </c>
    </row>
    <row r="15" spans="1:7" x14ac:dyDescent="0.3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462</v>
      </c>
      <c r="G15" s="36">
        <f t="shared" si="7"/>
        <v>0.26839826839826841</v>
      </c>
    </row>
    <row r="16" spans="1:7" x14ac:dyDescent="0.3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462</v>
      </c>
      <c r="G16" s="36">
        <f t="shared" si="7"/>
        <v>9.5238095238095233E-2</v>
      </c>
    </row>
    <row r="17" spans="1:7" x14ac:dyDescent="0.3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462</v>
      </c>
      <c r="G17" s="36">
        <f t="shared" si="7"/>
        <v>0.12554112554112554</v>
      </c>
    </row>
    <row r="18" spans="1:7" x14ac:dyDescent="0.3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462</v>
      </c>
      <c r="G18" s="36">
        <f t="shared" si="7"/>
        <v>0.21861471861471862</v>
      </c>
    </row>
    <row r="19" spans="1:7" x14ac:dyDescent="0.3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462</v>
      </c>
      <c r="G19" s="36">
        <f t="shared" ref="G19:G31" si="9">E19/F19</f>
        <v>0.18398268398268397</v>
      </c>
    </row>
    <row r="20" spans="1:7" x14ac:dyDescent="0.3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462</v>
      </c>
      <c r="G20" s="36">
        <f t="shared" si="9"/>
        <v>0.21645021645021645</v>
      </c>
    </row>
    <row r="21" spans="1:7" x14ac:dyDescent="0.3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462</v>
      </c>
      <c r="G21" s="36">
        <f t="shared" si="9"/>
        <v>0</v>
      </c>
    </row>
    <row r="22" spans="1:7" x14ac:dyDescent="0.3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462</v>
      </c>
      <c r="G22" s="36">
        <f t="shared" si="9"/>
        <v>0</v>
      </c>
    </row>
    <row r="23" spans="1:7" x14ac:dyDescent="0.3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462</v>
      </c>
      <c r="G23" s="36">
        <f t="shared" si="9"/>
        <v>0</v>
      </c>
    </row>
    <row r="24" spans="1:7" x14ac:dyDescent="0.3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462</v>
      </c>
      <c r="G24" s="36">
        <f t="shared" si="9"/>
        <v>0</v>
      </c>
    </row>
    <row r="25" spans="1:7" x14ac:dyDescent="0.3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462</v>
      </c>
      <c r="G25" s="36">
        <f t="shared" si="9"/>
        <v>0</v>
      </c>
    </row>
    <row r="26" spans="1:7" x14ac:dyDescent="0.3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462</v>
      </c>
      <c r="G26" s="36">
        <f t="shared" si="9"/>
        <v>0</v>
      </c>
    </row>
    <row r="27" spans="1:7" x14ac:dyDescent="0.3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462</v>
      </c>
      <c r="G27" s="36">
        <f t="shared" si="9"/>
        <v>0</v>
      </c>
    </row>
    <row r="28" spans="1:7" x14ac:dyDescent="0.3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462</v>
      </c>
      <c r="G28" s="36">
        <f t="shared" si="9"/>
        <v>0</v>
      </c>
    </row>
    <row r="29" spans="1:7" x14ac:dyDescent="0.3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462</v>
      </c>
      <c r="G29" s="36">
        <f t="shared" si="9"/>
        <v>0</v>
      </c>
    </row>
    <row r="30" spans="1:7" x14ac:dyDescent="0.3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462</v>
      </c>
      <c r="G30" s="36">
        <f t="shared" si="9"/>
        <v>0</v>
      </c>
    </row>
    <row r="31" spans="1:7" x14ac:dyDescent="0.3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462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1421</v>
      </c>
      <c r="C34" t="s">
        <v>1422</v>
      </c>
      <c r="D34" t="s">
        <v>1423</v>
      </c>
      <c r="E34" t="s">
        <v>1424</v>
      </c>
      <c r="F34" t="s">
        <v>1425</v>
      </c>
      <c r="G34" s="36" t="s">
        <v>1426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45108</v>
      </c>
    </row>
    <row r="36" spans="1:30" x14ac:dyDescent="0.3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3">
      <c r="A37" s="14">
        <f t="shared" si="10"/>
        <v>45110</v>
      </c>
      <c r="B37"/>
      <c r="C37"/>
      <c r="D37"/>
      <c r="E37"/>
      <c r="F37"/>
      <c r="G37" s="36"/>
    </row>
    <row r="38" spans="1:30" x14ac:dyDescent="0.3">
      <c r="A38" s="14">
        <f t="shared" si="10"/>
        <v>45111</v>
      </c>
    </row>
    <row r="39" spans="1:30" x14ac:dyDescent="0.3">
      <c r="A39" s="14">
        <f t="shared" si="10"/>
        <v>45112</v>
      </c>
    </row>
    <row r="40" spans="1:30" x14ac:dyDescent="0.3">
      <c r="A40" s="14">
        <f t="shared" si="10"/>
        <v>45113</v>
      </c>
      <c r="D40" s="17"/>
      <c r="E40" s="36"/>
    </row>
    <row r="41" spans="1:30" x14ac:dyDescent="0.3">
      <c r="A41" s="14">
        <f t="shared" si="10"/>
        <v>45114</v>
      </c>
      <c r="D41" s="17"/>
      <c r="E41" s="36"/>
    </row>
    <row r="42" spans="1:30" x14ac:dyDescent="0.3">
      <c r="A42" s="14">
        <f t="shared" si="10"/>
        <v>45115</v>
      </c>
      <c r="D42" s="17"/>
      <c r="E42" s="36"/>
    </row>
    <row r="43" spans="1:30" x14ac:dyDescent="0.3">
      <c r="A43" s="14">
        <f t="shared" si="10"/>
        <v>45116</v>
      </c>
      <c r="D43" s="17"/>
      <c r="E43" s="36"/>
    </row>
    <row r="44" spans="1:30" x14ac:dyDescent="0.3">
      <c r="A44" s="14">
        <f t="shared" si="10"/>
        <v>45117</v>
      </c>
      <c r="D44" s="17"/>
      <c r="E44" s="36"/>
    </row>
    <row r="45" spans="1:30" x14ac:dyDescent="0.3">
      <c r="A45" s="14">
        <f t="shared" si="10"/>
        <v>45118</v>
      </c>
      <c r="D45" s="17"/>
      <c r="E45" s="36"/>
    </row>
    <row r="46" spans="1:30" x14ac:dyDescent="0.3">
      <c r="A46" s="14">
        <f t="shared" si="10"/>
        <v>45119</v>
      </c>
      <c r="D46" s="17"/>
      <c r="E46" s="36"/>
    </row>
    <row r="47" spans="1:30" x14ac:dyDescent="0.3">
      <c r="A47" s="14">
        <f t="shared" si="10"/>
        <v>45120</v>
      </c>
      <c r="D47" s="17"/>
      <c r="E47" s="36"/>
    </row>
    <row r="48" spans="1:30" x14ac:dyDescent="0.3">
      <c r="A48" s="14">
        <f t="shared" si="10"/>
        <v>45121</v>
      </c>
      <c r="B48">
        <f>paradas!D1</f>
        <v>5</v>
      </c>
      <c r="C48">
        <f>paradas!K1</f>
        <v>5</v>
      </c>
      <c r="D48">
        <f>paradas!O1</f>
        <v>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3">
      <c r="A49" s="14">
        <f t="shared" si="10"/>
        <v>45122</v>
      </c>
      <c r="B49">
        <f>paradas!D1</f>
        <v>5</v>
      </c>
      <c r="C49">
        <f>paradas!K1</f>
        <v>5</v>
      </c>
      <c r="D49">
        <f>paradas!O1</f>
        <v>5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3">
      <c r="A50" s="14">
        <f t="shared" si="10"/>
        <v>45123</v>
      </c>
      <c r="B50">
        <f>paradas!D1</f>
        <v>5</v>
      </c>
      <c r="C50">
        <f>paradas!K1</f>
        <v>5</v>
      </c>
      <c r="D50">
        <f>paradas!O1</f>
        <v>5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3">
      <c r="A51" s="14">
        <f t="shared" si="10"/>
        <v>45124</v>
      </c>
      <c r="B51">
        <f>paradas!D1</f>
        <v>5</v>
      </c>
      <c r="C51">
        <f>paradas!K1</f>
        <v>5</v>
      </c>
      <c r="D51">
        <f>paradas!O1</f>
        <v>5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3">
      <c r="A52" s="14">
        <f t="shared" si="10"/>
        <v>45125</v>
      </c>
      <c r="B52">
        <f>paradas!D1</f>
        <v>5</v>
      </c>
      <c r="C52">
        <f>paradas!K1</f>
        <v>5</v>
      </c>
      <c r="D52">
        <f>paradas!O1</f>
        <v>5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3">
      <c r="A53" s="14">
        <f t="shared" si="10"/>
        <v>45126</v>
      </c>
      <c r="B53">
        <f>paradas!D1</f>
        <v>5</v>
      </c>
      <c r="C53">
        <f>paradas!K1</f>
        <v>5</v>
      </c>
      <c r="D53">
        <f>paradas!O1</f>
        <v>5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3">
      <c r="A54" s="14">
        <f t="shared" si="10"/>
        <v>45127</v>
      </c>
      <c r="D54" s="17"/>
      <c r="E54" s="36"/>
    </row>
    <row r="55" spans="1:7" x14ac:dyDescent="0.3">
      <c r="A55" s="14">
        <f t="shared" si="10"/>
        <v>45128</v>
      </c>
      <c r="D55" s="17"/>
      <c r="E55" s="36"/>
    </row>
    <row r="56" spans="1:7" x14ac:dyDescent="0.3">
      <c r="A56" s="14">
        <f t="shared" si="10"/>
        <v>45129</v>
      </c>
      <c r="D56" s="17"/>
      <c r="E56" s="36"/>
    </row>
    <row r="57" spans="1:7" x14ac:dyDescent="0.3">
      <c r="A57" s="14">
        <f t="shared" si="10"/>
        <v>45130</v>
      </c>
      <c r="D57" s="17"/>
      <c r="E57" s="36"/>
    </row>
    <row r="58" spans="1:7" x14ac:dyDescent="0.3">
      <c r="A58" s="14">
        <f t="shared" si="10"/>
        <v>45131</v>
      </c>
      <c r="D58" s="17"/>
      <c r="E58" s="36"/>
    </row>
    <row r="59" spans="1:7" x14ac:dyDescent="0.3">
      <c r="A59" s="14">
        <f t="shared" si="10"/>
        <v>45132</v>
      </c>
      <c r="D59" s="17"/>
      <c r="E59" s="36"/>
    </row>
    <row r="60" spans="1:7" x14ac:dyDescent="0.3">
      <c r="A60" s="14">
        <f t="shared" si="10"/>
        <v>45133</v>
      </c>
      <c r="D60" s="17"/>
    </row>
    <row r="61" spans="1:7" x14ac:dyDescent="0.3">
      <c r="A61" s="14">
        <f t="shared" si="10"/>
        <v>45134</v>
      </c>
      <c r="D61" s="17"/>
    </row>
    <row r="62" spans="1:7" x14ac:dyDescent="0.3">
      <c r="A62" s="14">
        <f t="shared" si="10"/>
        <v>45135</v>
      </c>
      <c r="D62" s="17"/>
    </row>
    <row r="63" spans="1:7" x14ac:dyDescent="0.3">
      <c r="A63" s="14">
        <f t="shared" si="10"/>
        <v>45136</v>
      </c>
      <c r="D63" s="17"/>
    </row>
    <row r="64" spans="1:7" x14ac:dyDescent="0.3">
      <c r="A64" s="14">
        <f t="shared" si="10"/>
        <v>45137</v>
      </c>
      <c r="D64" s="17"/>
    </row>
    <row r="65" spans="1:4" x14ac:dyDescent="0.3">
      <c r="A65" s="14" t="e">
        <f t="shared" si="10"/>
        <v>#REF!</v>
      </c>
      <c r="D65" s="17"/>
    </row>
    <row r="66" spans="1:4" x14ac:dyDescent="0.3">
      <c r="D66" s="17"/>
    </row>
    <row r="67" spans="1:4" x14ac:dyDescent="0.3">
      <c r="D67" s="17"/>
    </row>
    <row r="68" spans="1:4" x14ac:dyDescent="0.3">
      <c r="D68" s="17"/>
    </row>
    <row r="69" spans="1:4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R3" sqref="R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6" width="8" bestFit="1" customWidth="1"/>
  </cols>
  <sheetData>
    <row r="1" spans="1:36" ht="15.6" thickTop="1" thickBot="1" x14ac:dyDescent="0.35">
      <c r="A1" s="46"/>
      <c r="B1" s="50" t="s">
        <v>1154</v>
      </c>
    </row>
    <row r="2" spans="1:36" ht="15.6" thickTop="1" thickBot="1" x14ac:dyDescent="0.35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5.6" thickTop="1" thickBot="1" x14ac:dyDescent="0.35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0</v>
      </c>
      <c r="Z3" s="54">
        <f>COUNTIFS('RESUMEN TOTAL'!C5:C518,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5.6" thickTop="1" thickBot="1" x14ac:dyDescent="0.35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5.6" thickTop="1" thickBot="1" x14ac:dyDescent="0.35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5.6" thickTop="1" thickBot="1" x14ac:dyDescent="0.35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" thickTop="1" x14ac:dyDescent="0.3"/>
  </sheetData>
  <conditionalFormatting sqref="F4:AJ4">
    <cfRule type="cellIs" dxfId="1025" priority="3" operator="greaterThan">
      <formula>0.1</formula>
    </cfRule>
    <cfRule type="cellIs" dxfId="1024" priority="4" operator="greaterThan">
      <formula>10</formula>
    </cfRule>
  </conditionalFormatting>
  <conditionalFormatting sqref="F6:AJ6">
    <cfRule type="cellIs" dxfId="1023" priority="1" operator="greaterThan">
      <formula>0.1</formula>
    </cfRule>
    <cfRule type="cellIs" dxfId="102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56" topLeftCell="S457" activePane="bottomRight" state="frozen"/>
      <selection pane="topRight" activeCell="F1" sqref="F1"/>
      <selection pane="bottomLeft" activeCell="A456" sqref="A456"/>
      <selection pane="bottomRight" activeCell="W642" sqref="W642"/>
    </sheetView>
  </sheetViews>
  <sheetFormatPr baseColWidth="10" defaultRowHeight="14.4" x14ac:dyDescent="0.3"/>
  <cols>
    <col min="3" max="3" width="28.33203125" customWidth="1"/>
    <col min="19" max="19" width="13.109375" bestFit="1" customWidth="1"/>
  </cols>
  <sheetData>
    <row r="1" spans="1:36" ht="18" x14ac:dyDescent="0.35">
      <c r="C1" s="30" t="s">
        <v>1415</v>
      </c>
      <c r="D1" s="31">
        <f>COUNTIFS(E5:E601,"=GPON")/2</f>
        <v>5</v>
      </c>
      <c r="E1" s="101" t="s">
        <v>1416</v>
      </c>
      <c r="F1" s="101"/>
      <c r="G1" s="101"/>
      <c r="H1" s="102">
        <f>COUNTIFS(E5:E601,"=GPON")</f>
        <v>10</v>
      </c>
      <c r="I1" s="103" t="s">
        <v>1417</v>
      </c>
      <c r="J1" s="103"/>
      <c r="K1" s="104">
        <f>COUNTIFS(D5:D601,"=GFIJA")</f>
        <v>5</v>
      </c>
      <c r="L1" s="105" t="s">
        <v>1418</v>
      </c>
      <c r="M1" s="105"/>
      <c r="N1" s="105"/>
      <c r="O1" s="106">
        <f>COUNTIFS(D5:D601,"=INTERCOMUNICADOR")</f>
        <v>5</v>
      </c>
    </row>
    <row r="2" spans="1:36" ht="21" x14ac:dyDescent="0.4">
      <c r="E2" s="18" t="s">
        <v>1420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 t="shared" ref="V2:AE2" si="1">COUNTIFS(Y5:Y601, "=APAGADO",X5:X601,"=GPON")</f>
        <v>0</v>
      </c>
      <c r="Z2" s="18">
        <f t="shared" si="1"/>
        <v>0</v>
      </c>
      <c r="AA2" s="18">
        <f t="shared" si="1"/>
        <v>0</v>
      </c>
      <c r="AB2" s="18">
        <f t="shared" si="1"/>
        <v>0</v>
      </c>
      <c r="AC2" s="18">
        <f t="shared" si="1"/>
        <v>0</v>
      </c>
      <c r="AD2" s="18">
        <f t="shared" si="1"/>
        <v>0</v>
      </c>
      <c r="AE2" s="18">
        <f t="shared" si="1"/>
        <v>0</v>
      </c>
      <c r="AF2" s="18"/>
      <c r="AG2" s="18"/>
      <c r="AH2" s="18"/>
      <c r="AI2" s="18"/>
      <c r="AJ2" s="18"/>
    </row>
    <row r="3" spans="1:36" ht="21.6" thickBot="1" x14ac:dyDescent="0.45">
      <c r="E3" s="18" t="s">
        <v>1396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" hidden="1" thickTop="1" x14ac:dyDescent="0.3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ADO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hidden="1" x14ac:dyDescent="0.3">
      <c r="A467">
        <f>'RESUMEN TOTAL'!A467</f>
        <v>0</v>
      </c>
      <c r="B467" s="33">
        <f>'RESUMEN TOTAL'!B467</f>
        <v>0</v>
      </c>
      <c r="C467">
        <f>'RESUMEN TOTAL'!D467</f>
        <v>0</v>
      </c>
      <c r="D467" s="33">
        <f>'RESUMEN TOTAL'!E467</f>
        <v>0</v>
      </c>
      <c r="E467" s="33">
        <f>'RESUMEN TOTAL'!F467</f>
        <v>0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9">
        <f>'RESUMEN TOTAL'!AI467</f>
        <v>0</v>
      </c>
      <c r="AD467" s="19">
        <f>'RESUMEN TOTAL'!AJ467</f>
        <v>0</v>
      </c>
      <c r="AE467" s="19">
        <f>'RESUMEN TOTAL'!AK467</f>
        <v>0</v>
      </c>
      <c r="AF467" s="19">
        <f>'RESUMEN TOTAL'!AL467</f>
        <v>0</v>
      </c>
      <c r="AG467" s="19">
        <f>'RESUMEN TOTAL'!AM467</f>
        <v>0</v>
      </c>
      <c r="AH467" s="19">
        <f>'RESUMEN TOTAL'!AN467</f>
        <v>0</v>
      </c>
      <c r="AI467" s="19">
        <f>'RESUMEN TOTAL'!AO467</f>
        <v>0</v>
      </c>
      <c r="AJ467" s="19">
        <f>'RESUMEN TOTAL'!AP467</f>
        <v>0</v>
      </c>
    </row>
    <row r="468" spans="1:36" hidden="1" x14ac:dyDescent="0.3">
      <c r="A468">
        <f>'RESUMEN TOTAL'!A468</f>
        <v>0</v>
      </c>
      <c r="B468" s="33">
        <f>'RESUMEN TOTAL'!B468</f>
        <v>0</v>
      </c>
      <c r="C468">
        <f>'RESUMEN TOTAL'!D468</f>
        <v>0</v>
      </c>
      <c r="D468" s="33">
        <f>'RESUMEN TOTAL'!E468</f>
        <v>0</v>
      </c>
      <c r="E468" s="33">
        <f>'RESUMEN TOTAL'!F468</f>
        <v>0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9">
        <f>'RESUMEN TOTAL'!AI468</f>
        <v>0</v>
      </c>
      <c r="AD468" s="19">
        <f>'RESUMEN TOTAL'!AJ468</f>
        <v>0</v>
      </c>
      <c r="AE468" s="19">
        <f>'RESUMEN TOTAL'!AK468</f>
        <v>0</v>
      </c>
      <c r="AF468" s="19">
        <f>'RESUMEN TOTAL'!AL468</f>
        <v>0</v>
      </c>
      <c r="AG468" s="19">
        <f>'RESUMEN TOTAL'!AM468</f>
        <v>0</v>
      </c>
      <c r="AH468" s="19">
        <f>'RESUMEN TOTAL'!AN468</f>
        <v>0</v>
      </c>
      <c r="AI468" s="19">
        <f>'RESUMEN TOTAL'!AO468</f>
        <v>0</v>
      </c>
      <c r="AJ468" s="19">
        <f>'RESUMEN TOTAL'!AP468</f>
        <v>0</v>
      </c>
    </row>
    <row r="469" spans="1:36" hidden="1" x14ac:dyDescent="0.3">
      <c r="A469">
        <f>'RESUMEN TOTAL'!A469</f>
        <v>0</v>
      </c>
      <c r="B469" s="33">
        <f>'RESUMEN TOTAL'!B469</f>
        <v>0</v>
      </c>
      <c r="C469">
        <f>'RESUMEN TOTAL'!D469</f>
        <v>0</v>
      </c>
      <c r="D469" s="33">
        <f>'RESUMEN TOTAL'!E469</f>
        <v>0</v>
      </c>
      <c r="E469" s="33">
        <f>'RESUMEN TOTAL'!F469</f>
        <v>0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9">
        <f>'RESUMEN TOTAL'!AI469</f>
        <v>0</v>
      </c>
      <c r="AD469" s="19">
        <f>'RESUMEN TOTAL'!AJ469</f>
        <v>0</v>
      </c>
      <c r="AE469" s="19">
        <f>'RESUMEN TOTAL'!AK469</f>
        <v>0</v>
      </c>
      <c r="AF469" s="19">
        <f>'RESUMEN TOTAL'!AL469</f>
        <v>0</v>
      </c>
      <c r="AG469" s="19">
        <f>'RESUMEN TOTAL'!AM469</f>
        <v>0</v>
      </c>
      <c r="AH469" s="19">
        <f>'RESUMEN TOTAL'!AN469</f>
        <v>0</v>
      </c>
      <c r="AI469" s="19">
        <f>'RESUMEN TOTAL'!AO469</f>
        <v>0</v>
      </c>
      <c r="AJ469" s="19">
        <f>'RESUMEN TOTAL'!AP469</f>
        <v>0</v>
      </c>
    </row>
    <row r="470" spans="1:36" hidden="1" x14ac:dyDescent="0.3">
      <c r="A470">
        <f>'RESUMEN TOTAL'!A470</f>
        <v>0</v>
      </c>
      <c r="B470" s="33">
        <f>'RESUMEN TOTAL'!B470</f>
        <v>0</v>
      </c>
      <c r="C470">
        <f>'RESUMEN TOTAL'!D470</f>
        <v>0</v>
      </c>
      <c r="D470" s="33">
        <f>'RESUMEN TOTAL'!E470</f>
        <v>0</v>
      </c>
      <c r="E470" s="33">
        <f>'RESUMEN TOTAL'!F470</f>
        <v>0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9">
        <f>'RESUMEN TOTAL'!AI470</f>
        <v>0</v>
      </c>
      <c r="AD470" s="19">
        <f>'RESUMEN TOTAL'!AJ470</f>
        <v>0</v>
      </c>
      <c r="AE470" s="19">
        <f>'RESUMEN TOTAL'!AK470</f>
        <v>0</v>
      </c>
      <c r="AF470" s="19">
        <f>'RESUMEN TOTAL'!AL470</f>
        <v>0</v>
      </c>
      <c r="AG470" s="19">
        <f>'RESUMEN TOTAL'!AM470</f>
        <v>0</v>
      </c>
      <c r="AH470" s="19">
        <f>'RESUMEN TOTAL'!AN470</f>
        <v>0</v>
      </c>
      <c r="AI470" s="19">
        <f>'RESUMEN TOTAL'!AO470</f>
        <v>0</v>
      </c>
      <c r="AJ470" s="19">
        <f>'RESUMEN TOTAL'!AP470</f>
        <v>0</v>
      </c>
    </row>
    <row r="471" spans="1:36" hidden="1" x14ac:dyDescent="0.3">
      <c r="A471">
        <f>'RESUMEN TOTAL'!A471</f>
        <v>0</v>
      </c>
      <c r="B471" s="33">
        <f>'RESUMEN TOTAL'!B471</f>
        <v>0</v>
      </c>
      <c r="C471">
        <f>'RESUMEN TOTAL'!D471</f>
        <v>0</v>
      </c>
      <c r="D471" s="33">
        <f>'RESUMEN TOTAL'!E471</f>
        <v>0</v>
      </c>
      <c r="E471" s="33">
        <f>'RESUMEN TOTAL'!F471</f>
        <v>0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9">
        <f>'RESUMEN TOTAL'!AI471</f>
        <v>0</v>
      </c>
      <c r="AD471" s="19">
        <f>'RESUMEN TOTAL'!AJ471</f>
        <v>0</v>
      </c>
      <c r="AE471" s="19">
        <f>'RESUMEN TOTAL'!AK471</f>
        <v>0</v>
      </c>
      <c r="AF471" s="19">
        <f>'RESUMEN TOTAL'!AL471</f>
        <v>0</v>
      </c>
      <c r="AG471" s="19">
        <f>'RESUMEN TOTAL'!AM471</f>
        <v>0</v>
      </c>
      <c r="AH471" s="19">
        <f>'RESUMEN TOTAL'!AN471</f>
        <v>0</v>
      </c>
      <c r="AI471" s="19">
        <f>'RESUMEN TOTAL'!AO471</f>
        <v>0</v>
      </c>
      <c r="AJ471" s="19">
        <f>'RESUMEN TOTAL'!AP471</f>
        <v>0</v>
      </c>
    </row>
    <row r="472" spans="1:36" hidden="1" x14ac:dyDescent="0.3">
      <c r="A472">
        <f>'RESUMEN TOTAL'!A472</f>
        <v>0</v>
      </c>
      <c r="B472" s="33">
        <f>'RESUMEN TOTAL'!B472</f>
        <v>0</v>
      </c>
      <c r="C472">
        <f>'RESUMEN TOTAL'!D472</f>
        <v>0</v>
      </c>
      <c r="D472" s="33">
        <f>'RESUMEN TOTAL'!E472</f>
        <v>0</v>
      </c>
      <c r="E472" s="33">
        <f>'RESUMEN TOTAL'!F472</f>
        <v>0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9">
        <f>'RESUMEN TOTAL'!AI472</f>
        <v>0</v>
      </c>
      <c r="AD472" s="19">
        <f>'RESUMEN TOTAL'!AJ472</f>
        <v>0</v>
      </c>
      <c r="AE472" s="19">
        <f>'RESUMEN TOTAL'!AK472</f>
        <v>0</v>
      </c>
      <c r="AF472" s="19">
        <f>'RESUMEN TOTAL'!AL472</f>
        <v>0</v>
      </c>
      <c r="AG472" s="19">
        <f>'RESUMEN TOTAL'!AM472</f>
        <v>0</v>
      </c>
      <c r="AH472" s="19">
        <f>'RESUMEN TOTAL'!AN472</f>
        <v>0</v>
      </c>
      <c r="AI472" s="19">
        <f>'RESUMEN TOTAL'!AO472</f>
        <v>0</v>
      </c>
      <c r="AJ472" s="19">
        <f>'RESUMEN TOTAL'!AP472</f>
        <v>0</v>
      </c>
    </row>
    <row r="473" spans="1:36" hidden="1" x14ac:dyDescent="0.3">
      <c r="A473">
        <f>'RESUMEN TOTAL'!A473</f>
        <v>0</v>
      </c>
      <c r="B473" s="33">
        <f>'RESUMEN TOTAL'!B473</f>
        <v>0</v>
      </c>
      <c r="C473">
        <f>'RESUMEN TOTAL'!D473</f>
        <v>0</v>
      </c>
      <c r="D473" s="33">
        <f>'RESUMEN TOTAL'!E473</f>
        <v>0</v>
      </c>
      <c r="E473" s="33">
        <f>'RESUMEN TOTAL'!F473</f>
        <v>0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9">
        <f>'RESUMEN TOTAL'!AI473</f>
        <v>0</v>
      </c>
      <c r="AD473" s="19">
        <f>'RESUMEN TOTAL'!AJ473</f>
        <v>0</v>
      </c>
      <c r="AE473" s="19">
        <f>'RESUMEN TOTAL'!AK473</f>
        <v>0</v>
      </c>
      <c r="AF473" s="19">
        <f>'RESUMEN TOTAL'!AL473</f>
        <v>0</v>
      </c>
      <c r="AG473" s="19">
        <f>'RESUMEN TOTAL'!AM473</f>
        <v>0</v>
      </c>
      <c r="AH473" s="19">
        <f>'RESUMEN TOTAL'!AN473</f>
        <v>0</v>
      </c>
      <c r="AI473" s="19">
        <f>'RESUMEN TOTAL'!AO473</f>
        <v>0</v>
      </c>
      <c r="AJ473" s="19">
        <f>'RESUMEN TOTAL'!AP473</f>
        <v>0</v>
      </c>
    </row>
    <row r="474" spans="1:36" hidden="1" x14ac:dyDescent="0.3">
      <c r="A474">
        <f>'RESUMEN TOTAL'!A474</f>
        <v>0</v>
      </c>
      <c r="B474" s="33">
        <f>'RESUMEN TOTAL'!B474</f>
        <v>0</v>
      </c>
      <c r="C474">
        <f>'RESUMEN TOTAL'!D474</f>
        <v>0</v>
      </c>
      <c r="D474" s="33">
        <f>'RESUMEN TOTAL'!E474</f>
        <v>0</v>
      </c>
      <c r="E474" s="33">
        <f>'RESUMEN TOTAL'!F474</f>
        <v>0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9">
        <f>'RESUMEN TOTAL'!AI474</f>
        <v>0</v>
      </c>
      <c r="AD474" s="19">
        <f>'RESUMEN TOTAL'!AJ474</f>
        <v>0</v>
      </c>
      <c r="AE474" s="19">
        <f>'RESUMEN TOTAL'!AK474</f>
        <v>0</v>
      </c>
      <c r="AF474" s="19">
        <f>'RESUMEN TOTAL'!AL474</f>
        <v>0</v>
      </c>
      <c r="AG474" s="19">
        <f>'RESUMEN TOTAL'!AM474</f>
        <v>0</v>
      </c>
      <c r="AH474" s="19">
        <f>'RESUMEN TOTAL'!AN474</f>
        <v>0</v>
      </c>
      <c r="AI474" s="19">
        <f>'RESUMEN TOTAL'!AO474</f>
        <v>0</v>
      </c>
      <c r="AJ474" s="19">
        <f>'RESUMEN TOTAL'!AP474</f>
        <v>0</v>
      </c>
    </row>
    <row r="475" spans="1:36" hidden="1" x14ac:dyDescent="0.3">
      <c r="A475">
        <f>'RESUMEN TOTAL'!A475</f>
        <v>0</v>
      </c>
      <c r="B475" s="33">
        <f>'RESUMEN TOTAL'!B475</f>
        <v>0</v>
      </c>
      <c r="C475">
        <f>'RESUMEN TOTAL'!D475</f>
        <v>0</v>
      </c>
      <c r="D475" s="33">
        <f>'RESUMEN TOTAL'!E475</f>
        <v>0</v>
      </c>
      <c r="E475" s="33">
        <f>'RESUMEN TOTAL'!F475</f>
        <v>0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9">
        <f>'RESUMEN TOTAL'!AI475</f>
        <v>0</v>
      </c>
      <c r="AD475" s="19">
        <f>'RESUMEN TOTAL'!AJ475</f>
        <v>0</v>
      </c>
      <c r="AE475" s="19">
        <f>'RESUMEN TOTAL'!AK475</f>
        <v>0</v>
      </c>
      <c r="AF475" s="19">
        <f>'RESUMEN TOTAL'!AL475</f>
        <v>0</v>
      </c>
      <c r="AG475" s="19">
        <f>'RESUMEN TOTAL'!AM475</f>
        <v>0</v>
      </c>
      <c r="AH475" s="19">
        <f>'RESUMEN TOTAL'!AN475</f>
        <v>0</v>
      </c>
      <c r="AI475" s="19">
        <f>'RESUMEN TOTAL'!AO475</f>
        <v>0</v>
      </c>
      <c r="AJ475" s="19">
        <f>'RESUMEN TOTAL'!AP475</f>
        <v>0</v>
      </c>
    </row>
    <row r="476" spans="1:36" hidden="1" x14ac:dyDescent="0.3">
      <c r="A476">
        <f>'RESUMEN TOTAL'!A476</f>
        <v>0</v>
      </c>
      <c r="B476" s="33">
        <f>'RESUMEN TOTAL'!B476</f>
        <v>0</v>
      </c>
      <c r="C476">
        <f>'RESUMEN TOTAL'!D476</f>
        <v>0</v>
      </c>
      <c r="D476" s="33">
        <f>'RESUMEN TOTAL'!E476</f>
        <v>0</v>
      </c>
      <c r="E476" s="33">
        <f>'RESUMEN TOTAL'!F476</f>
        <v>0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9">
        <f>'RESUMEN TOTAL'!AI476</f>
        <v>0</v>
      </c>
      <c r="AD476" s="19">
        <f>'RESUMEN TOTAL'!AJ476</f>
        <v>0</v>
      </c>
      <c r="AE476" s="19">
        <f>'RESUMEN TOTAL'!AK476</f>
        <v>0</v>
      </c>
      <c r="AF476" s="19">
        <f>'RESUMEN TOTAL'!AL476</f>
        <v>0</v>
      </c>
      <c r="AG476" s="19">
        <f>'RESUMEN TOTAL'!AM476</f>
        <v>0</v>
      </c>
      <c r="AH476" s="19">
        <f>'RESUMEN TOTAL'!AN476</f>
        <v>0</v>
      </c>
      <c r="AI476" s="19">
        <f>'RESUMEN TOTAL'!AO476</f>
        <v>0</v>
      </c>
      <c r="AJ476" s="19">
        <f>'RESUMEN TOTAL'!AP476</f>
        <v>0</v>
      </c>
    </row>
    <row r="477" spans="1:36" hidden="1" x14ac:dyDescent="0.3">
      <c r="A477">
        <f>'RESUMEN TOTAL'!A477</f>
        <v>0</v>
      </c>
      <c r="B477" s="33">
        <f>'RESUMEN TOTAL'!B477</f>
        <v>0</v>
      </c>
      <c r="C477">
        <f>'RESUMEN TOTAL'!D477</f>
        <v>0</v>
      </c>
      <c r="D477" s="33">
        <f>'RESUMEN TOTAL'!E477</f>
        <v>0</v>
      </c>
      <c r="E477" s="33">
        <f>'RESUMEN TOTAL'!F477</f>
        <v>0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9">
        <f>'RESUMEN TOTAL'!AI477</f>
        <v>0</v>
      </c>
      <c r="AD477" s="19">
        <f>'RESUMEN TOTAL'!AJ477</f>
        <v>0</v>
      </c>
      <c r="AE477" s="19">
        <f>'RESUMEN TOTAL'!AK477</f>
        <v>0</v>
      </c>
      <c r="AF477" s="19">
        <f>'RESUMEN TOTAL'!AL477</f>
        <v>0</v>
      </c>
      <c r="AG477" s="19">
        <f>'RESUMEN TOTAL'!AM477</f>
        <v>0</v>
      </c>
      <c r="AH477" s="19">
        <f>'RESUMEN TOTAL'!AN477</f>
        <v>0</v>
      </c>
      <c r="AI477" s="19">
        <f>'RESUMEN TOTAL'!AO477</f>
        <v>0</v>
      </c>
      <c r="AJ477" s="19">
        <f>'RESUMEN TOTAL'!AP477</f>
        <v>0</v>
      </c>
    </row>
    <row r="478" spans="1:36" hidden="1" x14ac:dyDescent="0.3">
      <c r="A478">
        <f>'RESUMEN TOTAL'!A478</f>
        <v>0</v>
      </c>
      <c r="B478" s="33">
        <f>'RESUMEN TOTAL'!B478</f>
        <v>0</v>
      </c>
      <c r="C478">
        <f>'RESUMEN TOTAL'!D478</f>
        <v>0</v>
      </c>
      <c r="D478" s="33">
        <f>'RESUMEN TOTAL'!E478</f>
        <v>0</v>
      </c>
      <c r="E478" s="33">
        <f>'RESUMEN TOTAL'!F478</f>
        <v>0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9">
        <f>'RESUMEN TOTAL'!AI478</f>
        <v>0</v>
      </c>
      <c r="AD478" s="19">
        <f>'RESUMEN TOTAL'!AJ478</f>
        <v>0</v>
      </c>
      <c r="AE478" s="19">
        <f>'RESUMEN TOTAL'!AK478</f>
        <v>0</v>
      </c>
      <c r="AF478" s="19">
        <f>'RESUMEN TOTAL'!AL478</f>
        <v>0</v>
      </c>
      <c r="AG478" s="19">
        <f>'RESUMEN TOTAL'!AM478</f>
        <v>0</v>
      </c>
      <c r="AH478" s="19">
        <f>'RESUMEN TOTAL'!AN478</f>
        <v>0</v>
      </c>
      <c r="AI478" s="19">
        <f>'RESUMEN TOTAL'!AO478</f>
        <v>0</v>
      </c>
      <c r="AJ478" s="19">
        <f>'RESUMEN TOTAL'!AP478</f>
        <v>0</v>
      </c>
    </row>
    <row r="479" spans="1:36" hidden="1" x14ac:dyDescent="0.3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3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3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3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3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3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3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3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3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3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3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3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3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3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3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3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3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3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3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3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3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3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3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3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3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3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3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3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3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3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3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3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3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3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3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3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3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3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3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3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3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3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3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3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3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3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3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3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3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3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3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3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3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3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3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3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3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3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3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3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3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3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3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3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3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3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3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3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3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3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3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3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3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3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3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3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3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3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3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3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3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3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3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3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3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3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3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3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3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3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3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3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3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3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3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3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3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3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3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3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3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3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3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3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3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3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3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3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3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3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3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3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3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3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3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3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3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3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3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3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3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3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3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3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3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3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3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3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3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3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3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3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3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3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3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3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3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3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3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3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3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3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3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3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3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3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3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3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3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3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3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3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3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3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3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3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3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3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3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3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3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3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021" priority="89" operator="equal">
      <formula>#REF!</formula>
    </cfRule>
    <cfRule type="cellIs" dxfId="1020" priority="90" operator="equal">
      <formula>#REF!</formula>
    </cfRule>
  </conditionalFormatting>
  <conditionalFormatting sqref="D4:D436 D449:D640">
    <cfRule type="containsText" dxfId="1019" priority="95" operator="containsText" text="domo">
      <formula>NOT(ISERROR(SEARCH("domo",D4)))</formula>
    </cfRule>
  </conditionalFormatting>
  <conditionalFormatting sqref="D4:D640">
    <cfRule type="cellIs" dxfId="1018" priority="921" operator="equal">
      <formula>$D$7</formula>
    </cfRule>
  </conditionalFormatting>
  <conditionalFormatting sqref="D438">
    <cfRule type="containsText" dxfId="1017" priority="64" operator="containsText" text="fija">
      <formula>NOT(ISERROR(SEARCH("fija",D438)))</formula>
    </cfRule>
    <cfRule type="containsText" dxfId="1016" priority="65" operator="containsText" text="domo">
      <formula>NOT(ISERROR(SEARCH("domo",D438)))</formula>
    </cfRule>
    <cfRule type="containsText" dxfId="1015" priority="66" operator="containsText" text="Radio">
      <formula>NOT(ISERROR(SEARCH("Radio",D438)))</formula>
    </cfRule>
  </conditionalFormatting>
  <conditionalFormatting sqref="D438:D439">
    <cfRule type="containsText" dxfId="1014" priority="61" operator="containsText" text="fija">
      <formula>NOT(ISERROR(SEARCH("fija",D438)))</formula>
    </cfRule>
    <cfRule type="containsText" dxfId="1013" priority="62" operator="containsText" text="domo">
      <formula>NOT(ISERROR(SEARCH("domo",D438)))</formula>
    </cfRule>
  </conditionalFormatting>
  <conditionalFormatting sqref="D439">
    <cfRule type="containsText" dxfId="1012" priority="59" operator="containsText" text="fija">
      <formula>NOT(ISERROR(SEARCH("fija",D439)))</formula>
    </cfRule>
    <cfRule type="containsText" dxfId="1011" priority="60" operator="containsText" text="domo">
      <formula>NOT(ISERROR(SEARCH("domo",D439)))</formula>
    </cfRule>
    <cfRule type="containsText" dxfId="1010" priority="63" operator="containsText" text="Radio">
      <formula>NOT(ISERROR(SEARCH("Radio",D439)))</formula>
    </cfRule>
  </conditionalFormatting>
  <conditionalFormatting sqref="D442">
    <cfRule type="containsText" dxfId="1009" priority="56" operator="containsText" text="fija">
      <formula>NOT(ISERROR(SEARCH("fija",D442)))</formula>
    </cfRule>
    <cfRule type="containsText" dxfId="1008" priority="57" operator="containsText" text="domo">
      <formula>NOT(ISERROR(SEARCH("domo",D442)))</formula>
    </cfRule>
    <cfRule type="containsText" dxfId="1007" priority="58" operator="containsText" text="Radio">
      <formula>NOT(ISERROR(SEARCH("Radio",D442)))</formula>
    </cfRule>
  </conditionalFormatting>
  <conditionalFormatting sqref="D442:D443">
    <cfRule type="containsText" dxfId="1006" priority="53" operator="containsText" text="fija">
      <formula>NOT(ISERROR(SEARCH("fija",D442)))</formula>
    </cfRule>
    <cfRule type="containsText" dxfId="1005" priority="54" operator="containsText" text="domo">
      <formula>NOT(ISERROR(SEARCH("domo",D442)))</formula>
    </cfRule>
  </conditionalFormatting>
  <conditionalFormatting sqref="D443 D4:E436 D449:E456">
    <cfRule type="containsText" dxfId="1004" priority="55" operator="containsText" text="Radio">
      <formula>NOT(ISERROR(SEARCH("Radio",D4)))</formula>
    </cfRule>
  </conditionalFormatting>
  <conditionalFormatting sqref="D443:D444">
    <cfRule type="containsText" dxfId="1003" priority="50" operator="containsText" text="fija">
      <formula>NOT(ISERROR(SEARCH("fija",D443)))</formula>
    </cfRule>
    <cfRule type="containsText" dxfId="1002" priority="51" operator="containsText" text="domo">
      <formula>NOT(ISERROR(SEARCH("domo",D443)))</formula>
    </cfRule>
  </conditionalFormatting>
  <conditionalFormatting sqref="D444">
    <cfRule type="containsText" dxfId="1001" priority="52" operator="containsText" text="Radio">
      <formula>NOT(ISERROR(SEARCH("Radio",D444)))</formula>
    </cfRule>
  </conditionalFormatting>
  <conditionalFormatting sqref="D444:D445">
    <cfRule type="containsText" dxfId="1000" priority="47" operator="containsText" text="fija">
      <formula>NOT(ISERROR(SEARCH("fija",D444)))</formula>
    </cfRule>
    <cfRule type="containsText" dxfId="999" priority="48" operator="containsText" text="domo">
      <formula>NOT(ISERROR(SEARCH("domo",D444)))</formula>
    </cfRule>
  </conditionalFormatting>
  <conditionalFormatting sqref="D445">
    <cfRule type="containsText" dxfId="998" priority="45" operator="containsText" text="fija">
      <formula>NOT(ISERROR(SEARCH("fija",D445)))</formula>
    </cfRule>
    <cfRule type="containsText" dxfId="997" priority="46" operator="containsText" text="domo">
      <formula>NOT(ISERROR(SEARCH("domo",D445)))</formula>
    </cfRule>
    <cfRule type="containsText" dxfId="996" priority="49" operator="containsText" text="Radio">
      <formula>NOT(ISERROR(SEARCH("Radio",D445)))</formula>
    </cfRule>
  </conditionalFormatting>
  <conditionalFormatting sqref="D447">
    <cfRule type="containsText" dxfId="995" priority="168" operator="containsText" text="fija">
      <formula>NOT(ISERROR(SEARCH("fija",D447)))</formula>
    </cfRule>
    <cfRule type="containsText" dxfId="994" priority="169" operator="containsText" text="domo">
      <formula>NOT(ISERROR(SEARCH("domo",D447)))</formula>
    </cfRule>
  </conditionalFormatting>
  <conditionalFormatting sqref="D449:D640 D4:D436">
    <cfRule type="containsText" dxfId="993" priority="94" operator="containsText" text="fija">
      <formula>NOT(ISERROR(SEARCH("fija",D4)))</formula>
    </cfRule>
  </conditionalFormatting>
  <conditionalFormatting sqref="D450:D452">
    <cfRule type="containsText" dxfId="992" priority="67" operator="containsText" text="fija">
      <formula>NOT(ISERROR(SEARCH("fija",D450)))</formula>
    </cfRule>
    <cfRule type="containsText" dxfId="991" priority="68" operator="containsText" text="domo">
      <formula>NOT(ISERROR(SEARCH("domo",D450)))</formula>
    </cfRule>
  </conditionalFormatting>
  <conditionalFormatting sqref="D447:E447 D457:E640">
    <cfRule type="containsText" dxfId="990" priority="190" operator="containsText" text="Radio">
      <formula>NOT(ISERROR(SEARCH("Radio",D447)))</formula>
    </cfRule>
  </conditionalFormatting>
  <conditionalFormatting sqref="E4:E436 E449:E640 E447">
    <cfRule type="cellIs" dxfId="989" priority="166" operator="equal">
      <formula>"PTP A FO"</formula>
    </cfRule>
  </conditionalFormatting>
  <conditionalFormatting sqref="E4:E640">
    <cfRule type="cellIs" dxfId="988" priority="924" operator="equal">
      <formula>$E$10</formula>
    </cfRule>
    <cfRule type="cellIs" dxfId="987" priority="925" operator="equal">
      <formula>"PTP A FO"</formula>
    </cfRule>
  </conditionalFormatting>
  <conditionalFormatting sqref="E437">
    <cfRule type="containsText" dxfId="986" priority="7" operator="containsText" text="Radio">
      <formula>NOT(ISERROR(SEARCH("Radio",E437)))</formula>
    </cfRule>
    <cfRule type="cellIs" dxfId="985" priority="8" operator="equal">
      <formula>"PTP A FO"</formula>
    </cfRule>
  </conditionalFormatting>
  <conditionalFormatting sqref="F5:G106 I7:Q7 F125:G323 I333:AH414 F356:H357 F374:G456 H456 F109:AH109 F467:AH640 AJ8:AJ456">
    <cfRule type="containsText" dxfId="984" priority="154" operator="containsText" text="Caida">
      <formula>NOT(ISERROR(SEARCH("Caida",F5)))</formula>
    </cfRule>
  </conditionalFormatting>
  <conditionalFormatting sqref="F5:G106 I7:Q7">
    <cfRule type="cellIs" dxfId="983" priority="155" operator="lessThan">
      <formula>0.8</formula>
    </cfRule>
    <cfRule type="cellIs" dxfId="982" priority="156" operator="greaterThan">
      <formula>0.8</formula>
    </cfRule>
  </conditionalFormatting>
  <conditionalFormatting sqref="F74:G74">
    <cfRule type="containsText" dxfId="98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980" priority="180" operator="lessThan">
      <formula>0.8</formula>
    </cfRule>
    <cfRule type="cellIs" dxfId="979" priority="181" operator="greaterThan">
      <formula>0.8</formula>
    </cfRule>
  </conditionalFormatting>
  <conditionalFormatting sqref="F5:AJ456 F467:O469 AB467:AJ469 P467:AA640">
    <cfRule type="cellIs" dxfId="97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977" priority="188" operator="notContains" text="Caida">
      <formula>ISERROR(SEARCH("Caida",F125))</formula>
    </cfRule>
  </conditionalFormatting>
  <conditionalFormatting sqref="H5:H8 N8:AI14 N15:R15 T15:AI15 N16:AI121">
    <cfRule type="notContainsText" dxfId="976" priority="23" operator="notContains" text="Caida">
      <formula>ISERROR(SEARCH("Caida",H5))</formula>
    </cfRule>
    <cfRule type="containsText" dxfId="975" priority="24" operator="containsText" text="Caida">
      <formula>NOT(ISERROR(SEARCH("Caida",H5)))</formula>
    </cfRule>
    <cfRule type="cellIs" dxfId="974" priority="25" operator="lessThan">
      <formula>0.8</formula>
    </cfRule>
    <cfRule type="cellIs" dxfId="97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972" priority="43" operator="equal">
      <formula>"APAGADO"</formula>
    </cfRule>
  </conditionalFormatting>
  <conditionalFormatting sqref="H9:H275 I195:AH275 H276:AH276 I277:AH323 H277:H456">
    <cfRule type="notContainsText" dxfId="971" priority="32" operator="notContains" text="Caida">
      <formula>ISERROR(SEARCH("Caida",H9))</formula>
    </cfRule>
    <cfRule type="containsText" dxfId="970" priority="33" operator="containsText" text="Caida">
      <formula>NOT(ISERROR(SEARCH("Caida",H9)))</formula>
    </cfRule>
    <cfRule type="cellIs" dxfId="969" priority="34" operator="lessThan">
      <formula>0.8</formula>
    </cfRule>
    <cfRule type="cellIs" dxfId="968" priority="35" operator="greaterThan">
      <formula>0.8</formula>
    </cfRule>
  </conditionalFormatting>
  <conditionalFormatting sqref="H102:H104">
    <cfRule type="cellIs" dxfId="967" priority="27" operator="equal">
      <formula>"APAGADO"</formula>
    </cfRule>
    <cfRule type="notContainsText" dxfId="966" priority="28" operator="notContains" text="Caida">
      <formula>ISERROR(SEARCH("Caida",H102))</formula>
    </cfRule>
    <cfRule type="containsText" dxfId="965" priority="29" operator="containsText" text="Caida">
      <formula>NOT(ISERROR(SEARCH("Caida",H102)))</formula>
    </cfRule>
    <cfRule type="cellIs" dxfId="964" priority="30" operator="lessThan">
      <formula>0.8</formula>
    </cfRule>
    <cfRule type="cellIs" dxfId="963" priority="31" operator="greaterThan">
      <formula>0.8</formula>
    </cfRule>
  </conditionalFormatting>
  <conditionalFormatting sqref="H109 H356:H357 H456 H467:H640 H4">
    <cfRule type="cellIs" dxfId="962" priority="40" operator="equal">
      <formula>$H$13</formula>
    </cfRule>
  </conditionalFormatting>
  <conditionalFormatting sqref="H109 H356:H357 H456 H467:H640">
    <cfRule type="notContainsText" dxfId="961" priority="36" operator="notContains" text="Caida">
      <formula>ISERROR(SEARCH("Caida",H109))</formula>
    </cfRule>
    <cfRule type="containsText" dxfId="960" priority="37" operator="containsText" text="Caida">
      <formula>NOT(ISERROR(SEARCH("Caida",H109)))</formula>
    </cfRule>
    <cfRule type="cellIs" dxfId="959" priority="38" operator="lessThan">
      <formula>0.8</formula>
    </cfRule>
    <cfRule type="cellIs" dxfId="958" priority="39" operator="greaterThan">
      <formula>0.8</formula>
    </cfRule>
    <cfRule type="cellIs" dxfId="957" priority="41" operator="greaterThan">
      <formula>0.8</formula>
    </cfRule>
  </conditionalFormatting>
  <conditionalFormatting sqref="I326:L328">
    <cfRule type="notContainsText" dxfId="956" priority="176" operator="notContains" text="Caida">
      <formula>ISERROR(SEARCH("Caida",I326))</formula>
    </cfRule>
    <cfRule type="containsText" dxfId="955" priority="177" operator="containsText" text="Caida">
      <formula>NOT(ISERROR(SEARCH("Caida",I326)))</formula>
    </cfRule>
    <cfRule type="cellIs" dxfId="954" priority="178" operator="lessThan">
      <formula>0.8</formula>
    </cfRule>
    <cfRule type="cellIs" dxfId="953" priority="179" operator="greaterThan">
      <formula>0.8</formula>
    </cfRule>
  </conditionalFormatting>
  <conditionalFormatting sqref="I398:L411">
    <cfRule type="cellIs" dxfId="952" priority="174" operator="lessThan">
      <formula>0.8</formula>
    </cfRule>
    <cfRule type="cellIs" dxfId="951" priority="175" operator="greaterThan">
      <formula>0.8</formula>
    </cfRule>
  </conditionalFormatting>
  <conditionalFormatting sqref="I415:L429">
    <cfRule type="cellIs" dxfId="950" priority="164" operator="lessThan">
      <formula>0.8</formula>
    </cfRule>
    <cfRule type="cellIs" dxfId="949" priority="165" operator="greaterThan">
      <formula>0.8</formula>
    </cfRule>
  </conditionalFormatting>
  <conditionalFormatting sqref="I8:M106">
    <cfRule type="cellIs" dxfId="948" priority="14" operator="equal">
      <formula>"APAGADO"</formula>
    </cfRule>
    <cfRule type="notContainsText" dxfId="947" priority="15" operator="notContains" text="Caida">
      <formula>ISERROR(SEARCH("Caida",I8))</formula>
    </cfRule>
    <cfRule type="containsText" dxfId="946" priority="16" operator="containsText" text="Caida">
      <formula>NOT(ISERROR(SEARCH("Caida",I8)))</formula>
    </cfRule>
    <cfRule type="cellIs" dxfId="945" priority="17" operator="lessThan">
      <formula>0.8</formula>
    </cfRule>
    <cfRule type="cellIs" dxfId="944" priority="18" operator="greaterThan">
      <formula>0.8</formula>
    </cfRule>
  </conditionalFormatting>
  <conditionalFormatting sqref="I411:N411 P411:AG411 M194:AG194 I195:AG209 I194:K194">
    <cfRule type="cellIs" dxfId="94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942" priority="191" operator="lessThan">
      <formula>0.8</formula>
    </cfRule>
    <cfRule type="cellIs" dxfId="94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940" priority="189" operator="containsText" text="Caida">
      <formula>NOT(ISERROR(SEARCH("Caida",F125)))</formula>
    </cfRule>
  </conditionalFormatting>
  <conditionalFormatting sqref="I415:AG429">
    <cfRule type="notContainsText" dxfId="939" priority="162" operator="notContains" text="Caida">
      <formula>ISERROR(SEARCH("Caida",I415))</formula>
    </cfRule>
    <cfRule type="containsText" dxfId="938" priority="163" operator="containsText" text="Caida">
      <formula>NOT(ISERROR(SEARCH("Caida",I415)))</formula>
    </cfRule>
  </conditionalFormatting>
  <conditionalFormatting sqref="I333:AH414 F5:G106 F125:G323 F356:H357 F374:G456 H456 I7:Q7">
    <cfRule type="notContainsText" dxfId="937" priority="153" operator="notContains" text="Caida">
      <formula>ISERROR(SEARCH("Caida",F5))</formula>
    </cfRule>
  </conditionalFormatting>
  <conditionalFormatting sqref="I5:AI6">
    <cfRule type="notContainsText" dxfId="936" priority="10" operator="notContains" text="Caida">
      <formula>ISERROR(SEARCH("Caida",I5))</formula>
    </cfRule>
    <cfRule type="containsText" dxfId="935" priority="11" operator="containsText" text="Caida">
      <formula>NOT(ISERROR(SEARCH("Caida",I5)))</formula>
    </cfRule>
    <cfRule type="cellIs" dxfId="934" priority="12" operator="lessThan">
      <formula>0.8</formula>
    </cfRule>
    <cfRule type="cellIs" dxfId="933" priority="13" operator="greaterThan">
      <formula>0.8</formula>
    </cfRule>
  </conditionalFormatting>
  <conditionalFormatting sqref="I5:AI7">
    <cfRule type="cellIs" dxfId="932" priority="9" operator="equal">
      <formula>"APAGADO"</formula>
    </cfRule>
  </conditionalFormatting>
  <conditionalFormatting sqref="N16:AI121 H5:H8 N8:AI14 N15:R15 T15:AI15">
    <cfRule type="cellIs" dxfId="931" priority="22" operator="equal">
      <formula>"APAGADO"</formula>
    </cfRule>
  </conditionalFormatting>
  <conditionalFormatting sqref="P7:AA7">
    <cfRule type="cellIs" dxfId="930" priority="157" operator="equal">
      <formula>"apagado"</formula>
    </cfRule>
  </conditionalFormatting>
  <conditionalFormatting sqref="R7:Y7">
    <cfRule type="notContainsText" dxfId="929" priority="170" operator="notContains" text="Caida">
      <formula>ISERROR(SEARCH("Caida",R7))</formula>
    </cfRule>
    <cfRule type="containsText" dxfId="928" priority="171" operator="containsText" text="Caida">
      <formula>NOT(ISERROR(SEARCH("Caida",R7)))</formula>
    </cfRule>
    <cfRule type="cellIs" dxfId="927" priority="172" operator="lessThan">
      <formula>0.8</formula>
    </cfRule>
    <cfRule type="cellIs" dxfId="926" priority="173" operator="greaterThan">
      <formula>0.8</formula>
    </cfRule>
  </conditionalFormatting>
  <conditionalFormatting sqref="S14:S15">
    <cfRule type="cellIs" dxfId="925" priority="6" operator="equal">
      <formula>"apagado"</formula>
    </cfRule>
  </conditionalFormatting>
  <conditionalFormatting sqref="W150">
    <cfRule type="cellIs" dxfId="924" priority="84" operator="equal">
      <formula>"apagado"</formula>
    </cfRule>
  </conditionalFormatting>
  <conditionalFormatting sqref="W183">
    <cfRule type="cellIs" dxfId="923" priority="83" operator="equal">
      <formula>"apagado"</formula>
    </cfRule>
  </conditionalFormatting>
  <conditionalFormatting sqref="W185">
    <cfRule type="cellIs" dxfId="922" priority="82" operator="equal">
      <formula>"apagado"</formula>
    </cfRule>
  </conditionalFormatting>
  <conditionalFormatting sqref="W190">
    <cfRule type="cellIs" dxfId="921" priority="81" operator="equal">
      <formula>"apagado"</formula>
    </cfRule>
  </conditionalFormatting>
  <conditionalFormatting sqref="W194">
    <cfRule type="cellIs" dxfId="920" priority="80" operator="equal">
      <formula>"apagado"</formula>
    </cfRule>
  </conditionalFormatting>
  <conditionalFormatting sqref="W221">
    <cfRule type="cellIs" dxfId="919" priority="79" operator="equal">
      <formula>"apagado"</formula>
    </cfRule>
  </conditionalFormatting>
  <conditionalFormatting sqref="W245">
    <cfRule type="cellIs" dxfId="918" priority="69" operator="equal">
      <formula>"apagado"</formula>
    </cfRule>
  </conditionalFormatting>
  <conditionalFormatting sqref="W251">
    <cfRule type="cellIs" dxfId="917" priority="70" operator="equal">
      <formula>"apagado"</formula>
    </cfRule>
  </conditionalFormatting>
  <conditionalFormatting sqref="W295:W297">
    <cfRule type="cellIs" dxfId="916" priority="78" operator="equal">
      <formula>"apagado"</formula>
    </cfRule>
  </conditionalFormatting>
  <conditionalFormatting sqref="W333:W339">
    <cfRule type="cellIs" dxfId="915" priority="77" operator="equal">
      <formula>"apagado"</formula>
    </cfRule>
  </conditionalFormatting>
  <conditionalFormatting sqref="W363">
    <cfRule type="cellIs" dxfId="914" priority="76" operator="equal">
      <formula>"apagado"</formula>
    </cfRule>
  </conditionalFormatting>
  <conditionalFormatting sqref="W376:W377">
    <cfRule type="cellIs" dxfId="913" priority="75" operator="equal">
      <formula>"apagado"</formula>
    </cfRule>
  </conditionalFormatting>
  <conditionalFormatting sqref="W394">
    <cfRule type="cellIs" dxfId="912" priority="74" operator="equal">
      <formula>"apagado"</formula>
    </cfRule>
  </conditionalFormatting>
  <conditionalFormatting sqref="W410:W414">
    <cfRule type="cellIs" dxfId="911" priority="73" operator="equal">
      <formula>"apagado"</formula>
    </cfRule>
  </conditionalFormatting>
  <conditionalFormatting sqref="W417:W418">
    <cfRule type="cellIs" dxfId="910" priority="72" operator="equal">
      <formula>"apagado"</formula>
    </cfRule>
  </conditionalFormatting>
  <conditionalFormatting sqref="W426">
    <cfRule type="cellIs" dxfId="909" priority="71" operator="equal">
      <formula>"apagado"</formula>
    </cfRule>
  </conditionalFormatting>
  <conditionalFormatting sqref="Y134:Y136">
    <cfRule type="cellIs" dxfId="908" priority="97" operator="equal">
      <formula>"apagado"</formula>
    </cfRule>
    <cfRule type="notContainsText" dxfId="907" priority="149" operator="notContains" text="Caida">
      <formula>ISERROR(SEARCH("Caida",Y134))</formula>
    </cfRule>
    <cfRule type="containsText" dxfId="906" priority="150" operator="containsText" text="Caida">
      <formula>NOT(ISERROR(SEARCH("Caida",Y134)))</formula>
    </cfRule>
    <cfRule type="cellIs" dxfId="905" priority="151" operator="lessThan">
      <formula>0.8</formula>
    </cfRule>
    <cfRule type="cellIs" dxfId="904" priority="152" operator="greaterThan">
      <formula>0.8</formula>
    </cfRule>
  </conditionalFormatting>
  <conditionalFormatting sqref="Y140:Y145">
    <cfRule type="cellIs" dxfId="903" priority="96" operator="equal">
      <formula>"apagado"</formula>
    </cfRule>
    <cfRule type="notContainsText" dxfId="902" priority="145" operator="notContains" text="Caida">
      <formula>ISERROR(SEARCH("Caida",Y140))</formula>
    </cfRule>
    <cfRule type="containsText" dxfId="901" priority="146" operator="containsText" text="Caida">
      <formula>NOT(ISERROR(SEARCH("Caida",Y140)))</formula>
    </cfRule>
    <cfRule type="cellIs" dxfId="900" priority="147" operator="lessThan">
      <formula>0.8</formula>
    </cfRule>
    <cfRule type="cellIs" dxfId="899" priority="148" operator="greaterThan">
      <formula>0.8</formula>
    </cfRule>
  </conditionalFormatting>
  <conditionalFormatting sqref="Y149">
    <cfRule type="cellIs" dxfId="898" priority="99" operator="equal">
      <formula>"apagado"</formula>
    </cfRule>
    <cfRule type="notContainsText" dxfId="897" priority="141" operator="notContains" text="Caida">
      <formula>ISERROR(SEARCH("Caida",Y149))</formula>
    </cfRule>
    <cfRule type="containsText" dxfId="896" priority="142" operator="containsText" text="Caida">
      <formula>NOT(ISERROR(SEARCH("Caida",Y149)))</formula>
    </cfRule>
    <cfRule type="cellIs" dxfId="895" priority="143" operator="lessThan">
      <formula>0.8</formula>
    </cfRule>
    <cfRule type="cellIs" dxfId="894" priority="144" operator="greaterThan">
      <formula>0.8</formula>
    </cfRule>
  </conditionalFormatting>
  <conditionalFormatting sqref="Y151">
    <cfRule type="cellIs" dxfId="893" priority="98" operator="equal">
      <formula>"apagado"</formula>
    </cfRule>
    <cfRule type="notContainsText" dxfId="892" priority="137" operator="notContains" text="Caida">
      <formula>ISERROR(SEARCH("Caida",Y151))</formula>
    </cfRule>
    <cfRule type="containsText" dxfId="891" priority="138" operator="containsText" text="Caida">
      <formula>NOT(ISERROR(SEARCH("Caida",Y151)))</formula>
    </cfRule>
    <cfRule type="cellIs" dxfId="890" priority="139" operator="lessThan">
      <formula>0.8</formula>
    </cfRule>
    <cfRule type="cellIs" dxfId="889" priority="140" operator="greaterThan">
      <formula>0.8</formula>
    </cfRule>
  </conditionalFormatting>
  <conditionalFormatting sqref="Y167:Y171">
    <cfRule type="cellIs" dxfId="888" priority="100" operator="equal">
      <formula>"apagado"</formula>
    </cfRule>
    <cfRule type="notContainsText" dxfId="887" priority="133" operator="notContains" text="Caida">
      <formula>ISERROR(SEARCH("Caida",Y167))</formula>
    </cfRule>
    <cfRule type="containsText" dxfId="886" priority="134" operator="containsText" text="Caida">
      <formula>NOT(ISERROR(SEARCH("Caida",Y167)))</formula>
    </cfRule>
    <cfRule type="cellIs" dxfId="885" priority="135" operator="lessThan">
      <formula>0.8</formula>
    </cfRule>
    <cfRule type="cellIs" dxfId="884" priority="136" operator="greaterThan">
      <formula>0.8</formula>
    </cfRule>
  </conditionalFormatting>
  <conditionalFormatting sqref="Y190:Y192">
    <cfRule type="cellIs" dxfId="883" priority="101" operator="equal">
      <formula>"apagado"</formula>
    </cfRule>
    <cfRule type="notContainsText" dxfId="882" priority="129" operator="notContains" text="Caida">
      <formula>ISERROR(SEARCH("Caida",Y190))</formula>
    </cfRule>
    <cfRule type="containsText" dxfId="881" priority="130" operator="containsText" text="Caida">
      <formula>NOT(ISERROR(SEARCH("Caida",Y190)))</formula>
    </cfRule>
    <cfRule type="cellIs" dxfId="880" priority="131" operator="lessThan">
      <formula>0.8</formula>
    </cfRule>
    <cfRule type="cellIs" dxfId="879" priority="132" operator="greaterThan">
      <formula>0.8</formula>
    </cfRule>
  </conditionalFormatting>
  <conditionalFormatting sqref="Y194">
    <cfRule type="cellIs" dxfId="878" priority="102" operator="equal">
      <formula>"apagado"</formula>
    </cfRule>
    <cfRule type="notContainsText" dxfId="877" priority="125" operator="notContains" text="Caida">
      <formula>ISERROR(SEARCH("Caida",Y194))</formula>
    </cfRule>
    <cfRule type="containsText" dxfId="876" priority="126" operator="containsText" text="Caida">
      <formula>NOT(ISERROR(SEARCH("Caida",Y194)))</formula>
    </cfRule>
    <cfRule type="cellIs" dxfId="875" priority="127" operator="lessThan">
      <formula>0.8</formula>
    </cfRule>
    <cfRule type="cellIs" dxfId="874" priority="128" operator="greaterThan">
      <formula>0.8</formula>
    </cfRule>
  </conditionalFormatting>
  <conditionalFormatting sqref="Y208">
    <cfRule type="cellIs" dxfId="873" priority="103" operator="equal">
      <formula>"apagado"</formula>
    </cfRule>
    <cfRule type="notContainsText" dxfId="872" priority="121" operator="notContains" text="Caida">
      <formula>ISERROR(SEARCH("Caida",Y208))</formula>
    </cfRule>
    <cfRule type="containsText" dxfId="871" priority="122" operator="containsText" text="Caida">
      <formula>NOT(ISERROR(SEARCH("Caida",Y208)))</formula>
    </cfRule>
    <cfRule type="cellIs" dxfId="870" priority="123" operator="lessThan">
      <formula>0.8</formula>
    </cfRule>
    <cfRule type="cellIs" dxfId="869" priority="124" operator="greaterThan">
      <formula>0.8</formula>
    </cfRule>
  </conditionalFormatting>
  <conditionalFormatting sqref="Y221:Y223">
    <cfRule type="cellIs" dxfId="868" priority="104" operator="equal">
      <formula>"apagado"</formula>
    </cfRule>
    <cfRule type="notContainsText" dxfId="867" priority="117" operator="notContains" text="Caida">
      <formula>ISERROR(SEARCH("Caida",Y221))</formula>
    </cfRule>
    <cfRule type="containsText" dxfId="866" priority="118" operator="containsText" text="Caida">
      <formula>NOT(ISERROR(SEARCH("Caida",Y221)))</formula>
    </cfRule>
    <cfRule type="cellIs" dxfId="865" priority="119" operator="lessThan">
      <formula>0.8</formula>
    </cfRule>
    <cfRule type="cellIs" dxfId="864" priority="120" operator="greaterThan">
      <formula>0.8</formula>
    </cfRule>
  </conditionalFormatting>
  <conditionalFormatting sqref="Y229">
    <cfRule type="cellIs" dxfId="863" priority="105" operator="equal">
      <formula>"apagado"</formula>
    </cfRule>
    <cfRule type="notContainsText" dxfId="862" priority="113" operator="notContains" text="Caida">
      <formula>ISERROR(SEARCH("Caida",Y229))</formula>
    </cfRule>
    <cfRule type="containsText" dxfId="861" priority="114" operator="containsText" text="Caida">
      <formula>NOT(ISERROR(SEARCH("Caida",Y229)))</formula>
    </cfRule>
    <cfRule type="cellIs" dxfId="860" priority="115" operator="lessThan">
      <formula>0.8</formula>
    </cfRule>
    <cfRule type="cellIs" dxfId="859" priority="116" operator="greaterThan">
      <formula>0.8</formula>
    </cfRule>
  </conditionalFormatting>
  <conditionalFormatting sqref="Y246:Y248">
    <cfRule type="cellIs" dxfId="858" priority="106" operator="equal">
      <formula>"apagado"</formula>
    </cfRule>
    <cfRule type="notContainsText" dxfId="857" priority="109" operator="notContains" text="Caida">
      <formula>ISERROR(SEARCH("Caida",Y246))</formula>
    </cfRule>
    <cfRule type="containsText" dxfId="856" priority="110" operator="containsText" text="Caida">
      <formula>NOT(ISERROR(SEARCH("Caida",Y246)))</formula>
    </cfRule>
    <cfRule type="cellIs" dxfId="855" priority="111" operator="lessThan">
      <formula>0.8</formula>
    </cfRule>
    <cfRule type="cellIs" dxfId="854" priority="112" operator="greaterThan">
      <formula>0.8</formula>
    </cfRule>
  </conditionalFormatting>
  <conditionalFormatting sqref="Y416:Y418">
    <cfRule type="cellIs" dxfId="853" priority="107" operator="equal">
      <formula>"apagado"</formula>
    </cfRule>
  </conditionalFormatting>
  <conditionalFormatting sqref="Y421">
    <cfRule type="cellIs" dxfId="852" priority="108" operator="equal">
      <formula>"apagado"</formula>
    </cfRule>
  </conditionalFormatting>
  <conditionalFormatting sqref="Z7">
    <cfRule type="notContainsText" dxfId="851" priority="85" operator="notContains" text="Caida">
      <formula>ISERROR(SEARCH("Caida",Z7))</formula>
    </cfRule>
    <cfRule type="containsText" dxfId="850" priority="86" operator="containsText" text="Caida">
      <formula>NOT(ISERROR(SEARCH("Caida",Z7)))</formula>
    </cfRule>
    <cfRule type="cellIs" dxfId="849" priority="87" operator="lessThan">
      <formula>0.8</formula>
    </cfRule>
    <cfRule type="cellIs" dxfId="848" priority="88" operator="greaterThan">
      <formula>0.8</formula>
    </cfRule>
  </conditionalFormatting>
  <conditionalFormatting sqref="AA7:AJ7 G324:G328">
    <cfRule type="containsText" dxfId="847" priority="185" operator="containsText" text="Caida">
      <formula>NOT(ISERROR(SEARCH("Caida",G7)))</formula>
    </cfRule>
    <cfRule type="cellIs" dxfId="846" priority="186" operator="lessThan">
      <formula>0.8</formula>
    </cfRule>
    <cfRule type="cellIs" dxfId="845" priority="187" operator="greaterThan">
      <formula>0.8</formula>
    </cfRule>
  </conditionalFormatting>
  <conditionalFormatting sqref="AB122:AH124">
    <cfRule type="notContainsText" dxfId="844" priority="158" operator="notContains" text="Caida">
      <formula>ISERROR(SEARCH("Caida",AB122))</formula>
    </cfRule>
    <cfRule type="containsText" dxfId="843" priority="159" operator="containsText" text="Caida">
      <formula>NOT(ISERROR(SEARCH("Caida",AB122)))</formula>
    </cfRule>
    <cfRule type="cellIs" dxfId="842" priority="160" operator="lessThan">
      <formula>0.8</formula>
    </cfRule>
    <cfRule type="cellIs" dxfId="841" priority="161" operator="greaterThan">
      <formula>0.8</formula>
    </cfRule>
  </conditionalFormatting>
  <conditionalFormatting sqref="AH122:AH209 F5:G106 AB122:AG124 I125:AG193">
    <cfRule type="cellIs" dxfId="840" priority="44" operator="equal">
      <formula>"APAGADO"</formula>
    </cfRule>
  </conditionalFormatting>
  <conditionalFormatting sqref="AH324:AH357 G328:G357 I333:AG397 AH358:AJ426 G415:G456 AI122:AI234 AI235:AJ357 AJ8:AJ234 I430:AA456">
    <cfRule type="cellIs" dxfId="839" priority="182" operator="lessThan">
      <formula>0.8</formula>
    </cfRule>
  </conditionalFormatting>
  <conditionalFormatting sqref="AI109 AI122:AI456 AB467:AJ640">
    <cfRule type="cellIs" dxfId="838" priority="19" operator="equal">
      <formula>"APAGADO"</formula>
    </cfRule>
  </conditionalFormatting>
  <conditionalFormatting sqref="AI109 AI122:AI456 AI467:AI640">
    <cfRule type="notContainsText" dxfId="837" priority="20" operator="notContains" text="Caida">
      <formula>ISERROR(SEARCH("Caida",AI109))</formula>
    </cfRule>
  </conditionalFormatting>
  <conditionalFormatting sqref="AI109 AI122:AI456 AI467:AJ640">
    <cfRule type="containsText" dxfId="836" priority="21" operator="containsText" text="Caida">
      <formula>NOT(ISERROR(SEARCH("Caida",AI109)))</formula>
    </cfRule>
  </conditionalFormatting>
  <conditionalFormatting sqref="AJ5:AJ6">
    <cfRule type="notContainsText" dxfId="835" priority="1" operator="notContains" text="Caida">
      <formula>ISERROR(SEARCH("Caida",AJ5))</formula>
    </cfRule>
    <cfRule type="containsText" dxfId="834" priority="2" operator="containsText" text="Caida">
      <formula>NOT(ISERROR(SEARCH("Caida",AJ5)))</formula>
    </cfRule>
    <cfRule type="cellIs" dxfId="833" priority="3" operator="lessThan">
      <formula>0.8</formula>
    </cfRule>
    <cfRule type="cellIs" dxfId="832" priority="4" operator="greaterThan">
      <formula>0.8</formula>
    </cfRule>
  </conditionalFormatting>
  <conditionalFormatting sqref="AJ8:AJ234 AI235:AJ357 AH324:AH357 G328:G357 I333:AG397 AH358:AJ426 G415:G456 AI122:AI234 I430:AA456">
    <cfRule type="cellIs" dxfId="831" priority="183" operator="greaterThan">
      <formula>0.8</formula>
    </cfRule>
  </conditionalFormatting>
  <conditionalFormatting sqref="AJ8:AJ456 G324:G328 AA7:AJ7 F109:AH109 F467:AH640 AJ467:AJ640">
    <cfRule type="notContainsText" dxfId="83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2023-07-19T14:46:29Z</dcterms:modified>
</cp:coreProperties>
</file>