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A57D5F00-AD5B-4ECD-9956-84F360353EBE}" xr6:coauthVersionLast="47" xr6:coauthVersionMax="47" xr10:uidLastSave="{00000000-0000-0000-0000-000000000000}"/>
  <bookViews>
    <workbookView xWindow="2037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14" l="1"/>
  <c r="F64" i="14"/>
  <c r="F63" i="14"/>
  <c r="F62" i="14"/>
  <c r="I209" i="24" s="1"/>
  <c r="F61" i="14"/>
  <c r="I202" i="24" s="1"/>
  <c r="F60" i="14"/>
  <c r="I195" i="24" s="1"/>
  <c r="F59" i="14"/>
  <c r="F58" i="14"/>
  <c r="G58" i="14" s="1"/>
  <c r="H183" i="24" s="1"/>
  <c r="F57" i="14"/>
  <c r="F56" i="14"/>
  <c r="I167" i="24" s="1"/>
  <c r="F55" i="14"/>
  <c r="F54" i="14"/>
  <c r="G54" i="14" s="1"/>
  <c r="E65" i="14"/>
  <c r="E64" i="14"/>
  <c r="E63" i="14"/>
  <c r="E62" i="14"/>
  <c r="I208" i="24" s="1"/>
  <c r="E61" i="14"/>
  <c r="E60" i="14"/>
  <c r="E59" i="14"/>
  <c r="G59" i="14" s="1"/>
  <c r="H190" i="24" s="1"/>
  <c r="E58" i="14"/>
  <c r="E55" i="14"/>
  <c r="E54" i="14"/>
  <c r="D65" i="14"/>
  <c r="D64" i="14"/>
  <c r="D63" i="14"/>
  <c r="D62" i="14"/>
  <c r="H209" i="24" s="1"/>
  <c r="D61" i="14"/>
  <c r="D60" i="14"/>
  <c r="D59" i="14"/>
  <c r="D58" i="14"/>
  <c r="D57" i="14"/>
  <c r="D56" i="14"/>
  <c r="D55" i="14"/>
  <c r="H160" i="24" s="1"/>
  <c r="D54" i="14"/>
  <c r="C65" i="14"/>
  <c r="C64" i="14"/>
  <c r="C63" i="14"/>
  <c r="C62" i="14"/>
  <c r="H208" i="24" s="1"/>
  <c r="C61" i="14"/>
  <c r="C60" i="14"/>
  <c r="C59" i="14"/>
  <c r="C58" i="14"/>
  <c r="H180" i="24" s="1"/>
  <c r="C57" i="14"/>
  <c r="C56" i="14"/>
  <c r="H166" i="24" s="1"/>
  <c r="C55" i="14"/>
  <c r="H159" i="24" s="1"/>
  <c r="C54" i="14"/>
  <c r="H145" i="24" s="1"/>
  <c r="B65" i="14"/>
  <c r="B64" i="14"/>
  <c r="B63" i="14"/>
  <c r="B62" i="14"/>
  <c r="H207" i="24" s="1"/>
  <c r="B61" i="14"/>
  <c r="H200" i="24" s="1"/>
  <c r="B60" i="14"/>
  <c r="H193" i="24" s="1"/>
  <c r="B59" i="14"/>
  <c r="B58" i="14"/>
  <c r="H179" i="24" s="1"/>
  <c r="B57" i="14"/>
  <c r="B56" i="14"/>
  <c r="B55" i="14"/>
  <c r="H151" i="24" s="1"/>
  <c r="B54" i="14"/>
  <c r="H144" i="24" s="1"/>
  <c r="H188" i="24"/>
  <c r="C218" i="24"/>
  <c r="C217" i="24"/>
  <c r="C211" i="24"/>
  <c r="C210" i="24"/>
  <c r="C204" i="24"/>
  <c r="C203" i="24"/>
  <c r="C197" i="24"/>
  <c r="C196" i="24"/>
  <c r="C190" i="24"/>
  <c r="C189" i="24"/>
  <c r="C183" i="24"/>
  <c r="C182" i="24"/>
  <c r="C176" i="24"/>
  <c r="C175" i="24"/>
  <c r="C169" i="24"/>
  <c r="C168" i="24"/>
  <c r="C162" i="24"/>
  <c r="C161" i="24"/>
  <c r="C147" i="24"/>
  <c r="C216" i="24"/>
  <c r="C213" i="24"/>
  <c r="C212" i="24"/>
  <c r="C209" i="24"/>
  <c r="C206" i="24"/>
  <c r="D206" i="24" s="1"/>
  <c r="C205" i="24"/>
  <c r="C202" i="24"/>
  <c r="C199" i="24"/>
  <c r="C198" i="24"/>
  <c r="C195" i="24"/>
  <c r="C192" i="24"/>
  <c r="D192" i="24" s="1"/>
  <c r="C191" i="24"/>
  <c r="C188" i="24"/>
  <c r="C185" i="24"/>
  <c r="C184" i="24"/>
  <c r="D185" i="24"/>
  <c r="C181" i="24"/>
  <c r="C178" i="24"/>
  <c r="C177" i="24"/>
  <c r="C174" i="24"/>
  <c r="C171" i="24"/>
  <c r="C170" i="24"/>
  <c r="D178" i="24"/>
  <c r="D171" i="24"/>
  <c r="D172" i="24" s="1"/>
  <c r="C167" i="24"/>
  <c r="C164" i="24"/>
  <c r="C163" i="24"/>
  <c r="C160" i="24"/>
  <c r="C157" i="24"/>
  <c r="C156" i="24"/>
  <c r="C149" i="24"/>
  <c r="C142" i="24"/>
  <c r="D213" i="24"/>
  <c r="D199" i="24"/>
  <c r="D164" i="24"/>
  <c r="D157" i="24"/>
  <c r="C135" i="24"/>
  <c r="H202" i="24"/>
  <c r="H201" i="24"/>
  <c r="H195" i="24"/>
  <c r="H194" i="24"/>
  <c r="I188" i="24"/>
  <c r="H187" i="24"/>
  <c r="H186" i="24"/>
  <c r="I181" i="24"/>
  <c r="I180" i="24"/>
  <c r="H181" i="24"/>
  <c r="I174" i="24"/>
  <c r="H174" i="24"/>
  <c r="H173" i="24"/>
  <c r="H172" i="24"/>
  <c r="H167" i="24"/>
  <c r="H165" i="24"/>
  <c r="I160" i="24"/>
  <c r="I161" i="24" s="1"/>
  <c r="I159" i="24"/>
  <c r="I152" i="24"/>
  <c r="I145" i="24"/>
  <c r="H146" i="24"/>
  <c r="G65" i="14" l="1"/>
  <c r="G61" i="14"/>
  <c r="H204" i="24" s="1"/>
  <c r="G63" i="14"/>
  <c r="G64" i="14"/>
  <c r="I210" i="24"/>
  <c r="G60" i="14"/>
  <c r="H197" i="24" s="1"/>
  <c r="I147" i="24"/>
  <c r="I146" i="24"/>
  <c r="I153" i="24"/>
  <c r="I201" i="24"/>
  <c r="I203" i="24" s="1"/>
  <c r="G62" i="14"/>
  <c r="H211" i="24" s="1"/>
  <c r="I194" i="24"/>
  <c r="J194" i="24" s="1"/>
  <c r="I187" i="24"/>
  <c r="J180" i="24"/>
  <c r="H152" i="24"/>
  <c r="H158" i="24"/>
  <c r="H155" i="24"/>
  <c r="H148" i="24"/>
  <c r="I154" i="24"/>
  <c r="H153" i="24"/>
  <c r="I182" i="24"/>
  <c r="J146" i="24"/>
  <c r="D186" i="24"/>
  <c r="E185" i="24"/>
  <c r="D214" i="24"/>
  <c r="E213" i="24"/>
  <c r="D207" i="24"/>
  <c r="E206" i="24"/>
  <c r="D200" i="24"/>
  <c r="E199" i="24"/>
  <c r="D193" i="24"/>
  <c r="E192" i="24"/>
  <c r="E178" i="24"/>
  <c r="D179" i="24"/>
  <c r="D173" i="24"/>
  <c r="E172" i="24"/>
  <c r="E171" i="24"/>
  <c r="D165" i="24"/>
  <c r="E164" i="24"/>
  <c r="E157" i="24"/>
  <c r="D158" i="24"/>
  <c r="J209" i="24"/>
  <c r="J208" i="24"/>
  <c r="J202" i="24"/>
  <c r="J195" i="24"/>
  <c r="I189" i="24"/>
  <c r="J188" i="24"/>
  <c r="J187" i="24"/>
  <c r="J181" i="24"/>
  <c r="J174" i="24"/>
  <c r="J167" i="24"/>
  <c r="J160" i="24"/>
  <c r="J159" i="24"/>
  <c r="J152" i="24"/>
  <c r="J145" i="24"/>
  <c r="J153" i="24" l="1"/>
  <c r="J201" i="24"/>
  <c r="I196" i="24"/>
  <c r="D187" i="24"/>
  <c r="E186" i="24"/>
  <c r="D215" i="24"/>
  <c r="E214" i="24"/>
  <c r="D208" i="24"/>
  <c r="E207" i="24"/>
  <c r="D201" i="24"/>
  <c r="E200" i="24"/>
  <c r="D194" i="24"/>
  <c r="E193" i="24"/>
  <c r="D180" i="24"/>
  <c r="E179" i="24"/>
  <c r="D174" i="24"/>
  <c r="E174" i="24" s="1"/>
  <c r="E173" i="24"/>
  <c r="D166" i="24"/>
  <c r="E165" i="24"/>
  <c r="D159" i="24"/>
  <c r="E158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AJ3" i="25"/>
  <c r="AP3" i="2"/>
  <c r="E187" i="24" l="1"/>
  <c r="D188" i="24"/>
  <c r="E188" i="24" s="1"/>
  <c r="E215" i="24"/>
  <c r="D216" i="24"/>
  <c r="E216" i="24" s="1"/>
  <c r="E208" i="24"/>
  <c r="D209" i="24"/>
  <c r="E209" i="24" s="1"/>
  <c r="E201" i="24"/>
  <c r="D202" i="24"/>
  <c r="E202" i="24" s="1"/>
  <c r="D195" i="24"/>
  <c r="E195" i="24" s="1"/>
  <c r="E194" i="24"/>
  <c r="D181" i="24"/>
  <c r="E181" i="24" s="1"/>
  <c r="E180" i="24"/>
  <c r="E166" i="24"/>
  <c r="D167" i="24"/>
  <c r="E167" i="24" s="1"/>
  <c r="D160" i="24"/>
  <c r="E160" i="24" s="1"/>
  <c r="E159" i="24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AE2" i="26"/>
  <c r="AA2" i="26"/>
  <c r="E56" i="14" s="1"/>
  <c r="O2" i="26"/>
  <c r="K2" i="26"/>
  <c r="G2" i="26"/>
  <c r="F2" i="26"/>
  <c r="AD2" i="26"/>
  <c r="Z2" i="26"/>
  <c r="R2" i="26"/>
  <c r="N2" i="26"/>
  <c r="J2" i="26"/>
  <c r="K109" i="2"/>
  <c r="K461" i="2"/>
  <c r="K459" i="2"/>
  <c r="Y2" i="26"/>
  <c r="M2" i="26"/>
  <c r="AC2" i="26"/>
  <c r="Q2" i="26"/>
  <c r="I2" i="26"/>
  <c r="H1" i="26"/>
  <c r="L2" i="26"/>
  <c r="P2" i="26"/>
  <c r="AB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66" i="24" l="1"/>
  <c r="G56" i="14"/>
  <c r="H169" i="24" s="1"/>
  <c r="E57" i="14"/>
  <c r="G55" i="14"/>
  <c r="H162" i="24" s="1"/>
  <c r="H189" i="24"/>
  <c r="J189" i="24" s="1"/>
  <c r="H161" i="24"/>
  <c r="J161" i="24" s="1"/>
  <c r="H196" i="24"/>
  <c r="J196" i="24" s="1"/>
  <c r="H168" i="24"/>
  <c r="H147" i="24"/>
  <c r="J147" i="24" s="1"/>
  <c r="H203" i="24"/>
  <c r="J203" i="24" s="1"/>
  <c r="H175" i="24"/>
  <c r="H210" i="24"/>
  <c r="J210" i="24" s="1"/>
  <c r="H182" i="24"/>
  <c r="J182" i="24" s="1"/>
  <c r="H154" i="24"/>
  <c r="J154" i="24" s="1"/>
  <c r="D48" i="14"/>
  <c r="D51" i="14"/>
  <c r="H125" i="24" s="1"/>
  <c r="D50" i="14"/>
  <c r="H118" i="24" s="1"/>
  <c r="J118" i="24" s="1"/>
  <c r="D52" i="14"/>
  <c r="H132" i="24" s="1"/>
  <c r="D49" i="14"/>
  <c r="H111" i="24" s="1"/>
  <c r="J111" i="24" s="1"/>
  <c r="D53" i="14"/>
  <c r="H139" i="24" s="1"/>
  <c r="I131" i="24"/>
  <c r="I138" i="24"/>
  <c r="G53" i="14"/>
  <c r="H141" i="24" s="1"/>
  <c r="E48" i="14"/>
  <c r="I96" i="24" s="1"/>
  <c r="I98" i="24"/>
  <c r="B48" i="14"/>
  <c r="H95" i="24" s="1"/>
  <c r="B53" i="14"/>
  <c r="H137" i="24" s="1"/>
  <c r="B52" i="14"/>
  <c r="H130" i="24" s="1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8" i="24" s="1"/>
  <c r="C52" i="14"/>
  <c r="H131" i="24" s="1"/>
  <c r="C51" i="14"/>
  <c r="H124" i="24" s="1"/>
  <c r="C50" i="14"/>
  <c r="H117" i="24" s="1"/>
  <c r="J125" i="24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H134" i="24" s="1"/>
  <c r="I132" i="24"/>
  <c r="J132" i="24" s="1"/>
  <c r="I139" i="24"/>
  <c r="G57" i="14" l="1"/>
  <c r="H176" i="24" s="1"/>
  <c r="I173" i="24"/>
  <c r="J166" i="24"/>
  <c r="I168" i="24"/>
  <c r="J168" i="24" s="1"/>
  <c r="J139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8" i="21"/>
  <c r="AJ207" i="8"/>
  <c r="J211" i="2"/>
  <c r="I211" i="2"/>
  <c r="AI5" i="25"/>
  <c r="AH5" i="25"/>
  <c r="AG5" i="25"/>
  <c r="AF5" i="25"/>
  <c r="AE5" i="25"/>
  <c r="AD5" i="25"/>
  <c r="AC5" i="25"/>
  <c r="AB5" i="25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4" i="21"/>
  <c r="AJ603" i="21"/>
  <c r="AJ602" i="21"/>
  <c r="AJ601" i="21"/>
  <c r="AJ600" i="21"/>
  <c r="AJ599" i="21"/>
  <c r="AJ598" i="21"/>
  <c r="AJ597" i="21"/>
  <c r="AJ596" i="21"/>
  <c r="AJ595" i="21"/>
  <c r="AJ594" i="21"/>
  <c r="AJ593" i="21"/>
  <c r="AJ592" i="21"/>
  <c r="AJ591" i="21"/>
  <c r="AJ590" i="21"/>
  <c r="AJ589" i="21"/>
  <c r="AJ588" i="21"/>
  <c r="AJ587" i="21"/>
  <c r="AJ586" i="21"/>
  <c r="AJ585" i="21"/>
  <c r="AJ584" i="21"/>
  <c r="AJ583" i="21"/>
  <c r="AJ582" i="21"/>
  <c r="AJ581" i="21"/>
  <c r="AJ580" i="21"/>
  <c r="AJ579" i="21"/>
  <c r="AJ578" i="21"/>
  <c r="AJ577" i="21"/>
  <c r="AJ576" i="21"/>
  <c r="AJ575" i="21"/>
  <c r="AJ574" i="21"/>
  <c r="AJ573" i="21"/>
  <c r="AJ572" i="21"/>
  <c r="AJ571" i="21"/>
  <c r="AJ570" i="21"/>
  <c r="AJ569" i="21"/>
  <c r="AJ568" i="21"/>
  <c r="AJ567" i="21"/>
  <c r="AJ566" i="21"/>
  <c r="AJ565" i="21"/>
  <c r="AJ564" i="21"/>
  <c r="AJ563" i="21"/>
  <c r="AJ562" i="21"/>
  <c r="AJ561" i="21"/>
  <c r="AJ560" i="21"/>
  <c r="AJ559" i="21"/>
  <c r="AJ558" i="21"/>
  <c r="AJ557" i="21"/>
  <c r="AJ556" i="21"/>
  <c r="AJ555" i="21"/>
  <c r="AJ554" i="21"/>
  <c r="AJ553" i="21"/>
  <c r="AJ552" i="21"/>
  <c r="AJ551" i="21"/>
  <c r="AJ550" i="21"/>
  <c r="AJ549" i="21"/>
  <c r="AJ548" i="21"/>
  <c r="AJ547" i="21"/>
  <c r="AJ546" i="21"/>
  <c r="AJ545" i="21"/>
  <c r="AJ544" i="21"/>
  <c r="AJ543" i="21"/>
  <c r="AJ542" i="21"/>
  <c r="AJ541" i="21"/>
  <c r="AJ540" i="21"/>
  <c r="AJ539" i="21"/>
  <c r="AJ538" i="21"/>
  <c r="AJ537" i="21"/>
  <c r="AJ536" i="21"/>
  <c r="AJ535" i="21"/>
  <c r="AJ534" i="21"/>
  <c r="AJ533" i="21"/>
  <c r="AJ532" i="21"/>
  <c r="AJ531" i="21"/>
  <c r="AJ530" i="21"/>
  <c r="AJ529" i="21"/>
  <c r="AJ528" i="21"/>
  <c r="AJ527" i="21"/>
  <c r="AJ526" i="21"/>
  <c r="AJ525" i="21"/>
  <c r="AJ524" i="21"/>
  <c r="AJ523" i="21"/>
  <c r="AJ522" i="21"/>
  <c r="AJ521" i="21"/>
  <c r="AJ520" i="21"/>
  <c r="AJ519" i="21"/>
  <c r="AJ518" i="21"/>
  <c r="AJ517" i="21"/>
  <c r="AJ516" i="21"/>
  <c r="AJ515" i="21"/>
  <c r="AJ514" i="21"/>
  <c r="AJ513" i="21"/>
  <c r="AJ512" i="21"/>
  <c r="AJ511" i="21"/>
  <c r="AJ510" i="21"/>
  <c r="AJ509" i="21"/>
  <c r="AJ508" i="21"/>
  <c r="AJ507" i="21"/>
  <c r="AJ506" i="21"/>
  <c r="AJ505" i="21"/>
  <c r="AJ504" i="21"/>
  <c r="AJ503" i="21"/>
  <c r="AJ502" i="21"/>
  <c r="AJ501" i="21"/>
  <c r="AJ500" i="21"/>
  <c r="AJ499" i="21"/>
  <c r="AJ498" i="21"/>
  <c r="AJ497" i="21"/>
  <c r="AJ496" i="21"/>
  <c r="AJ495" i="21"/>
  <c r="AJ494" i="21"/>
  <c r="AJ493" i="21"/>
  <c r="AJ492" i="21"/>
  <c r="AJ491" i="21"/>
  <c r="AJ490" i="21"/>
  <c r="AJ489" i="21"/>
  <c r="AJ488" i="21"/>
  <c r="AJ487" i="21"/>
  <c r="AJ486" i="21"/>
  <c r="AJ485" i="21"/>
  <c r="AJ484" i="21"/>
  <c r="AJ483" i="21"/>
  <c r="AJ482" i="21"/>
  <c r="AJ481" i="21"/>
  <c r="AJ480" i="21"/>
  <c r="AJ479" i="21"/>
  <c r="AJ478" i="21"/>
  <c r="AJ477" i="21"/>
  <c r="AJ476" i="21"/>
  <c r="AJ475" i="21"/>
  <c r="AJ474" i="21"/>
  <c r="AJ473" i="21"/>
  <c r="AJ472" i="21"/>
  <c r="AJ471" i="21"/>
  <c r="AJ470" i="21"/>
  <c r="AJ469" i="21"/>
  <c r="AJ468" i="21"/>
  <c r="AJ467" i="21"/>
  <c r="AJ466" i="21"/>
  <c r="AJ465" i="21"/>
  <c r="AJ464" i="21"/>
  <c r="AJ463" i="21"/>
  <c r="AJ462" i="21"/>
  <c r="AJ461" i="21"/>
  <c r="AJ460" i="21"/>
  <c r="AJ459" i="21"/>
  <c r="AJ458" i="21"/>
  <c r="AJ457" i="21"/>
  <c r="AJ456" i="21"/>
  <c r="AJ455" i="21"/>
  <c r="AJ454" i="21"/>
  <c r="AJ453" i="21"/>
  <c r="AJ452" i="21"/>
  <c r="AJ451" i="21"/>
  <c r="AJ450" i="21"/>
  <c r="AJ449" i="21"/>
  <c r="AJ448" i="21"/>
  <c r="AJ447" i="21"/>
  <c r="AJ446" i="21"/>
  <c r="AJ445" i="21"/>
  <c r="AJ444" i="21"/>
  <c r="AJ443" i="21"/>
  <c r="AJ442" i="21"/>
  <c r="AJ441" i="21"/>
  <c r="AJ440" i="21"/>
  <c r="AJ439" i="21"/>
  <c r="AJ438" i="21"/>
  <c r="AJ437" i="21"/>
  <c r="AJ436" i="21"/>
  <c r="AJ435" i="21"/>
  <c r="AJ434" i="21"/>
  <c r="AJ433" i="21"/>
  <c r="AJ432" i="21"/>
  <c r="AJ431" i="21"/>
  <c r="AJ430" i="21"/>
  <c r="AJ429" i="21"/>
  <c r="AJ428" i="21"/>
  <c r="AJ427" i="21"/>
  <c r="AJ426" i="21"/>
  <c r="AJ425" i="21"/>
  <c r="AJ424" i="21"/>
  <c r="AJ423" i="21"/>
  <c r="AJ422" i="21"/>
  <c r="AJ421" i="21"/>
  <c r="AJ420" i="21"/>
  <c r="AJ419" i="21"/>
  <c r="AJ418" i="21"/>
  <c r="AJ417" i="21"/>
  <c r="AJ416" i="21"/>
  <c r="AJ415" i="21"/>
  <c r="AJ414" i="21"/>
  <c r="AJ413" i="21"/>
  <c r="AJ412" i="21"/>
  <c r="AJ411" i="21"/>
  <c r="AJ410" i="21"/>
  <c r="AJ409" i="21"/>
  <c r="AJ408" i="21"/>
  <c r="AJ407" i="21"/>
  <c r="AJ406" i="21"/>
  <c r="AJ405" i="21"/>
  <c r="AJ404" i="21"/>
  <c r="AJ403" i="21"/>
  <c r="AJ402" i="21"/>
  <c r="AJ401" i="21"/>
  <c r="AJ400" i="21"/>
  <c r="AJ399" i="21"/>
  <c r="AJ398" i="21"/>
  <c r="AJ397" i="21"/>
  <c r="AJ396" i="21"/>
  <c r="AJ395" i="21"/>
  <c r="AJ394" i="21"/>
  <c r="AJ393" i="21"/>
  <c r="AJ392" i="21"/>
  <c r="AJ391" i="21"/>
  <c r="AJ390" i="21"/>
  <c r="AJ389" i="21"/>
  <c r="AJ388" i="21"/>
  <c r="AJ387" i="21"/>
  <c r="AJ386" i="21"/>
  <c r="AJ385" i="21"/>
  <c r="AJ384" i="21"/>
  <c r="AJ383" i="21"/>
  <c r="AJ382" i="21"/>
  <c r="AJ381" i="21"/>
  <c r="AJ380" i="21"/>
  <c r="AJ379" i="21"/>
  <c r="AJ378" i="21"/>
  <c r="AJ377" i="21"/>
  <c r="AJ376" i="21"/>
  <c r="AJ375" i="21"/>
  <c r="AJ374" i="21"/>
  <c r="AJ373" i="21"/>
  <c r="AJ372" i="21"/>
  <c r="AJ371" i="21"/>
  <c r="AJ370" i="21"/>
  <c r="AJ369" i="21"/>
  <c r="AJ368" i="21"/>
  <c r="AJ367" i="21"/>
  <c r="AJ366" i="21"/>
  <c r="AJ365" i="21"/>
  <c r="AJ364" i="21"/>
  <c r="AJ363" i="21"/>
  <c r="AJ362" i="21"/>
  <c r="AJ361" i="21"/>
  <c r="AJ360" i="21"/>
  <c r="AJ359" i="21"/>
  <c r="AJ358" i="21"/>
  <c r="AJ357" i="21"/>
  <c r="AJ356" i="21"/>
  <c r="AJ355" i="21"/>
  <c r="AJ354" i="21"/>
  <c r="AJ353" i="21"/>
  <c r="AJ352" i="21"/>
  <c r="AJ351" i="21"/>
  <c r="AJ350" i="21"/>
  <c r="AJ349" i="21"/>
  <c r="AJ348" i="21"/>
  <c r="AJ347" i="21"/>
  <c r="AJ346" i="21"/>
  <c r="AJ345" i="21"/>
  <c r="AJ344" i="21"/>
  <c r="AJ343" i="21"/>
  <c r="AJ342" i="21"/>
  <c r="AJ341" i="21"/>
  <c r="AJ340" i="21"/>
  <c r="AJ339" i="21"/>
  <c r="AJ338" i="21"/>
  <c r="AJ337" i="21"/>
  <c r="AJ336" i="21"/>
  <c r="AJ335" i="21"/>
  <c r="AJ334" i="21"/>
  <c r="AJ333" i="21"/>
  <c r="AJ332" i="21"/>
  <c r="AJ331" i="21"/>
  <c r="AJ330" i="21"/>
  <c r="AJ329" i="21"/>
  <c r="AJ328" i="21"/>
  <c r="AJ327" i="21"/>
  <c r="AJ326" i="21"/>
  <c r="AJ325" i="21"/>
  <c r="AJ324" i="21"/>
  <c r="AJ323" i="21"/>
  <c r="AJ322" i="21"/>
  <c r="AJ321" i="21"/>
  <c r="AJ320" i="21"/>
  <c r="AJ319" i="21"/>
  <c r="AJ318" i="21"/>
  <c r="AJ317" i="21"/>
  <c r="AJ316" i="21"/>
  <c r="AJ315" i="21"/>
  <c r="AJ314" i="21"/>
  <c r="AJ313" i="21"/>
  <c r="AJ312" i="21"/>
  <c r="AJ311" i="21"/>
  <c r="AJ310" i="21"/>
  <c r="AJ309" i="21"/>
  <c r="AJ308" i="21"/>
  <c r="AJ307" i="21"/>
  <c r="AJ306" i="21"/>
  <c r="AJ305" i="21"/>
  <c r="AJ304" i="21"/>
  <c r="AJ303" i="21"/>
  <c r="AJ302" i="21"/>
  <c r="AJ301" i="21"/>
  <c r="AJ300" i="21"/>
  <c r="AJ299" i="21"/>
  <c r="AJ298" i="21"/>
  <c r="AJ297" i="21"/>
  <c r="AJ296" i="21"/>
  <c r="AJ295" i="21"/>
  <c r="AJ294" i="21"/>
  <c r="AJ293" i="21"/>
  <c r="AJ292" i="21"/>
  <c r="AJ291" i="21"/>
  <c r="AJ290" i="21"/>
  <c r="AJ289" i="21"/>
  <c r="AJ288" i="21"/>
  <c r="AJ287" i="21"/>
  <c r="AJ286" i="21"/>
  <c r="AJ285" i="21"/>
  <c r="AJ284" i="21"/>
  <c r="AJ283" i="21"/>
  <c r="AJ282" i="21"/>
  <c r="AJ281" i="21"/>
  <c r="AJ280" i="21"/>
  <c r="AJ279" i="21"/>
  <c r="AJ278" i="21"/>
  <c r="AJ277" i="21"/>
  <c r="AJ276" i="21"/>
  <c r="AJ275" i="21"/>
  <c r="AJ274" i="21"/>
  <c r="AJ273" i="21"/>
  <c r="AJ272" i="21"/>
  <c r="AJ271" i="21"/>
  <c r="AJ270" i="21"/>
  <c r="AJ269" i="21"/>
  <c r="AJ268" i="21"/>
  <c r="AJ267" i="21"/>
  <c r="AJ266" i="21"/>
  <c r="AJ265" i="21"/>
  <c r="AJ264" i="21"/>
  <c r="AJ263" i="21"/>
  <c r="AJ262" i="21"/>
  <c r="AJ261" i="21"/>
  <c r="AJ260" i="21"/>
  <c r="AJ259" i="21"/>
  <c r="AJ258" i="21"/>
  <c r="AJ257" i="21"/>
  <c r="AJ256" i="21"/>
  <c r="AJ255" i="21"/>
  <c r="AJ254" i="21"/>
  <c r="AJ253" i="21"/>
  <c r="AJ252" i="21"/>
  <c r="AJ251" i="21"/>
  <c r="AJ250" i="21"/>
  <c r="AJ249" i="21"/>
  <c r="AJ248" i="21"/>
  <c r="AJ247" i="21"/>
  <c r="AJ246" i="21"/>
  <c r="AJ245" i="21"/>
  <c r="AJ244" i="21"/>
  <c r="AJ243" i="21"/>
  <c r="AJ242" i="21"/>
  <c r="AJ241" i="21"/>
  <c r="AJ240" i="21"/>
  <c r="AJ239" i="21"/>
  <c r="AJ238" i="21"/>
  <c r="AJ237" i="21"/>
  <c r="AJ236" i="21"/>
  <c r="AJ235" i="21"/>
  <c r="AJ234" i="21"/>
  <c r="AJ233" i="21"/>
  <c r="AJ232" i="21"/>
  <c r="AJ231" i="21"/>
  <c r="AJ230" i="21"/>
  <c r="AJ229" i="21"/>
  <c r="AJ228" i="21"/>
  <c r="AJ227" i="21"/>
  <c r="AJ226" i="21"/>
  <c r="AJ225" i="21"/>
  <c r="AJ224" i="21"/>
  <c r="AJ223" i="21"/>
  <c r="AJ222" i="21"/>
  <c r="AJ221" i="21"/>
  <c r="AJ220" i="21"/>
  <c r="AJ219" i="21"/>
  <c r="AJ218" i="21"/>
  <c r="AJ217" i="21"/>
  <c r="AJ216" i="21"/>
  <c r="AJ215" i="21"/>
  <c r="AJ214" i="21"/>
  <c r="AJ213" i="21"/>
  <c r="AJ212" i="21"/>
  <c r="AJ211" i="21"/>
  <c r="AJ210" i="21"/>
  <c r="AJ209" i="21"/>
  <c r="AJ207" i="21"/>
  <c r="AJ206" i="21"/>
  <c r="AJ205" i="21"/>
  <c r="AJ204" i="21"/>
  <c r="AJ203" i="21"/>
  <c r="AJ202" i="21"/>
  <c r="AJ201" i="21"/>
  <c r="AJ200" i="21"/>
  <c r="AJ199" i="21"/>
  <c r="AJ198" i="21"/>
  <c r="AJ197" i="21"/>
  <c r="AJ196" i="21"/>
  <c r="AJ195" i="21"/>
  <c r="AJ194" i="21"/>
  <c r="AJ193" i="21"/>
  <c r="AJ192" i="21"/>
  <c r="AJ191" i="21"/>
  <c r="AJ190" i="21"/>
  <c r="AJ189" i="21"/>
  <c r="AJ188" i="21"/>
  <c r="AJ187" i="21"/>
  <c r="AJ186" i="21"/>
  <c r="AJ185" i="21"/>
  <c r="AJ184" i="21"/>
  <c r="AJ183" i="21"/>
  <c r="AJ182" i="21"/>
  <c r="AJ181" i="21"/>
  <c r="AJ180" i="21"/>
  <c r="AJ179" i="21"/>
  <c r="AJ178" i="21"/>
  <c r="AJ177" i="21"/>
  <c r="AJ176" i="21"/>
  <c r="AJ175" i="21"/>
  <c r="AJ174" i="21"/>
  <c r="AJ173" i="2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60" i="21"/>
  <c r="AJ159" i="21"/>
  <c r="AJ158" i="21"/>
  <c r="AJ157" i="21"/>
  <c r="AJ156" i="21"/>
  <c r="AJ155" i="21"/>
  <c r="AJ154" i="21"/>
  <c r="AJ153" i="21"/>
  <c r="AJ152" i="21"/>
  <c r="AJ151" i="21"/>
  <c r="AJ150" i="21"/>
  <c r="AJ149" i="21"/>
  <c r="AJ148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35" i="21"/>
  <c r="AJ134" i="21"/>
  <c r="AJ133" i="21"/>
  <c r="AJ132" i="21"/>
  <c r="AJ131" i="21"/>
  <c r="AJ130" i="21"/>
  <c r="AJ129" i="21"/>
  <c r="AJ128" i="21"/>
  <c r="AJ127" i="21"/>
  <c r="AJ126" i="21"/>
  <c r="AJ125" i="21"/>
  <c r="AJ124" i="21"/>
  <c r="AJ123" i="2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10" i="21"/>
  <c r="AJ109" i="21"/>
  <c r="AJ108" i="21"/>
  <c r="AJ107" i="21"/>
  <c r="AJ106" i="21"/>
  <c r="AJ105" i="21"/>
  <c r="AJ104" i="21"/>
  <c r="AJ103" i="21"/>
  <c r="AJ102" i="21"/>
  <c r="AJ101" i="21"/>
  <c r="AJ100" i="21"/>
  <c r="AJ99" i="21"/>
  <c r="AJ98" i="2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85" i="21"/>
  <c r="AJ84" i="21"/>
  <c r="AJ83" i="21"/>
  <c r="AJ82" i="21"/>
  <c r="AJ81" i="21"/>
  <c r="AJ80" i="21"/>
  <c r="AJ79" i="21"/>
  <c r="AJ78" i="21"/>
  <c r="AJ77" i="21"/>
  <c r="AJ76" i="21"/>
  <c r="AJ75" i="21"/>
  <c r="AJ74" i="21"/>
  <c r="AJ73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60" i="21"/>
  <c r="AJ59" i="21"/>
  <c r="AJ58" i="21"/>
  <c r="AJ57" i="21"/>
  <c r="AJ56" i="21"/>
  <c r="AJ55" i="21"/>
  <c r="AJ54" i="21"/>
  <c r="AJ53" i="21"/>
  <c r="AJ52" i="21"/>
  <c r="AJ51" i="21"/>
  <c r="AJ50" i="21"/>
  <c r="AJ49" i="21"/>
  <c r="AJ48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J10" i="21"/>
  <c r="AJ9" i="21"/>
  <c r="AJ8" i="21"/>
  <c r="AJ7" i="21"/>
  <c r="AJ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X2" i="21" s="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75" i="24" l="1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C2" i="11"/>
  <c r="AD2" i="11"/>
  <c r="B26" i="14" s="1"/>
  <c r="E26" i="14" s="1"/>
  <c r="G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23" i="14" l="1"/>
  <c r="C153" i="24"/>
  <c r="E22" i="14"/>
  <c r="C146" i="24"/>
  <c r="E21" i="14"/>
  <c r="C139" i="24"/>
  <c r="B27" i="14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23" i="14" l="1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51" i="24" l="1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E151" i="24" l="1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D153" i="24" l="1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38" i="24" l="1"/>
  <c r="D139" i="24"/>
  <c r="E139" i="24" s="1"/>
  <c r="I184" i="2"/>
  <c r="J184" i="2"/>
  <c r="W4" i="25" l="1"/>
  <c r="E126" i="24" s="1"/>
  <c r="C126" i="24"/>
  <c r="K184" i="2"/>
  <c r="W178" i="9"/>
  <c r="J336" i="2"/>
  <c r="Z3" i="2"/>
  <c r="T2" i="11"/>
  <c r="I336" i="2"/>
  <c r="T4" i="25" l="1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<sst xmlns="http://schemas.openxmlformats.org/spreadsheetml/2006/main" count="4564" uniqueCount="1431">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</sst>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AG236" activePane="bottomRight" state="frozen"/>
      <selection pane="topRight" activeCell="M1" sqref="M1"/>
      <selection pane="bottomLeft" activeCell="A5" sqref="A5"/>
      <selection pane="bottomRight" activeCell="AG258" sqref="AG25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9.3073593073593072E-2</v>
      </c>
      <c r="AF1" s="4">
        <f t="shared" si="0"/>
        <v>9.0909090909090912E-2</v>
      </c>
      <c r="AG1" s="4">
        <f t="shared" si="0"/>
        <v>9.0909090909090912E-2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419</v>
      </c>
      <c r="AF2" s="75">
        <f t="shared" si="4"/>
        <v>420</v>
      </c>
      <c r="AG2" s="75">
        <f t="shared" si="4"/>
        <v>420</v>
      </c>
      <c r="AH2" s="75">
        <f t="shared" si="4"/>
        <v>462</v>
      </c>
      <c r="AI2" s="75">
        <f t="shared" si="4"/>
        <v>462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42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 t="s">
        <v>1376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 t="s">
        <v>1376</v>
      </c>
      <c r="AG8" s="88" t="s">
        <v>1376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 t="s">
        <v>1376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 t="s">
        <v>1376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16</v>
      </c>
      <c r="J15" s="34">
        <f t="shared" si="8"/>
        <v>12</v>
      </c>
      <c r="K15" s="35">
        <f t="shared" si="9"/>
        <v>0.5714285714285714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 t="s">
        <v>1376</v>
      </c>
      <c r="AD15" s="88" t="s">
        <v>1376</v>
      </c>
      <c r="AE15" s="88" t="s">
        <v>1376</v>
      </c>
      <c r="AF15" s="88" t="s">
        <v>1376</v>
      </c>
      <c r="AG15" s="88" t="s">
        <v>1376</v>
      </c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 t="s">
        <v>1376</v>
      </c>
      <c r="AD18" s="88" t="s">
        <v>1376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 t="s">
        <v>1376</v>
      </c>
      <c r="AD19" s="88" t="s">
        <v>1376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 t="s">
        <v>1376</v>
      </c>
      <c r="AD20" s="88" t="s">
        <v>1376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 t="s">
        <v>1376</v>
      </c>
      <c r="AD21" s="88" t="s">
        <v>1376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 t="s">
        <v>1376</v>
      </c>
      <c r="AD22" s="88" t="s">
        <v>1376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 t="s">
        <v>1376</v>
      </c>
      <c r="AD23" s="88" t="s">
        <v>1376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1376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1376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16</v>
      </c>
      <c r="J67" s="34">
        <f t="shared" si="8"/>
        <v>12</v>
      </c>
      <c r="K67" s="35">
        <f t="shared" si="9"/>
        <v>0.5714285714285714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 t="s">
        <v>1376</v>
      </c>
      <c r="AD67" s="88" t="s">
        <v>1376</v>
      </c>
      <c r="AE67" s="88" t="s">
        <v>1376</v>
      </c>
      <c r="AF67" s="88" t="s">
        <v>1376</v>
      </c>
      <c r="AG67" s="88" t="s">
        <v>1376</v>
      </c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1376</v>
      </c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 t="s">
        <v>1376</v>
      </c>
      <c r="AD83" s="88" t="s">
        <v>1376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1390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1389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 t="s">
        <v>1376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1376</v>
      </c>
      <c r="Y115" s="88" t="s">
        <v>1376</v>
      </c>
      <c r="Z115" s="88"/>
      <c r="AA115" s="88"/>
      <c r="AB115" s="88"/>
      <c r="AC115" s="88"/>
      <c r="AD115" s="88" t="s">
        <v>1376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1376</v>
      </c>
      <c r="Z116" s="88"/>
      <c r="AA116" s="88"/>
      <c r="AB116" s="88"/>
      <c r="AC116" s="88"/>
      <c r="AD116" s="88"/>
      <c r="AE116" s="88" t="s">
        <v>1376</v>
      </c>
      <c r="AF116" s="88" t="s">
        <v>1376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 t="s">
        <v>1376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1376</v>
      </c>
      <c r="Y118" s="88" t="s">
        <v>1376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1376</v>
      </c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1376</v>
      </c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1376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27</v>
      </c>
      <c r="J132" s="34">
        <f t="shared" si="16"/>
        <v>1</v>
      </c>
      <c r="K132" s="35">
        <f t="shared" si="17"/>
        <v>0.9642857142857143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1376</v>
      </c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27</v>
      </c>
      <c r="J133" s="34">
        <f t="shared" si="16"/>
        <v>1</v>
      </c>
      <c r="K133" s="35">
        <f t="shared" si="17"/>
        <v>0.9642857142857143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1376</v>
      </c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1376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25</v>
      </c>
      <c r="J145" s="34">
        <f t="shared" si="16"/>
        <v>3</v>
      </c>
      <c r="K145" s="35">
        <f t="shared" si="17"/>
        <v>0.8928571428571429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 t="s">
        <v>1376</v>
      </c>
      <c r="AE145" s="88" t="s">
        <v>1376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1376</v>
      </c>
      <c r="Z146" s="88"/>
      <c r="AA146" s="88"/>
      <c r="AB146" s="88"/>
      <c r="AC146" s="88"/>
      <c r="AD146" s="88" t="s">
        <v>1376</v>
      </c>
      <c r="AE146" s="88" t="s">
        <v>1376</v>
      </c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1376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16</v>
      </c>
      <c r="J148" s="34">
        <f t="shared" ref="J148:J252" si="23">COUNTIF(L148:AM148,"APAGADO")</f>
        <v>12</v>
      </c>
      <c r="K148" s="35">
        <f t="shared" ref="K148:K252" si="24">(I148)/(J148+I148)</f>
        <v>0.5714285714285714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1376</v>
      </c>
      <c r="W148" s="88" t="s">
        <v>1376</v>
      </c>
      <c r="X148" s="88" t="s">
        <v>1376</v>
      </c>
      <c r="Y148" s="88" t="s">
        <v>1376</v>
      </c>
      <c r="Z148" s="88" t="s">
        <v>1376</v>
      </c>
      <c r="AA148" s="88" t="s">
        <v>1376</v>
      </c>
      <c r="AB148" s="88" t="s">
        <v>1376</v>
      </c>
      <c r="AC148" s="88" t="s">
        <v>1376</v>
      </c>
      <c r="AD148" s="88" t="s">
        <v>1376</v>
      </c>
      <c r="AE148" s="88" t="s">
        <v>1376</v>
      </c>
      <c r="AF148" s="88" t="s">
        <v>1376</v>
      </c>
      <c r="AG148" s="88" t="s">
        <v>1376</v>
      </c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1376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1376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1376</v>
      </c>
      <c r="X157" s="88" t="s">
        <v>1376</v>
      </c>
      <c r="Y157" s="88" t="s">
        <v>1376</v>
      </c>
      <c r="Z157" s="88" t="s">
        <v>1376</v>
      </c>
      <c r="AA157" s="88" t="s">
        <v>1376</v>
      </c>
      <c r="AB157" s="88" t="s">
        <v>1376</v>
      </c>
      <c r="AC157" s="88" t="s">
        <v>1376</v>
      </c>
      <c r="AD157" s="88" t="s">
        <v>1376</v>
      </c>
      <c r="AE157" s="88" t="s">
        <v>1376</v>
      </c>
      <c r="AF157" s="88" t="s">
        <v>1376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1376</v>
      </c>
      <c r="X161" s="88" t="s">
        <v>1376</v>
      </c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 t="s">
        <v>1376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1376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1376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1376</v>
      </c>
      <c r="X165" s="88" t="s">
        <v>1376</v>
      </c>
      <c r="Y165" s="88" t="s">
        <v>1376</v>
      </c>
      <c r="Z165" s="88"/>
      <c r="AA165" s="88"/>
      <c r="AB165" s="88"/>
      <c r="AC165" s="88"/>
      <c r="AD165" s="88"/>
      <c r="AE165" s="88" t="s">
        <v>1376</v>
      </c>
      <c r="AF165" s="88" t="s">
        <v>1376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 t="s">
        <v>1376</v>
      </c>
      <c r="AD166" s="88" t="s">
        <v>1376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 t="s">
        <v>1376</v>
      </c>
      <c r="AD167" s="88" t="s">
        <v>1376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1376</v>
      </c>
      <c r="W168" s="88"/>
      <c r="X168" s="88"/>
      <c r="Y168" s="88"/>
      <c r="Z168" s="88" t="s">
        <v>1376</v>
      </c>
      <c r="AA168" s="88" t="s">
        <v>1376</v>
      </c>
      <c r="AB168" s="88" t="s">
        <v>1376</v>
      </c>
      <c r="AC168" s="88" t="s">
        <v>1376</v>
      </c>
      <c r="AD168" s="88" t="s">
        <v>1376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1360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1361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1376</v>
      </c>
      <c r="S170" s="88"/>
      <c r="T170" s="88"/>
      <c r="U170" s="88" t="s">
        <v>1376</v>
      </c>
      <c r="V170" s="88" t="s">
        <v>1376</v>
      </c>
      <c r="W170" s="88" t="s">
        <v>1376</v>
      </c>
      <c r="X170" s="88" t="s">
        <v>1376</v>
      </c>
      <c r="Y170" s="88" t="s">
        <v>1376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16</v>
      </c>
      <c r="J175" s="34">
        <f t="shared" si="23"/>
        <v>12</v>
      </c>
      <c r="K175" s="35">
        <f t="shared" si="24"/>
        <v>0.5714285714285714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 t="s">
        <v>1376</v>
      </c>
      <c r="AD175" s="88" t="s">
        <v>1376</v>
      </c>
      <c r="AE175" s="88" t="s">
        <v>1376</v>
      </c>
      <c r="AF175" s="88" t="s">
        <v>1376</v>
      </c>
      <c r="AG175" s="88" t="s">
        <v>1376</v>
      </c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16</v>
      </c>
      <c r="J176" s="34">
        <f t="shared" si="23"/>
        <v>12</v>
      </c>
      <c r="K176" s="35">
        <f t="shared" si="24"/>
        <v>0.5714285714285714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 t="s">
        <v>1376</v>
      </c>
      <c r="AD176" s="88" t="s">
        <v>1376</v>
      </c>
      <c r="AE176" s="88" t="s">
        <v>1376</v>
      </c>
      <c r="AF176" s="88" t="s">
        <v>1376</v>
      </c>
      <c r="AG176" s="88" t="s">
        <v>1376</v>
      </c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16</v>
      </c>
      <c r="J177" s="34">
        <f t="shared" si="23"/>
        <v>12</v>
      </c>
      <c r="K177" s="35">
        <f t="shared" si="24"/>
        <v>0.5714285714285714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1376</v>
      </c>
      <c r="W177" s="88" t="s">
        <v>1376</v>
      </c>
      <c r="X177" s="88" t="s">
        <v>1376</v>
      </c>
      <c r="Y177" s="88" t="s">
        <v>1376</v>
      </c>
      <c r="Z177" s="88" t="s">
        <v>1376</v>
      </c>
      <c r="AA177" s="88" t="s">
        <v>1376</v>
      </c>
      <c r="AB177" s="88" t="s">
        <v>1376</v>
      </c>
      <c r="AC177" s="88" t="s">
        <v>1376</v>
      </c>
      <c r="AD177" s="88" t="s">
        <v>1376</v>
      </c>
      <c r="AE177" s="88" t="s">
        <v>1376</v>
      </c>
      <c r="AF177" s="88" t="s">
        <v>1376</v>
      </c>
      <c r="AG177" s="88" t="s">
        <v>1376</v>
      </c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 t="s">
        <v>1376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 t="s">
        <v>1376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1376</v>
      </c>
      <c r="Z182" s="88"/>
      <c r="AA182" s="88" t="s">
        <v>1376</v>
      </c>
      <c r="AB182" s="88" t="s">
        <v>1376</v>
      </c>
      <c r="AC182" s="88" t="s">
        <v>1376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 t="s">
        <v>1376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1376</v>
      </c>
      <c r="Z189" s="88"/>
      <c r="AA189" s="88" t="s">
        <v>1376</v>
      </c>
      <c r="AB189" s="88" t="s">
        <v>1376</v>
      </c>
      <c r="AC189" s="88" t="s">
        <v>1376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 t="s">
        <v>1376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1376</v>
      </c>
      <c r="Z192" s="88"/>
      <c r="AA192" s="88" t="s">
        <v>1376</v>
      </c>
      <c r="AB192" s="88" t="s">
        <v>1376</v>
      </c>
      <c r="AC192" s="88" t="s">
        <v>1376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13</v>
      </c>
      <c r="J194" s="34">
        <f t="shared" si="23"/>
        <v>15</v>
      </c>
      <c r="K194" s="35">
        <f t="shared" si="24"/>
        <v>0.4642857142857143</v>
      </c>
      <c r="L194" s="88"/>
      <c r="M194" s="88"/>
      <c r="N194" s="88"/>
      <c r="O194" s="88"/>
      <c r="P194" s="88"/>
      <c r="Q194" s="88" t="s">
        <v>1376</v>
      </c>
      <c r="R194" s="89" t="s">
        <v>1376</v>
      </c>
      <c r="S194" s="88"/>
      <c r="T194" s="88"/>
      <c r="U194" s="88" t="s">
        <v>1376</v>
      </c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 t="s">
        <v>1376</v>
      </c>
      <c r="AD194" s="88" t="s">
        <v>1376</v>
      </c>
      <c r="AE194" s="88" t="s">
        <v>1376</v>
      </c>
      <c r="AF194" s="88" t="s">
        <v>1376</v>
      </c>
      <c r="AG194" s="88" t="s">
        <v>1376</v>
      </c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 t="s">
        <v>1376</v>
      </c>
      <c r="AD195" s="88" t="s">
        <v>1376</v>
      </c>
      <c r="AE195" s="88" t="s">
        <v>1376</v>
      </c>
      <c r="AF195" s="88" t="s">
        <v>1376</v>
      </c>
      <c r="AG195" s="88" t="s">
        <v>1376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13</v>
      </c>
      <c r="J196" s="34">
        <f t="shared" si="23"/>
        <v>15</v>
      </c>
      <c r="K196" s="35">
        <f t="shared" si="24"/>
        <v>0.4642857142857143</v>
      </c>
      <c r="L196" s="88"/>
      <c r="M196" s="88"/>
      <c r="N196" s="88"/>
      <c r="O196" s="88"/>
      <c r="P196" s="88"/>
      <c r="Q196" s="88" t="s">
        <v>1376</v>
      </c>
      <c r="R196" s="88" t="s">
        <v>1376</v>
      </c>
      <c r="S196" s="88"/>
      <c r="T196" s="88"/>
      <c r="U196" s="88" t="s">
        <v>1376</v>
      </c>
      <c r="V196" s="88" t="s">
        <v>1376</v>
      </c>
      <c r="W196" s="88" t="s">
        <v>1376</v>
      </c>
      <c r="X196" s="88" t="s">
        <v>1376</v>
      </c>
      <c r="Y196" s="88" t="s">
        <v>1376</v>
      </c>
      <c r="Z196" s="88" t="s">
        <v>1376</v>
      </c>
      <c r="AA196" s="88" t="s">
        <v>1376</v>
      </c>
      <c r="AB196" s="88" t="s">
        <v>1376</v>
      </c>
      <c r="AC196" s="88" t="s">
        <v>1376</v>
      </c>
      <c r="AD196" s="88" t="s">
        <v>1376</v>
      </c>
      <c r="AE196" s="88" t="s">
        <v>1376</v>
      </c>
      <c r="AF196" s="88" t="s">
        <v>1376</v>
      </c>
      <c r="AG196" s="88" t="s">
        <v>1376</v>
      </c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 t="s">
        <v>1376</v>
      </c>
      <c r="AD197" s="88" t="s">
        <v>1376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1376</v>
      </c>
      <c r="AC198" s="88" t="s">
        <v>1376</v>
      </c>
      <c r="AD198" s="88" t="s">
        <v>1376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1362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1376</v>
      </c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1376</v>
      </c>
      <c r="Z209" s="88"/>
      <c r="AA209" s="88" t="s">
        <v>1376</v>
      </c>
      <c r="AB209" s="88" t="s">
        <v>1376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1374</v>
      </c>
      <c r="C211" t="s">
        <v>1145</v>
      </c>
      <c r="D211" t="s">
        <v>1375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1376</v>
      </c>
      <c r="Z211" s="88"/>
      <c r="AA211" s="88"/>
      <c r="AB211" s="88" t="s">
        <v>1376</v>
      </c>
      <c r="AC211" s="88" t="s">
        <v>1376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1376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1376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1376</v>
      </c>
      <c r="R220" s="88"/>
      <c r="S220" s="88"/>
      <c r="T220" s="88"/>
      <c r="U220" s="88" t="s">
        <v>1376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1376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1376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14</v>
      </c>
      <c r="J224" s="34">
        <f t="shared" si="23"/>
        <v>14</v>
      </c>
      <c r="K224" s="35">
        <f t="shared" si="24"/>
        <v>0.5</v>
      </c>
      <c r="L224" s="88"/>
      <c r="M224" s="88"/>
      <c r="N224" s="88"/>
      <c r="O224" s="88"/>
      <c r="P224" s="88"/>
      <c r="Q224" s="88" t="s">
        <v>1376</v>
      </c>
      <c r="R224" s="88" t="s">
        <v>1376</v>
      </c>
      <c r="S224" s="88"/>
      <c r="T224" s="88"/>
      <c r="U224" s="88"/>
      <c r="V224" s="88" t="s">
        <v>1376</v>
      </c>
      <c r="W224" s="88" t="s">
        <v>1376</v>
      </c>
      <c r="X224" s="88" t="s">
        <v>1376</v>
      </c>
      <c r="Y224" s="88" t="s">
        <v>1376</v>
      </c>
      <c r="Z224" s="88" t="s">
        <v>1376</v>
      </c>
      <c r="AA224" s="88" t="s">
        <v>1376</v>
      </c>
      <c r="AB224" s="88" t="s">
        <v>1376</v>
      </c>
      <c r="AC224" s="88" t="s">
        <v>1376</v>
      </c>
      <c r="AD224" s="88" t="s">
        <v>1376</v>
      </c>
      <c r="AE224" s="88" t="s">
        <v>1376</v>
      </c>
      <c r="AF224" s="88" t="s">
        <v>1376</v>
      </c>
      <c r="AG224" s="88" t="s">
        <v>1376</v>
      </c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 t="s">
        <v>1376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 t="s">
        <v>1376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 t="s">
        <v>1376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 t="s">
        <v>1376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1376</v>
      </c>
      <c r="Y229" s="88" t="s">
        <v>1376</v>
      </c>
      <c r="Z229" s="88"/>
      <c r="AA229" s="88"/>
      <c r="AB229" s="88"/>
      <c r="AC229" s="88"/>
      <c r="AD229" s="88" t="s">
        <v>1376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17</v>
      </c>
      <c r="J230" s="34">
        <f t="shared" si="23"/>
        <v>11</v>
      </c>
      <c r="K230" s="35">
        <f t="shared" si="24"/>
        <v>0.6071428571428571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 t="s">
        <v>1376</v>
      </c>
      <c r="Y230" s="88" t="s">
        <v>1376</v>
      </c>
      <c r="Z230" s="88" t="s">
        <v>1376</v>
      </c>
      <c r="AA230" s="88" t="s">
        <v>1376</v>
      </c>
      <c r="AB230" s="88"/>
      <c r="AC230" s="88" t="s">
        <v>1376</v>
      </c>
      <c r="AD230" s="88" t="s">
        <v>1376</v>
      </c>
      <c r="AE230" s="88" t="s">
        <v>1376</v>
      </c>
      <c r="AF230" s="88" t="s">
        <v>1376</v>
      </c>
      <c r="AG230" s="88" t="s">
        <v>1376</v>
      </c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17</v>
      </c>
      <c r="J231" s="34">
        <f t="shared" si="23"/>
        <v>11</v>
      </c>
      <c r="K231" s="35">
        <f t="shared" si="24"/>
        <v>0.6071428571428571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1376</v>
      </c>
      <c r="W231" s="88" t="s">
        <v>1376</v>
      </c>
      <c r="X231" s="88"/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 t="s">
        <v>1376</v>
      </c>
      <c r="AD231" s="88" t="s">
        <v>1376</v>
      </c>
      <c r="AE231" s="88" t="s">
        <v>1376</v>
      </c>
      <c r="AF231" s="88" t="s">
        <v>1376</v>
      </c>
      <c r="AG231" s="88" t="s">
        <v>1376</v>
      </c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1363</v>
      </c>
      <c r="I232" s="34">
        <f>COUNTIF(L232:AM232,"")</f>
        <v>14</v>
      </c>
      <c r="J232" s="34">
        <f>COUNTIF(L232:AM232,"APAGADO")</f>
        <v>14</v>
      </c>
      <c r="K232" s="35">
        <f>(I232)/(J232+I232)</f>
        <v>0.5</v>
      </c>
      <c r="L232" s="88"/>
      <c r="M232" s="88"/>
      <c r="N232" s="88"/>
      <c r="O232" s="88"/>
      <c r="P232" s="88"/>
      <c r="Q232" s="88" t="s">
        <v>1376</v>
      </c>
      <c r="R232" s="88" t="s">
        <v>1376</v>
      </c>
      <c r="S232" s="88"/>
      <c r="T232" s="88"/>
      <c r="U232" s="88"/>
      <c r="V232" s="88" t="s">
        <v>1376</v>
      </c>
      <c r="W232" s="88" t="s">
        <v>1376</v>
      </c>
      <c r="X232" s="88" t="s">
        <v>1376</v>
      </c>
      <c r="Y232" s="88" t="s">
        <v>1376</v>
      </c>
      <c r="Z232" s="88" t="s">
        <v>1376</v>
      </c>
      <c r="AA232" s="88" t="s">
        <v>1376</v>
      </c>
      <c r="AB232" s="88" t="s">
        <v>1376</v>
      </c>
      <c r="AC232" s="88" t="s">
        <v>1376</v>
      </c>
      <c r="AD232" s="88" t="s">
        <v>1376</v>
      </c>
      <c r="AE232" s="88" t="s">
        <v>1376</v>
      </c>
      <c r="AF232" s="88" t="s">
        <v>1376</v>
      </c>
      <c r="AG232" s="88" t="s">
        <v>1376</v>
      </c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1386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1364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1385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1365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16</v>
      </c>
      <c r="J239" s="34">
        <f t="shared" si="23"/>
        <v>12</v>
      </c>
      <c r="K239" s="35">
        <f t="shared" si="24"/>
        <v>0.5714285714285714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 t="s">
        <v>1376</v>
      </c>
      <c r="AD239" s="88" t="s">
        <v>1376</v>
      </c>
      <c r="AE239" s="88" t="s">
        <v>1376</v>
      </c>
      <c r="AF239" s="88" t="s">
        <v>1376</v>
      </c>
      <c r="AG239" s="88" t="s">
        <v>1376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16</v>
      </c>
      <c r="J240" s="34">
        <f>COUNTIF(L240:AM240,"APAGADO")</f>
        <v>12</v>
      </c>
      <c r="K240" s="35">
        <f>(I240)/(J240+I240)</f>
        <v>0.5714285714285714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 t="s">
        <v>1376</v>
      </c>
      <c r="AD240" s="88" t="s">
        <v>1376</v>
      </c>
      <c r="AE240" s="88" t="s">
        <v>1376</v>
      </c>
      <c r="AF240" s="88" t="s">
        <v>1376</v>
      </c>
      <c r="AG240" s="88" t="s">
        <v>1376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1366</v>
      </c>
      <c r="I241" s="34">
        <f>COUNTIF(L241:AM241,"")</f>
        <v>16</v>
      </c>
      <c r="J241" s="34">
        <f>COUNTIF(L241:AM241,"APAGADO")</f>
        <v>12</v>
      </c>
      <c r="K241" s="35">
        <f>(I241)/(J241+I241)</f>
        <v>0.5714285714285714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1376</v>
      </c>
      <c r="W241" s="88" t="s">
        <v>1376</v>
      </c>
      <c r="X241" s="88" t="s">
        <v>1376</v>
      </c>
      <c r="Y241" s="88" t="s">
        <v>1376</v>
      </c>
      <c r="Z241" s="88" t="s">
        <v>1376</v>
      </c>
      <c r="AA241" s="88" t="s">
        <v>1376</v>
      </c>
      <c r="AB241" s="88" t="s">
        <v>1376</v>
      </c>
      <c r="AC241" s="88" t="s">
        <v>1376</v>
      </c>
      <c r="AD241" s="88" t="s">
        <v>1376</v>
      </c>
      <c r="AE241" s="88" t="s">
        <v>1376</v>
      </c>
      <c r="AF241" s="88" t="s">
        <v>1376</v>
      </c>
      <c r="AG241" s="88" t="s">
        <v>1376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 t="s">
        <v>1376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 t="s">
        <v>1376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1367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1376</v>
      </c>
      <c r="Y244" s="88" t="s">
        <v>1376</v>
      </c>
      <c r="Z244" s="88"/>
      <c r="AA244" s="88"/>
      <c r="AB244" s="88"/>
      <c r="AC244" s="88"/>
      <c r="AD244" s="88" t="s">
        <v>1376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13</v>
      </c>
      <c r="J245" s="34">
        <f t="shared" si="23"/>
        <v>15</v>
      </c>
      <c r="K245" s="35">
        <f t="shared" si="24"/>
        <v>0.4642857142857143</v>
      </c>
      <c r="L245" s="88"/>
      <c r="M245" s="88"/>
      <c r="N245" s="88"/>
      <c r="O245" s="88"/>
      <c r="P245" s="88"/>
      <c r="Q245" s="88" t="s">
        <v>1376</v>
      </c>
      <c r="R245" s="88" t="s">
        <v>1376</v>
      </c>
      <c r="S245" s="88"/>
      <c r="T245" s="88"/>
      <c r="U245" s="88" t="s">
        <v>1376</v>
      </c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 t="s">
        <v>1376</v>
      </c>
      <c r="AD245" s="88" t="s">
        <v>1376</v>
      </c>
      <c r="AE245" s="88" t="s">
        <v>1376</v>
      </c>
      <c r="AF245" s="88" t="s">
        <v>1376</v>
      </c>
      <c r="AG245" s="88" t="s">
        <v>1376</v>
      </c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15</v>
      </c>
      <c r="J246" s="34">
        <f t="shared" si="23"/>
        <v>13</v>
      </c>
      <c r="K246" s="35">
        <f t="shared" si="24"/>
        <v>0.5357142857142857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 t="s">
        <v>1376</v>
      </c>
      <c r="AD246" s="88" t="s">
        <v>1376</v>
      </c>
      <c r="AE246" s="88" t="s">
        <v>1376</v>
      </c>
      <c r="AF246" s="88" t="s">
        <v>1376</v>
      </c>
      <c r="AG246" s="88" t="s">
        <v>1376</v>
      </c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15</v>
      </c>
      <c r="J247" s="34">
        <f t="shared" si="23"/>
        <v>13</v>
      </c>
      <c r="K247" s="35">
        <f t="shared" si="24"/>
        <v>0.5357142857142857</v>
      </c>
      <c r="L247" s="88"/>
      <c r="M247" s="88"/>
      <c r="N247" s="88"/>
      <c r="O247" s="88"/>
      <c r="P247" s="88"/>
      <c r="Q247" s="88" t="s">
        <v>1376</v>
      </c>
      <c r="R247" s="88"/>
      <c r="S247" s="88"/>
      <c r="T247" s="88"/>
      <c r="U247" s="88"/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 t="s">
        <v>1376</v>
      </c>
      <c r="AD247" s="88" t="s">
        <v>1376</v>
      </c>
      <c r="AE247" s="88" t="s">
        <v>1376</v>
      </c>
      <c r="AF247" s="88" t="s">
        <v>1376</v>
      </c>
      <c r="AG247" s="88" t="s">
        <v>1376</v>
      </c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1368</v>
      </c>
      <c r="I248" s="34">
        <f>COUNTIF(L248:AM248,"")</f>
        <v>14</v>
      </c>
      <c r="J248" s="34">
        <f>COUNTIF(L248:AM248,"APAGADO")</f>
        <v>14</v>
      </c>
      <c r="K248" s="35">
        <f>(I248)/(J248+I248)</f>
        <v>0.5</v>
      </c>
      <c r="L248" s="88"/>
      <c r="M248" s="88"/>
      <c r="N248" s="88"/>
      <c r="O248" s="88"/>
      <c r="P248" s="88"/>
      <c r="Q248" s="88"/>
      <c r="R248" s="88" t="s">
        <v>1376</v>
      </c>
      <c r="S248" s="88"/>
      <c r="T248" s="88"/>
      <c r="U248" s="88" t="s">
        <v>1376</v>
      </c>
      <c r="V248" s="88" t="s">
        <v>1376</v>
      </c>
      <c r="W248" s="88" t="s">
        <v>1376</v>
      </c>
      <c r="X248" s="88" t="s">
        <v>1376</v>
      </c>
      <c r="Y248" s="88" t="s">
        <v>1376</v>
      </c>
      <c r="Z248" s="88" t="s">
        <v>1376</v>
      </c>
      <c r="AA248" s="88" t="s">
        <v>1376</v>
      </c>
      <c r="AB248" s="88" t="s">
        <v>1376</v>
      </c>
      <c r="AC248" s="88" t="s">
        <v>1376</v>
      </c>
      <c r="AD248" s="88" t="s">
        <v>1376</v>
      </c>
      <c r="AE248" s="88" t="s">
        <v>1376</v>
      </c>
      <c r="AF248" s="88" t="s">
        <v>1376</v>
      </c>
      <c r="AG248" s="88" t="s">
        <v>1376</v>
      </c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1376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 t="s">
        <v>1376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1369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1376</v>
      </c>
      <c r="Y251" s="88"/>
      <c r="Z251" s="88"/>
      <c r="AA251" s="88"/>
      <c r="AB251" s="88"/>
      <c r="AC251" s="88"/>
      <c r="AD251" s="88" t="s">
        <v>1376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1370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1382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16</v>
      </c>
      <c r="J255" s="34">
        <f t="shared" si="36"/>
        <v>12</v>
      </c>
      <c r="K255" s="35">
        <f t="shared" si="37"/>
        <v>0.5714285714285714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 t="s">
        <v>1376</v>
      </c>
      <c r="AA255" s="88" t="s">
        <v>1376</v>
      </c>
      <c r="AB255" s="88" t="s">
        <v>1376</v>
      </c>
      <c r="AC255" s="88" t="s">
        <v>1376</v>
      </c>
      <c r="AD255" s="88" t="s">
        <v>1376</v>
      </c>
      <c r="AE255" s="88" t="s">
        <v>1376</v>
      </c>
      <c r="AF255" s="88" t="s">
        <v>1376</v>
      </c>
      <c r="AG255" s="88" t="s">
        <v>1376</v>
      </c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1383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15</v>
      </c>
      <c r="J256" s="34">
        <f t="shared" ref="J256" si="39">COUNTIF(L256:AM256,"APAGADO")</f>
        <v>13</v>
      </c>
      <c r="K256" s="35">
        <f t="shared" ref="K256" si="40">(I256)/(J256+I256)</f>
        <v>0.5357142857142857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 t="s">
        <v>1376</v>
      </c>
      <c r="AD256" s="88" t="s">
        <v>1376</v>
      </c>
      <c r="AE256" s="88" t="s">
        <v>1376</v>
      </c>
      <c r="AF256" s="88" t="s">
        <v>1376</v>
      </c>
      <c r="AG256" s="88" t="s">
        <v>1376</v>
      </c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1384</v>
      </c>
      <c r="I257" s="34">
        <f t="shared" ref="I257" si="41">COUNTIF(L257:AM257,"")</f>
        <v>15</v>
      </c>
      <c r="J257" s="34">
        <f t="shared" ref="J257" si="42">COUNTIF(L257:AM257,"APAGADO")</f>
        <v>13</v>
      </c>
      <c r="K257" s="35">
        <f t="shared" ref="K257" si="43">(I257)/(J257+I257)</f>
        <v>0.5357142857142857</v>
      </c>
      <c r="L257" s="88"/>
      <c r="M257" s="88"/>
      <c r="N257" s="88"/>
      <c r="O257" s="88"/>
      <c r="P257" s="88"/>
      <c r="Q257" s="88" t="s">
        <v>1376</v>
      </c>
      <c r="R257" s="88"/>
      <c r="S257" s="88"/>
      <c r="T257" s="88"/>
      <c r="U257" s="88"/>
      <c r="V257" s="88" t="s">
        <v>1376</v>
      </c>
      <c r="W257" s="88" t="s">
        <v>1376</v>
      </c>
      <c r="X257" s="88" t="s">
        <v>1376</v>
      </c>
      <c r="Y257" s="88" t="s">
        <v>1376</v>
      </c>
      <c r="Z257" s="88" t="s">
        <v>1376</v>
      </c>
      <c r="AA257" s="88" t="s">
        <v>1376</v>
      </c>
      <c r="AB257" s="88" t="s">
        <v>1376</v>
      </c>
      <c r="AC257" s="88" t="s">
        <v>1376</v>
      </c>
      <c r="AD257" s="88" t="s">
        <v>1376</v>
      </c>
      <c r="AE257" s="88" t="s">
        <v>1376</v>
      </c>
      <c r="AF257" s="88" t="s">
        <v>1376</v>
      </c>
      <c r="AG257" s="88" t="s">
        <v>1376</v>
      </c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1376</v>
      </c>
      <c r="Z258" s="88"/>
      <c r="AA258" s="88"/>
      <c r="AB258" s="88" t="s">
        <v>1376</v>
      </c>
      <c r="AC258" s="88" t="s">
        <v>1376</v>
      </c>
      <c r="AD258" s="88" t="s">
        <v>1376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 t="s">
        <v>1376</v>
      </c>
      <c r="AD259" s="88" t="s">
        <v>1376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 t="s">
        <v>1376</v>
      </c>
      <c r="AD260" s="88" t="s">
        <v>1376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 t="s">
        <v>1376</v>
      </c>
      <c r="AD261" s="88" t="s">
        <v>1376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 t="s">
        <v>1376</v>
      </c>
      <c r="AD262" s="88" t="s">
        <v>1376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 t="s">
        <v>1376</v>
      </c>
      <c r="AD263" s="88" t="s">
        <v>1376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 t="s">
        <v>1376</v>
      </c>
      <c r="AD264" s="88" t="s">
        <v>1376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 t="s">
        <v>1376</v>
      </c>
      <c r="AD265" s="88" t="s">
        <v>1376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 t="s">
        <v>1376</v>
      </c>
      <c r="AD266" s="88" t="s">
        <v>1376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1376</v>
      </c>
      <c r="AC267" s="88" t="s">
        <v>1376</v>
      </c>
      <c r="AD267" s="88" t="s">
        <v>1376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1376</v>
      </c>
      <c r="R268" s="88" t="s">
        <v>1376</v>
      </c>
      <c r="S268" s="88"/>
      <c r="T268" s="88"/>
      <c r="U268" s="88" t="s">
        <v>1376</v>
      </c>
      <c r="V268" s="88" t="s">
        <v>1376</v>
      </c>
      <c r="W268" s="88" t="s">
        <v>1376</v>
      </c>
      <c r="X268" s="88" t="s">
        <v>1376</v>
      </c>
      <c r="Y268" s="88" t="s">
        <v>1376</v>
      </c>
      <c r="Z268" s="88"/>
      <c r="AA268" s="88"/>
      <c r="AB268" s="88" t="s">
        <v>1376</v>
      </c>
      <c r="AC268" s="88" t="s">
        <v>1376</v>
      </c>
      <c r="AD268" s="88" t="s">
        <v>1376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 t="s">
        <v>1376</v>
      </c>
      <c r="AD269" s="88" t="s">
        <v>1376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 t="s">
        <v>1376</v>
      </c>
      <c r="AD270" s="88" t="s">
        <v>1376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 t="s">
        <v>1376</v>
      </c>
      <c r="AD271" s="88" t="s">
        <v>1376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 t="s">
        <v>1376</v>
      </c>
      <c r="AD272" s="88" t="s">
        <v>1376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 t="s">
        <v>1376</v>
      </c>
      <c r="AD273" s="88" t="s">
        <v>1376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 t="s">
        <v>1376</v>
      </c>
      <c r="AD274" s="88" t="s">
        <v>1376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 t="s">
        <v>1376</v>
      </c>
      <c r="AD275" s="88" t="s">
        <v>1376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1387</v>
      </c>
      <c r="C276" t="s">
        <v>1146</v>
      </c>
      <c r="D276" t="s">
        <v>1388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1376</v>
      </c>
      <c r="AC276" s="88" t="s">
        <v>1376</v>
      </c>
      <c r="AD276" s="88" t="s">
        <v>1376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1376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1376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1376</v>
      </c>
      <c r="Z279" s="88"/>
      <c r="AA279" s="88" t="s">
        <v>1376</v>
      </c>
      <c r="AB279" s="88"/>
      <c r="AC279" s="88" t="s">
        <v>1376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1376</v>
      </c>
      <c r="Y289" s="88" t="s">
        <v>1376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1376</v>
      </c>
      <c r="W294" s="88" t="s">
        <v>1376</v>
      </c>
      <c r="X294" s="88" t="s">
        <v>1376</v>
      </c>
      <c r="Y294" s="88" t="s">
        <v>1376</v>
      </c>
      <c r="Z294" s="88" t="s">
        <v>1376</v>
      </c>
      <c r="AA294" s="88" t="s">
        <v>1376</v>
      </c>
      <c r="AB294" s="88" t="s">
        <v>1376</v>
      </c>
      <c r="AC294" s="88" t="s">
        <v>1376</v>
      </c>
      <c r="AD294" s="88" t="s">
        <v>1376</v>
      </c>
      <c r="AE294" s="88" t="s">
        <v>1376</v>
      </c>
      <c r="AF294" s="88" t="s">
        <v>1376</v>
      </c>
      <c r="AG294" s="88" t="s">
        <v>1376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1376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13</v>
      </c>
      <c r="J299" s="34">
        <f>COUNTIF(L299:AM299,"APAGADO")</f>
        <v>15</v>
      </c>
      <c r="K299" s="35">
        <f>(I299)/(J299+I299)</f>
        <v>0.4642857142857143</v>
      </c>
      <c r="L299" s="88"/>
      <c r="M299" s="88"/>
      <c r="N299" s="88"/>
      <c r="O299" s="88"/>
      <c r="P299" s="88"/>
      <c r="Q299" s="88" t="s">
        <v>1376</v>
      </c>
      <c r="R299" s="88" t="s">
        <v>1376</v>
      </c>
      <c r="S299" s="88"/>
      <c r="T299" s="88"/>
      <c r="U299" s="88" t="s">
        <v>1376</v>
      </c>
      <c r="V299" s="88" t="s">
        <v>1376</v>
      </c>
      <c r="W299" s="88" t="s">
        <v>1376</v>
      </c>
      <c r="X299" s="88" t="s">
        <v>1376</v>
      </c>
      <c r="Y299" s="88" t="s">
        <v>1376</v>
      </c>
      <c r="Z299" s="88" t="s">
        <v>1376</v>
      </c>
      <c r="AA299" s="88" t="s">
        <v>1376</v>
      </c>
      <c r="AB299" s="88" t="s">
        <v>1376</v>
      </c>
      <c r="AC299" s="88" t="s">
        <v>1376</v>
      </c>
      <c r="AD299" s="88" t="s">
        <v>1376</v>
      </c>
      <c r="AE299" s="88" t="s">
        <v>1376</v>
      </c>
      <c r="AF299" s="88" t="s">
        <v>1376</v>
      </c>
      <c r="AG299" s="88" t="s">
        <v>1376</v>
      </c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1376</v>
      </c>
      <c r="S313" s="88"/>
      <c r="T313" s="88"/>
      <c r="U313" s="88" t="s">
        <v>1376</v>
      </c>
      <c r="V313" s="88" t="s">
        <v>1376</v>
      </c>
      <c r="W313" s="88" t="s">
        <v>1376</v>
      </c>
      <c r="X313" s="88" t="s">
        <v>1376</v>
      </c>
      <c r="Y313" s="88" t="s">
        <v>1376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1376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1371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15</v>
      </c>
      <c r="J319" s="34">
        <f t="shared" si="48"/>
        <v>13</v>
      </c>
      <c r="K319" s="35">
        <f t="shared" si="49"/>
        <v>0.5357142857142857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 t="s">
        <v>1376</v>
      </c>
      <c r="AD319" s="88" t="s">
        <v>1376</v>
      </c>
      <c r="AE319" s="88" t="s">
        <v>1376</v>
      </c>
      <c r="AF319" s="88" t="s">
        <v>1376</v>
      </c>
      <c r="AG319" s="88" t="s">
        <v>1376</v>
      </c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15</v>
      </c>
      <c r="J320" s="34">
        <f t="shared" si="48"/>
        <v>13</v>
      </c>
      <c r="K320" s="35">
        <f t="shared" si="49"/>
        <v>0.5357142857142857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 t="s">
        <v>1376</v>
      </c>
      <c r="AD320" s="88" t="s">
        <v>1376</v>
      </c>
      <c r="AE320" s="88" t="s">
        <v>1376</v>
      </c>
      <c r="AF320" s="88" t="s">
        <v>1376</v>
      </c>
      <c r="AG320" s="88" t="s">
        <v>1376</v>
      </c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15</v>
      </c>
      <c r="J321" s="34">
        <f t="shared" si="48"/>
        <v>13</v>
      </c>
      <c r="K321" s="35">
        <f t="shared" si="49"/>
        <v>0.5357142857142857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 t="s">
        <v>1376</v>
      </c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 t="s">
        <v>1376</v>
      </c>
      <c r="AD321" s="88" t="s">
        <v>1376</v>
      </c>
      <c r="AE321" s="88" t="s">
        <v>1376</v>
      </c>
      <c r="AF321" s="88" t="s">
        <v>1376</v>
      </c>
      <c r="AG321" s="88" t="s">
        <v>1376</v>
      </c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16</v>
      </c>
      <c r="J322" s="34">
        <f t="shared" si="48"/>
        <v>12</v>
      </c>
      <c r="K322" s="35">
        <f t="shared" si="49"/>
        <v>0.5714285714285714</v>
      </c>
      <c r="L322" s="88"/>
      <c r="M322" s="88"/>
      <c r="N322" s="88"/>
      <c r="O322" s="88"/>
      <c r="P322" s="88"/>
      <c r="Q322" s="88" t="s">
        <v>1376</v>
      </c>
      <c r="R322" s="88"/>
      <c r="S322" s="88"/>
      <c r="T322" s="88"/>
      <c r="U322" s="88"/>
      <c r="V322" s="88" t="s">
        <v>1376</v>
      </c>
      <c r="W322" s="88"/>
      <c r="X322" s="88" t="s">
        <v>1376</v>
      </c>
      <c r="Y322" s="88" t="s">
        <v>1376</v>
      </c>
      <c r="Z322" s="88" t="s">
        <v>1376</v>
      </c>
      <c r="AA322" s="88" t="s">
        <v>1376</v>
      </c>
      <c r="AB322" s="88" t="s">
        <v>1376</v>
      </c>
      <c r="AC322" s="88" t="s">
        <v>1376</v>
      </c>
      <c r="AD322" s="88" t="s">
        <v>1376</v>
      </c>
      <c r="AE322" s="88" t="s">
        <v>1376</v>
      </c>
      <c r="AF322" s="88" t="s">
        <v>1376</v>
      </c>
      <c r="AG322" s="88" t="s">
        <v>1376</v>
      </c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1359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1376</v>
      </c>
      <c r="W332" s="88" t="s">
        <v>1376</v>
      </c>
      <c r="X332" s="88" t="s">
        <v>1376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 t="s">
        <v>1376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26</v>
      </c>
      <c r="J347" s="34">
        <f t="shared" si="48"/>
        <v>2</v>
      </c>
      <c r="K347" s="35">
        <f t="shared" si="49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1376</v>
      </c>
      <c r="AC347" s="88"/>
      <c r="AD347" s="88"/>
      <c r="AE347" s="88"/>
      <c r="AF347" s="88" t="s">
        <v>1376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1376</v>
      </c>
      <c r="S350" s="88"/>
      <c r="T350" s="88"/>
      <c r="U350" s="88" t="s">
        <v>1376</v>
      </c>
      <c r="V350" s="88" t="s">
        <v>1376</v>
      </c>
      <c r="W350" s="88" t="s">
        <v>1376</v>
      </c>
      <c r="X350" s="88" t="s">
        <v>1376</v>
      </c>
      <c r="Y350" s="88" t="s">
        <v>1376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1379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1377</v>
      </c>
      <c r="C357" t="s">
        <v>1146</v>
      </c>
      <c r="D357" s="86" t="s">
        <v>1378</v>
      </c>
      <c r="E357" s="33" t="s">
        <v>73</v>
      </c>
      <c r="F357" s="33" t="s">
        <v>28</v>
      </c>
      <c r="G357" s="33"/>
      <c r="H357" s="33" t="s">
        <v>1381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 t="s">
        <v>1376</v>
      </c>
      <c r="AD358" s="88" t="s">
        <v>1376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 t="s">
        <v>1376</v>
      </c>
      <c r="AD359" s="88" t="s">
        <v>1376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1376</v>
      </c>
      <c r="AC360" s="88" t="s">
        <v>1376</v>
      </c>
      <c r="AD360" s="88" t="s">
        <v>1376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1376</v>
      </c>
      <c r="AB362" s="88" t="s">
        <v>1376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1376</v>
      </c>
      <c r="Y365" s="88" t="s">
        <v>1376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1376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1372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27</v>
      </c>
      <c r="J375" s="34">
        <f t="shared" si="48"/>
        <v>1</v>
      </c>
      <c r="K375" s="35">
        <f t="shared" si="49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16</v>
      </c>
      <c r="J376" s="34">
        <f t="shared" si="48"/>
        <v>12</v>
      </c>
      <c r="K376" s="35">
        <f t="shared" si="49"/>
        <v>0.5714285714285714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 t="s">
        <v>1376</v>
      </c>
      <c r="AD376" s="88" t="s">
        <v>1376</v>
      </c>
      <c r="AE376" s="88" t="s">
        <v>1376</v>
      </c>
      <c r="AF376" s="88" t="s">
        <v>1376</v>
      </c>
      <c r="AG376" s="88" t="s">
        <v>1376</v>
      </c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16</v>
      </c>
      <c r="J377" s="34">
        <f t="shared" si="48"/>
        <v>12</v>
      </c>
      <c r="K377" s="35">
        <f t="shared" si="49"/>
        <v>0.5714285714285714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1376</v>
      </c>
      <c r="W377" s="88" t="s">
        <v>1376</v>
      </c>
      <c r="X377" s="88" t="s">
        <v>1376</v>
      </c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 t="s">
        <v>1376</v>
      </c>
      <c r="AD377" s="88" t="s">
        <v>1376</v>
      </c>
      <c r="AE377" s="88" t="s">
        <v>1376</v>
      </c>
      <c r="AF377" s="88" t="s">
        <v>1376</v>
      </c>
      <c r="AG377" s="88" t="s">
        <v>1376</v>
      </c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1376</v>
      </c>
      <c r="Z378" s="88" t="s">
        <v>1376</v>
      </c>
      <c r="AA378" s="88" t="s">
        <v>1376</v>
      </c>
      <c r="AB378" s="88" t="s">
        <v>1376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1376</v>
      </c>
      <c r="AA379" s="88" t="s">
        <v>1376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16</v>
      </c>
      <c r="J380" s="34">
        <f t="shared" si="48"/>
        <v>12</v>
      </c>
      <c r="K380" s="35">
        <f t="shared" si="49"/>
        <v>0.5714285714285714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1376</v>
      </c>
      <c r="W380" s="88" t="s">
        <v>1376</v>
      </c>
      <c r="X380" s="88" t="s">
        <v>1376</v>
      </c>
      <c r="Y380" s="88" t="s">
        <v>1376</v>
      </c>
      <c r="Z380" s="88" t="s">
        <v>1376</v>
      </c>
      <c r="AA380" s="88" t="s">
        <v>1376</v>
      </c>
      <c r="AB380" s="88" t="s">
        <v>1376</v>
      </c>
      <c r="AC380" s="88" t="s">
        <v>1376</v>
      </c>
      <c r="AD380" s="88" t="s">
        <v>1376</v>
      </c>
      <c r="AE380" s="88" t="s">
        <v>1376</v>
      </c>
      <c r="AF380" s="88" t="s">
        <v>1376</v>
      </c>
      <c r="AG380" s="88" t="s">
        <v>1376</v>
      </c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16</v>
      </c>
      <c r="J387" s="34">
        <f t="shared" ref="J387" si="54">COUNTIF(L387:AM387,"APAGADO")</f>
        <v>12</v>
      </c>
      <c r="K387" s="35">
        <f t="shared" ref="K387" si="55">(I387)/(J387+I387)</f>
        <v>0.5714285714285714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1376</v>
      </c>
      <c r="W387" s="88" t="s">
        <v>1376</v>
      </c>
      <c r="X387" s="88" t="s">
        <v>1376</v>
      </c>
      <c r="Y387" s="88" t="s">
        <v>1376</v>
      </c>
      <c r="Z387" s="88" t="s">
        <v>1376</v>
      </c>
      <c r="AA387" s="88" t="s">
        <v>1376</v>
      </c>
      <c r="AB387" s="88" t="s">
        <v>1376</v>
      </c>
      <c r="AC387" s="88" t="s">
        <v>1376</v>
      </c>
      <c r="AD387" s="88" t="s">
        <v>1376</v>
      </c>
      <c r="AE387" s="88" t="s">
        <v>1376</v>
      </c>
      <c r="AF387" s="88" t="s">
        <v>1376</v>
      </c>
      <c r="AG387" s="88" t="s">
        <v>1376</v>
      </c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1376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1376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1376</v>
      </c>
      <c r="W414" s="88" t="s">
        <v>1376</v>
      </c>
      <c r="X414" s="88" t="s">
        <v>1376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1376</v>
      </c>
      <c r="R427" s="88" t="s">
        <v>1376</v>
      </c>
      <c r="S427" s="88"/>
      <c r="T427" s="88"/>
      <c r="U427" s="88" t="s">
        <v>1376</v>
      </c>
      <c r="V427" s="88" t="s">
        <v>1376</v>
      </c>
      <c r="W427" s="88" t="s">
        <v>1376</v>
      </c>
      <c r="X427" s="88" t="s">
        <v>1376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 t="s">
        <v>1376</v>
      </c>
      <c r="AD428" s="88" t="s">
        <v>1376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 t="s">
        <v>1376</v>
      </c>
      <c r="AD429" s="88" t="s">
        <v>1376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 t="s">
        <v>1376</v>
      </c>
      <c r="AD430" s="88" t="s">
        <v>1376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1376</v>
      </c>
      <c r="AC431" s="88" t="s">
        <v>1376</v>
      </c>
      <c r="AD431" s="88" t="s">
        <v>1376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1376</v>
      </c>
      <c r="Z437" s="88"/>
      <c r="AA437" s="88"/>
      <c r="AB437" s="88"/>
      <c r="AC437" s="88"/>
      <c r="AD437" s="88" t="s">
        <v>1376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 t="s">
        <v>1376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 t="s">
        <v>1376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 t="s">
        <v>1376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 t="s">
        <v>1376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 t="s">
        <v>1376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 t="s">
        <v>1376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 t="s">
        <v>1376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1376</v>
      </c>
      <c r="Y445" s="88" t="s">
        <v>1376</v>
      </c>
      <c r="Z445" s="88"/>
      <c r="AA445" s="88"/>
      <c r="AB445" s="88"/>
      <c r="AC445" s="88"/>
      <c r="AD445" s="88" t="s">
        <v>1376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1376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1398</v>
      </c>
      <c r="B457" s="33">
        <v>21</v>
      </c>
      <c r="C457" t="s">
        <v>1414</v>
      </c>
      <c r="D457" t="s">
        <v>1391</v>
      </c>
      <c r="E457" s="33" t="s">
        <v>1419</v>
      </c>
      <c r="F457" s="33" t="s">
        <v>1397</v>
      </c>
      <c r="G457" s="33"/>
      <c r="H457" s="83" t="s">
        <v>1404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1398</v>
      </c>
      <c r="B458" s="33" t="s">
        <v>1399</v>
      </c>
      <c r="C458" t="s">
        <v>1414</v>
      </c>
      <c r="D458" t="s">
        <v>1391</v>
      </c>
      <c r="E458" s="33" t="s">
        <v>1396</v>
      </c>
      <c r="F458" s="33" t="s">
        <v>1397</v>
      </c>
      <c r="G458" s="33"/>
      <c r="H458" s="33" t="s">
        <v>1409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1398</v>
      </c>
      <c r="B459" s="33">
        <v>22</v>
      </c>
      <c r="C459" t="s">
        <v>1414</v>
      </c>
      <c r="D459" t="s">
        <v>1392</v>
      </c>
      <c r="E459" s="33" t="s">
        <v>1419</v>
      </c>
      <c r="F459" s="33" t="s">
        <v>1397</v>
      </c>
      <c r="G459" s="33"/>
      <c r="H459" s="83" t="s">
        <v>1405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1398</v>
      </c>
      <c r="B460" s="33" t="s">
        <v>1400</v>
      </c>
      <c r="C460" t="s">
        <v>1414</v>
      </c>
      <c r="D460" t="s">
        <v>1392</v>
      </c>
      <c r="E460" s="33" t="s">
        <v>1396</v>
      </c>
      <c r="F460" s="33" t="s">
        <v>1397</v>
      </c>
      <c r="G460" s="33"/>
      <c r="H460" s="33" t="s">
        <v>1410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1398</v>
      </c>
      <c r="B461" s="33">
        <v>23</v>
      </c>
      <c r="C461" t="s">
        <v>1414</v>
      </c>
      <c r="D461" t="s">
        <v>1393</v>
      </c>
      <c r="E461" s="33" t="s">
        <v>1419</v>
      </c>
      <c r="F461" s="33" t="s">
        <v>1397</v>
      </c>
      <c r="G461" s="33"/>
      <c r="H461" s="83" t="s">
        <v>1406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1398</v>
      </c>
      <c r="B462" s="33" t="s">
        <v>1401</v>
      </c>
      <c r="C462" t="s">
        <v>1414</v>
      </c>
      <c r="D462" t="s">
        <v>1393</v>
      </c>
      <c r="E462" s="33" t="s">
        <v>1396</v>
      </c>
      <c r="F462" s="33" t="s">
        <v>1397</v>
      </c>
      <c r="G462" s="33"/>
      <c r="H462" s="33" t="s">
        <v>1411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1398</v>
      </c>
      <c r="B463" s="33">
        <v>24</v>
      </c>
      <c r="C463" t="s">
        <v>1414</v>
      </c>
      <c r="D463" t="s">
        <v>1394</v>
      </c>
      <c r="E463" s="33" t="s">
        <v>1419</v>
      </c>
      <c r="F463" s="33" t="s">
        <v>1397</v>
      </c>
      <c r="G463" s="33"/>
      <c r="H463" s="83" t="s">
        <v>1407</v>
      </c>
      <c r="I463" s="34">
        <f t="shared" si="61"/>
        <v>20</v>
      </c>
      <c r="J463" s="34">
        <f t="shared" si="62"/>
        <v>8</v>
      </c>
      <c r="K463" s="35">
        <f t="shared" si="63"/>
        <v>0.7142857142857143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1376</v>
      </c>
      <c r="Z463" s="88" t="s">
        <v>1376</v>
      </c>
      <c r="AA463" s="88" t="s">
        <v>1376</v>
      </c>
      <c r="AB463" s="88" t="s">
        <v>1376</v>
      </c>
      <c r="AC463" s="88" t="s">
        <v>1376</v>
      </c>
      <c r="AD463" s="88" t="s">
        <v>1427</v>
      </c>
      <c r="AE463" s="88" t="s">
        <v>1427</v>
      </c>
      <c r="AF463" s="88" t="s">
        <v>1427</v>
      </c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1398</v>
      </c>
      <c r="B464" s="33" t="s">
        <v>1402</v>
      </c>
      <c r="C464" t="s">
        <v>1414</v>
      </c>
      <c r="D464" t="s">
        <v>1394</v>
      </c>
      <c r="E464" s="33" t="s">
        <v>1396</v>
      </c>
      <c r="F464" s="33" t="s">
        <v>1397</v>
      </c>
      <c r="G464" s="33"/>
      <c r="H464" s="33" t="s">
        <v>1412</v>
      </c>
      <c r="I464" s="34">
        <f t="shared" si="61"/>
        <v>20</v>
      </c>
      <c r="J464" s="34">
        <f t="shared" si="62"/>
        <v>8</v>
      </c>
      <c r="K464" s="35">
        <f t="shared" si="63"/>
        <v>0.7142857142857143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1376</v>
      </c>
      <c r="Z464" s="88" t="s">
        <v>1376</v>
      </c>
      <c r="AA464" s="88" t="s">
        <v>1376</v>
      </c>
      <c r="AB464" s="88" t="s">
        <v>1376</v>
      </c>
      <c r="AC464" s="88" t="s">
        <v>1376</v>
      </c>
      <c r="AD464" s="88" t="s">
        <v>1427</v>
      </c>
      <c r="AE464" s="88" t="s">
        <v>1427</v>
      </c>
      <c r="AF464" s="88" t="s">
        <v>1427</v>
      </c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1398</v>
      </c>
      <c r="B465" s="33">
        <v>25</v>
      </c>
      <c r="C465" t="s">
        <v>1414</v>
      </c>
      <c r="D465" t="s">
        <v>1395</v>
      </c>
      <c r="E465" s="33" t="s">
        <v>1419</v>
      </c>
      <c r="F465" s="33" t="s">
        <v>1397</v>
      </c>
      <c r="G465" s="33"/>
      <c r="H465" s="83" t="s">
        <v>1408</v>
      </c>
      <c r="I465" s="34">
        <f t="shared" si="61"/>
        <v>20</v>
      </c>
      <c r="J465" s="34">
        <f t="shared" si="62"/>
        <v>8</v>
      </c>
      <c r="K465" s="35">
        <f t="shared" si="63"/>
        <v>0.7142857142857143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1376</v>
      </c>
      <c r="Z465" s="88" t="s">
        <v>1376</v>
      </c>
      <c r="AA465" s="88" t="s">
        <v>1376</v>
      </c>
      <c r="AB465" s="88" t="s">
        <v>1376</v>
      </c>
      <c r="AC465" s="88" t="s">
        <v>1376</v>
      </c>
      <c r="AD465" s="88" t="s">
        <v>1427</v>
      </c>
      <c r="AE465" s="88" t="s">
        <v>1427</v>
      </c>
      <c r="AF465" s="88" t="s">
        <v>1427</v>
      </c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1398</v>
      </c>
      <c r="B466" s="33" t="s">
        <v>1403</v>
      </c>
      <c r="C466" t="s">
        <v>1414</v>
      </c>
      <c r="D466" t="s">
        <v>1395</v>
      </c>
      <c r="E466" s="33" t="s">
        <v>1396</v>
      </c>
      <c r="F466" s="33" t="s">
        <v>1397</v>
      </c>
      <c r="G466" s="33"/>
      <c r="H466" s="33" t="s">
        <v>1413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25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25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25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25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25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25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25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25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25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25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25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25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6" priority="421" operator="equal">
      <formula>$C$225</formula>
    </cfRule>
    <cfRule type="cellIs" dxfId="255" priority="422" operator="equal">
      <formula>$C$213</formula>
    </cfRule>
  </conditionalFormatting>
  <conditionalFormatting sqref="E1:E436 E449:E1048576">
    <cfRule type="containsText" dxfId="254" priority="427" operator="containsText" text="fija">
      <formula>NOT(ISERROR(SEARCH("fija",E1)))</formula>
    </cfRule>
    <cfRule type="containsText" dxfId="253" priority="428" operator="containsText" text="domo">
      <formula>NOT(ISERROR(SEARCH("domo",E1)))</formula>
    </cfRule>
  </conditionalFormatting>
  <conditionalFormatting sqref="E1:E1048576">
    <cfRule type="cellIs" dxfId="252" priority="423" operator="equal">
      <formula>$E$7</formula>
    </cfRule>
  </conditionalFormatting>
  <conditionalFormatting sqref="E438">
    <cfRule type="containsText" dxfId="251" priority="370" operator="containsText" text="Radio">
      <formula>NOT(ISERROR(SEARCH("Radio",E438)))</formula>
    </cfRule>
    <cfRule type="containsText" dxfId="250" priority="369" operator="containsText" text="domo">
      <formula>NOT(ISERROR(SEARCH("domo",E438)))</formula>
    </cfRule>
    <cfRule type="containsText" dxfId="249" priority="368" operator="containsText" text="fija">
      <formula>NOT(ISERROR(SEARCH("fija",E438)))</formula>
    </cfRule>
  </conditionalFormatting>
  <conditionalFormatting sqref="E438:E439">
    <cfRule type="containsText" dxfId="248" priority="364" operator="containsText" text="domo">
      <formula>NOT(ISERROR(SEARCH("domo",E438)))</formula>
    </cfRule>
    <cfRule type="containsText" dxfId="247" priority="363" operator="containsText" text="fija">
      <formula>NOT(ISERROR(SEARCH("fija",E438)))</formula>
    </cfRule>
  </conditionalFormatting>
  <conditionalFormatting sqref="E439">
    <cfRule type="containsText" dxfId="246" priority="362" operator="containsText" text="domo">
      <formula>NOT(ISERROR(SEARCH("domo",E439)))</formula>
    </cfRule>
    <cfRule type="containsText" dxfId="245" priority="361" operator="containsText" text="fija">
      <formula>NOT(ISERROR(SEARCH("fija",E439)))</formula>
    </cfRule>
    <cfRule type="containsText" dxfId="244" priority="365" operator="containsText" text="Radio">
      <formula>NOT(ISERROR(SEARCH("Radio",E439)))</formula>
    </cfRule>
  </conditionalFormatting>
  <conditionalFormatting sqref="E442">
    <cfRule type="containsText" dxfId="243" priority="359" operator="containsText" text="domo">
      <formula>NOT(ISERROR(SEARCH("domo",E442)))</formula>
    </cfRule>
    <cfRule type="containsText" dxfId="242" priority="360" operator="containsText" text="Radio">
      <formula>NOT(ISERROR(SEARCH("Radio",E442)))</formula>
    </cfRule>
    <cfRule type="containsText" dxfId="241" priority="358" operator="containsText" text="fija">
      <formula>NOT(ISERROR(SEARCH("fija",E442)))</formula>
    </cfRule>
  </conditionalFormatting>
  <conditionalFormatting sqref="E442:E443">
    <cfRule type="containsText" dxfId="240" priority="354" operator="containsText" text="domo">
      <formula>NOT(ISERROR(SEARCH("domo",E442)))</formula>
    </cfRule>
    <cfRule type="containsText" dxfId="239" priority="353" operator="containsText" text="fija">
      <formula>NOT(ISERROR(SEARCH("fija",E442)))</formula>
    </cfRule>
  </conditionalFormatting>
  <conditionalFormatting sqref="E443 E27:H436 E449:H456">
    <cfRule type="containsText" dxfId="238" priority="355" operator="containsText" text="Radio">
      <formula>NOT(ISERROR(SEARCH("Radio",E27)))</formula>
    </cfRule>
  </conditionalFormatting>
  <conditionalFormatting sqref="E443:E444">
    <cfRule type="containsText" dxfId="237" priority="349" operator="containsText" text="domo">
      <formula>NOT(ISERROR(SEARCH("domo",E443)))</formula>
    </cfRule>
    <cfRule type="containsText" dxfId="236" priority="348" operator="containsText" text="fija">
      <formula>NOT(ISERROR(SEARCH("fija",E443)))</formula>
    </cfRule>
  </conditionalFormatting>
  <conditionalFormatting sqref="E444">
    <cfRule type="containsText" dxfId="235" priority="350" operator="containsText" text="Radio">
      <formula>NOT(ISERROR(SEARCH("Radio",E444)))</formula>
    </cfRule>
  </conditionalFormatting>
  <conditionalFormatting sqref="E444:E445">
    <cfRule type="containsText" dxfId="234" priority="344" operator="containsText" text="domo">
      <formula>NOT(ISERROR(SEARCH("domo",E444)))</formula>
    </cfRule>
    <cfRule type="containsText" dxfId="233" priority="343" operator="containsText" text="fija">
      <formula>NOT(ISERROR(SEARCH("fija",E444)))</formula>
    </cfRule>
  </conditionalFormatting>
  <conditionalFormatting sqref="E445">
    <cfRule type="containsText" dxfId="232" priority="345" operator="containsText" text="Radio">
      <formula>NOT(ISERROR(SEARCH("Radio",E445)))</formula>
    </cfRule>
    <cfRule type="containsText" dxfId="231" priority="342" operator="containsText" text="domo">
      <formula>NOT(ISERROR(SEARCH("domo",E445)))</formula>
    </cfRule>
    <cfRule type="containsText" dxfId="230" priority="341" operator="containsText" text="fija">
      <formula>NOT(ISERROR(SEARCH("fija",E445)))</formula>
    </cfRule>
  </conditionalFormatting>
  <conditionalFormatting sqref="E447">
    <cfRule type="containsText" dxfId="229" priority="639" operator="containsText" text="fija">
      <formula>NOT(ISERROR(SEARCH("fija",E447)))</formula>
    </cfRule>
    <cfRule type="containsText" dxfId="228" priority="640" operator="containsText" text="domo">
      <formula>NOT(ISERROR(SEARCH("domo",E447)))</formula>
    </cfRule>
  </conditionalFormatting>
  <conditionalFormatting sqref="E450:E452">
    <cfRule type="containsText" dxfId="227" priority="371" operator="containsText" text="fija">
      <formula>NOT(ISERROR(SEARCH("fija",E450)))</formula>
    </cfRule>
    <cfRule type="containsText" dxfId="226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5" priority="896" operator="containsText" text="Radio">
      <formula>NOT(ISERROR(SEARCH("Radio",E1)))</formula>
    </cfRule>
  </conditionalFormatting>
  <conditionalFormatting sqref="F437">
    <cfRule type="cellIs" dxfId="224" priority="19" operator="equal">
      <formula>"PTP A FO"</formula>
    </cfRule>
    <cfRule type="containsText" dxfId="223" priority="18" operator="containsText" text="Radio">
      <formula>NOT(ISERROR(SEARCH("Radio",F437)))</formula>
    </cfRule>
  </conditionalFormatting>
  <conditionalFormatting sqref="F1:G436 F447:G447 F449:G1048576">
    <cfRule type="cellIs" dxfId="222" priority="620" operator="equal">
      <formula>"PTP A FO"</formula>
    </cfRule>
  </conditionalFormatting>
  <conditionalFormatting sqref="F1:G1048576">
    <cfRule type="cellIs" dxfId="221" priority="425" operator="equal">
      <formula>"PTP A FO"</formula>
    </cfRule>
    <cfRule type="cellIs" dxfId="220" priority="424" operator="equal">
      <formula>$F$10</formula>
    </cfRule>
  </conditionalFormatting>
  <conditionalFormatting sqref="K4:K466">
    <cfRule type="cellIs" dxfId="219" priority="855" operator="lessThan">
      <formula>0.8</formula>
    </cfRule>
    <cfRule type="cellIs" dxfId="218" priority="856" operator="greaterThan">
      <formula>0.8</formula>
    </cfRule>
  </conditionalFormatting>
  <conditionalFormatting sqref="L473:AN1048576 AP473:AP1048576">
    <cfRule type="notContainsText" dxfId="217" priority="885" operator="notContains" text="Caida">
      <formula>ISERROR(SEARCH("Caida",L473))</formula>
    </cfRule>
  </conditionalFormatting>
  <conditionalFormatting sqref="L473:AN1048576">
    <cfRule type="containsText" dxfId="216" priority="552" operator="containsText" text="Caida">
      <formula>NOT(ISERROR(SEARCH("Caida",L473)))</formula>
    </cfRule>
  </conditionalFormatting>
  <conditionalFormatting sqref="L5:AP472">
    <cfRule type="cellIs" dxfId="215" priority="1" operator="equal">
      <formula>"APAGADO"</formula>
    </cfRule>
  </conditionalFormatting>
  <conditionalFormatting sqref="L473:AP605">
    <cfRule type="cellIs" dxfId="214" priority="2" operator="equal">
      <formula>"apagado"</formula>
    </cfRule>
  </conditionalFormatting>
  <conditionalFormatting sqref="N473:N1048">
    <cfRule type="cellIs" dxfId="213" priority="311" operator="equal">
      <formula>"APAGADO"</formula>
    </cfRule>
    <cfRule type="cellIs" dxfId="212" priority="207" operator="greaterThan">
      <formula>0.8</formula>
    </cfRule>
    <cfRule type="cellIs" dxfId="211" priority="184" operator="greaterThan">
      <formula>0.8</formula>
    </cfRule>
    <cfRule type="cellIs" dxfId="210" priority="183" operator="lessThan">
      <formula>0.8</formula>
    </cfRule>
    <cfRule type="containsText" dxfId="209" priority="182" operator="containsText" text="Caida">
      <formula>NOT(ISERROR(SEARCH("Caida",N473)))</formula>
    </cfRule>
    <cfRule type="notContainsText" dxfId="208" priority="181" operator="notContains" text="Caida">
      <formula>ISERROR(SEARCH("Caida",N473))</formula>
    </cfRule>
  </conditionalFormatting>
  <conditionalFormatting sqref="N473:N1048576 N2 N4">
    <cfRule type="cellIs" dxfId="207" priority="201" operator="equal">
      <formula>$N$13</formula>
    </cfRule>
  </conditionalFormatting>
  <conditionalFormatting sqref="V3:AG3">
    <cfRule type="cellIs" dxfId="206" priority="575" operator="equal">
      <formula>"apagado"</formula>
    </cfRule>
  </conditionalFormatting>
  <conditionalFormatting sqref="V473:AG1048576">
    <cfRule type="cellIs" dxfId="205" priority="15" operator="equal">
      <formula>"apagado"</formula>
    </cfRule>
  </conditionalFormatting>
  <conditionalFormatting sqref="AH473:AP1048576">
    <cfRule type="cellIs" dxfId="204" priority="132" operator="equal">
      <formula>"APAGADO"</formula>
    </cfRule>
  </conditionalFormatting>
  <conditionalFormatting sqref="AO473:AO1048576">
    <cfRule type="notContainsText" dxfId="203" priority="133" operator="notContains" text="Caida">
      <formula>ISERROR(SEARCH("Caida",AO473))</formula>
    </cfRule>
  </conditionalFormatting>
  <conditionalFormatting sqref="AO473:AP1048576">
    <cfRule type="containsText" dxfId="202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ADO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1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271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33</v>
      </c>
      <c r="Q2" s="18">
        <f>COUNTIFS(Q4:Q501, "=APAGADO",E4:E501,"=Fibra Optica")</f>
        <v>32</v>
      </c>
      <c r="R2" s="18">
        <f>COUNTIFS(R4:R501, "=APAGADO",E4:E501,"=Fibra Optica")</f>
        <v>55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COUNTIFS(AC5:AC502, "=APAGADO",E5:E502,"=PTO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ADO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Z2" sqref="Z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29" workbookViewId="0">
      <selection activeCell="H137" sqref="H13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1398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1428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1421</v>
      </c>
      <c r="H95" s="120">
        <f>AUXILIAR!B48</f>
        <v>5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1423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1430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1429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1398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1428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1421</v>
      </c>
      <c r="H102" s="120">
        <f>AUXILIAR!B49</f>
        <v>5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1423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1430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1429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1398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1428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1421</v>
      </c>
      <c r="H109" s="120">
        <f>AUXILIAR!B49</f>
        <v>5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1423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1430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1429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1398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1428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1421</v>
      </c>
      <c r="H116" s="120">
        <f>AUXILIAR!B50</f>
        <v>5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1423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1430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1429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1398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1428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1421</v>
      </c>
      <c r="H123" s="120">
        <f>AUXILIAR!B51</f>
        <v>5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1423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1430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1429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1398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1428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1421</v>
      </c>
      <c r="H130" s="120">
        <f>AUXILIAR!B52</f>
        <v>5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AUXILIAR!C52</f>
        <v>5</v>
      </c>
      <c r="I131" s="125">
        <f>AUXILIAR!E53</f>
        <v>2</v>
      </c>
      <c r="J131" s="115">
        <f>I131/H131</f>
        <v>0.4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1423</v>
      </c>
      <c r="H132" s="121">
        <f>AUXILIAR!D52</f>
        <v>5</v>
      </c>
      <c r="I132" s="126">
        <f>AUXILIAR!F53</f>
        <v>1</v>
      </c>
      <c r="J132" s="110">
        <f>I132/H132</f>
        <v>0.2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1430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1429</v>
      </c>
      <c r="H134" s="122">
        <f>AUXILIAR!G52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462</v>
      </c>
      <c r="D135" s="65"/>
      <c r="E135" s="66"/>
      <c r="F135" s="129">
        <v>45127</v>
      </c>
      <c r="G135" s="109" t="s">
        <v>1398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1428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1421</v>
      </c>
      <c r="H137" s="120">
        <f>AUXILIAR!B53</f>
        <v>5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AUXILIAR!C53</f>
        <v>5</v>
      </c>
      <c r="I138" s="125">
        <f>AUXILIAR!E53</f>
        <v>2</v>
      </c>
      <c r="J138" s="115">
        <f t="shared" ref="J138:J140" si="0">I138/H138</f>
        <v>0.4</v>
      </c>
    </row>
    <row r="139" spans="2:10" ht="16.5" thickBot="1" x14ac:dyDescent="0.3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1423</v>
      </c>
      <c r="H139" s="121">
        <f>AUXILIAR!D53</f>
        <v>5</v>
      </c>
      <c r="I139" s="126">
        <f>AUXILIAR!F53</f>
        <v>1</v>
      </c>
      <c r="J139" s="110">
        <f t="shared" si="0"/>
        <v>0.2</v>
      </c>
    </row>
    <row r="140" spans="2:10" ht="17.25" thickTop="1" thickBot="1" x14ac:dyDescent="0.3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1430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7.25" thickTop="1" thickBot="1" x14ac:dyDescent="0.3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1429</v>
      </c>
      <c r="H141" s="122">
        <f>AUXILIAR!G53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462</v>
      </c>
      <c r="D142" s="65"/>
      <c r="E142" s="66"/>
      <c r="F142" s="129">
        <v>45128</v>
      </c>
      <c r="G142" s="109" t="s">
        <v>1398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8.4415584415584416E-2</v>
      </c>
      <c r="F143" s="130"/>
      <c r="G143" s="108"/>
      <c r="H143" s="119" t="s">
        <v>1330</v>
      </c>
      <c r="I143" s="123" t="s">
        <v>1428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37</v>
      </c>
      <c r="E144" s="69">
        <f>D144/C142</f>
        <v>8.0086580086580081E-2</v>
      </c>
      <c r="F144" s="130"/>
      <c r="G144" s="117" t="s">
        <v>1421</v>
      </c>
      <c r="H144" s="120">
        <f>AUXILIAR!B54</f>
        <v>5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36</v>
      </c>
      <c r="E145" s="69">
        <f>D145/C142</f>
        <v>7.792207792207792E-2</v>
      </c>
      <c r="F145" s="130"/>
      <c r="G145" s="67" t="s">
        <v>1154</v>
      </c>
      <c r="H145" s="121">
        <f>AUXILIAR!C54</f>
        <v>5</v>
      </c>
      <c r="I145" s="125">
        <f>AUXILIAR!E54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6.0606060606060608E-2</v>
      </c>
      <c r="F146" s="130"/>
      <c r="G146" s="67" t="s">
        <v>1423</v>
      </c>
      <c r="H146" s="121">
        <f>AUXILIAR!D54</f>
        <v>5</v>
      </c>
      <c r="I146" s="126">
        <f>AUXILIAR!F54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1430</v>
      </c>
      <c r="H147" s="121">
        <f>paradas!H1</f>
        <v>10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1429</v>
      </c>
      <c r="H148" s="122">
        <f>AUXILIAR!G54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462</v>
      </c>
      <c r="D149" s="65"/>
      <c r="E149" s="66"/>
      <c r="F149" s="129">
        <v>45129</v>
      </c>
      <c r="G149" s="109" t="s">
        <v>1398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9.0909090909090912E-2</v>
      </c>
      <c r="F150" s="130"/>
      <c r="G150" s="108"/>
      <c r="H150" s="119" t="s">
        <v>1330</v>
      </c>
      <c r="I150" s="123" t="s">
        <v>1428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42</v>
      </c>
      <c r="E151" s="69">
        <f>D151/C149</f>
        <v>9.0909090909090912E-2</v>
      </c>
      <c r="F151" s="130"/>
      <c r="G151" s="117" t="s">
        <v>1421</v>
      </c>
      <c r="H151" s="120">
        <f>AUXILIAR!B55</f>
        <v>5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42</v>
      </c>
      <c r="E152" s="69">
        <f>D152/C149</f>
        <v>9.0909090909090912E-2</v>
      </c>
      <c r="F152" s="130"/>
      <c r="G152" s="67" t="s">
        <v>1154</v>
      </c>
      <c r="H152" s="121">
        <f>AUXILIAR!C55</f>
        <v>5</v>
      </c>
      <c r="I152" s="125">
        <f>AUXILIAR!E54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6.9264069264069264E-2</v>
      </c>
      <c r="F153" s="130"/>
      <c r="G153" s="67" t="s">
        <v>1423</v>
      </c>
      <c r="H153" s="121">
        <f>AUXILIAR!D55</f>
        <v>5</v>
      </c>
      <c r="I153" s="126">
        <f>AUXILIAR!F54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1430</v>
      </c>
      <c r="H154" s="121">
        <f>paradas!H1</f>
        <v>10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1429</v>
      </c>
      <c r="H155" s="122">
        <f>AUXILIAR!G54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462</v>
      </c>
      <c r="D156" s="65"/>
      <c r="E156" s="66"/>
      <c r="F156" s="129">
        <v>45130</v>
      </c>
      <c r="G156" s="109" t="s">
        <v>1398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1428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1421</v>
      </c>
      <c r="H158" s="120">
        <f>AUXILIAR!B55</f>
        <v>5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AUXILIAR!C55</f>
        <v>5</v>
      </c>
      <c r="I159" s="125">
        <f>AUXILIAR!E55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1423</v>
      </c>
      <c r="H160" s="121">
        <f>AUXILIAR!D55</f>
        <v>5</v>
      </c>
      <c r="I160" s="126">
        <f>AUXILIAR!F55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1430</v>
      </c>
      <c r="H161" s="121">
        <f>paradas!H1</f>
        <v>10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1429</v>
      </c>
      <c r="H162" s="122">
        <f>AUXILIAR!G55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462</v>
      </c>
      <c r="D163" s="65"/>
      <c r="E163" s="66"/>
      <c r="F163" s="129">
        <v>45131</v>
      </c>
      <c r="G163" s="109" t="s">
        <v>1398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1428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1421</v>
      </c>
      <c r="H165" s="120">
        <f>AUXILIAR!B56</f>
        <v>5</v>
      </c>
      <c r="I165" s="124"/>
      <c r="J165" s="116"/>
    </row>
    <row r="166" spans="2:10" ht="16.5" thickTop="1" x14ac:dyDescent="0.25">
      <c r="B166" s="67" t="s">
        <v>1332</v>
      </c>
      <c r="C166" s="85">
        <v>0</v>
      </c>
      <c r="D166" s="68">
        <f>D165-C166</f>
        <v>0</v>
      </c>
      <c r="E166" s="69">
        <f>D166/C163</f>
        <v>0</v>
      </c>
      <c r="F166" s="130"/>
      <c r="G166" s="67" t="s">
        <v>1154</v>
      </c>
      <c r="H166" s="121">
        <f>AUXILIAR!C56</f>
        <v>5</v>
      </c>
      <c r="I166" s="125">
        <f>AUXILIAR!E56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0</v>
      </c>
      <c r="E167" s="92">
        <f>D167/C163</f>
        <v>0</v>
      </c>
      <c r="F167" s="130"/>
      <c r="G167" s="67" t="s">
        <v>1423</v>
      </c>
      <c r="H167" s="121">
        <f>AUXILIAR!D56</f>
        <v>5</v>
      </c>
      <c r="I167" s="126">
        <f>AUXILIAR!F56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0.05</v>
      </c>
      <c r="F168" s="130"/>
      <c r="G168" s="67" t="s">
        <v>1430</v>
      </c>
      <c r="H168" s="121">
        <f>paradas!H1</f>
        <v>10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0.14000000000000001</v>
      </c>
      <c r="F169" s="131"/>
      <c r="G169" s="70" t="s">
        <v>1429</v>
      </c>
      <c r="H169" s="122">
        <f>AUXILIAR!G56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462</v>
      </c>
      <c r="D170" s="65"/>
      <c r="E170" s="66"/>
      <c r="F170" s="129">
        <v>45132</v>
      </c>
      <c r="G170" s="109" t="s">
        <v>1398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1428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1421</v>
      </c>
      <c r="H172" s="120">
        <f>AUXILIAR!B57</f>
        <v>5</v>
      </c>
      <c r="I172" s="124"/>
      <c r="J172" s="116"/>
    </row>
    <row r="173" spans="2:10" ht="16.5" thickTop="1" x14ac:dyDescent="0.25">
      <c r="B173" s="67" t="s">
        <v>1332</v>
      </c>
      <c r="C173" s="85">
        <v>0</v>
      </c>
      <c r="D173" s="68">
        <f>D172-C173</f>
        <v>0</v>
      </c>
      <c r="E173" s="69">
        <f>D173/C170</f>
        <v>0</v>
      </c>
      <c r="F173" s="130"/>
      <c r="G173" s="67" t="s">
        <v>1154</v>
      </c>
      <c r="H173" s="121">
        <f>AUXILIAR!C57</f>
        <v>5</v>
      </c>
      <c r="I173" s="125">
        <f>AUXILIAR!E57</f>
        <v>0</v>
      </c>
      <c r="J173" s="115">
        <f t="shared" ref="J173:J175" si="10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0"/>
      <c r="G174" s="67" t="s">
        <v>1423</v>
      </c>
      <c r="H174" s="121">
        <f>AUXILIAR!D57</f>
        <v>5</v>
      </c>
      <c r="I174" s="126">
        <f>AUXILIAR!F57</f>
        <v>0</v>
      </c>
      <c r="J174" s="110">
        <f t="shared" si="10"/>
        <v>0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0.05</v>
      </c>
      <c r="F175" s="130"/>
      <c r="G175" s="67" t="s">
        <v>1430</v>
      </c>
      <c r="H175" s="121">
        <f>paradas!H1</f>
        <v>10</v>
      </c>
      <c r="I175" s="127">
        <f t="shared" ref="I175" si="11">SUM(I173:I174)</f>
        <v>0</v>
      </c>
      <c r="J175" s="113">
        <f t="shared" si="10"/>
        <v>0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0.14000000000000001</v>
      </c>
      <c r="F176" s="131"/>
      <c r="G176" s="70" t="s">
        <v>1429</v>
      </c>
      <c r="H176" s="122">
        <f>AUXILIAR!G57</f>
        <v>0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462</v>
      </c>
      <c r="D177" s="65"/>
      <c r="E177" s="66"/>
      <c r="F177" s="129">
        <v>45133</v>
      </c>
      <c r="G177" s="109" t="s">
        <v>1398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1428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1421</v>
      </c>
      <c r="H179" s="120">
        <f>AUXILIAR!B58</f>
        <v>5</v>
      </c>
      <c r="I179" s="124"/>
      <c r="J179" s="116"/>
    </row>
    <row r="180" spans="2:10" ht="16.5" thickTop="1" x14ac:dyDescent="0.25">
      <c r="B180" s="67" t="s">
        <v>1332</v>
      </c>
      <c r="C180" s="85">
        <v>0</v>
      </c>
      <c r="D180" s="68">
        <f>D179-C180</f>
        <v>0</v>
      </c>
      <c r="E180" s="69">
        <f>D180/C177</f>
        <v>0</v>
      </c>
      <c r="F180" s="130"/>
      <c r="G180" s="67" t="s">
        <v>1154</v>
      </c>
      <c r="H180" s="121">
        <f>AUXILIAR!C58</f>
        <v>5</v>
      </c>
      <c r="I180" s="125">
        <f>AUXILIAR!E58</f>
        <v>0</v>
      </c>
      <c r="J180" s="115">
        <f t="shared" ref="J180:J182" si="12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0"/>
      <c r="G181" s="67" t="s">
        <v>1423</v>
      </c>
      <c r="H181" s="121">
        <f>AUXILIAR!D58</f>
        <v>5</v>
      </c>
      <c r="I181" s="126">
        <f>AUXILIAR!F58</f>
        <v>0</v>
      </c>
      <c r="J181" s="110">
        <f t="shared" si="12"/>
        <v>0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0.05</v>
      </c>
      <c r="F182" s="130"/>
      <c r="G182" s="67" t="s">
        <v>1430</v>
      </c>
      <c r="H182" s="121">
        <f>paradas!H1</f>
        <v>10</v>
      </c>
      <c r="I182" s="127">
        <f t="shared" ref="I182" si="13">SUM(I180:I181)</f>
        <v>0</v>
      </c>
      <c r="J182" s="113">
        <f t="shared" si="12"/>
        <v>0</v>
      </c>
    </row>
    <row r="183" spans="2:10" ht="17.25" thickTop="1" thickBot="1" x14ac:dyDescent="0.3">
      <c r="B183" s="95" t="s">
        <v>1146</v>
      </c>
      <c r="C183" s="96">
        <f>Hoja1!AD5</f>
        <v>0</v>
      </c>
      <c r="D183" s="96"/>
      <c r="E183" s="98">
        <v>0.14000000000000001</v>
      </c>
      <c r="F183" s="131"/>
      <c r="G183" s="70" t="s">
        <v>1429</v>
      </c>
      <c r="H183" s="122">
        <f>AUXILIAR!G58</f>
        <v>0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462</v>
      </c>
      <c r="D184" s="65"/>
      <c r="E184" s="66"/>
      <c r="F184" s="129">
        <v>45134</v>
      </c>
      <c r="G184" s="109" t="s">
        <v>1398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1428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1421</v>
      </c>
      <c r="H186" s="120">
        <f>AUXILIAR!B59</f>
        <v>5</v>
      </c>
      <c r="I186" s="124"/>
      <c r="J186" s="116"/>
    </row>
    <row r="187" spans="2:10" ht="16.5" thickTop="1" x14ac:dyDescent="0.25">
      <c r="B187" s="67" t="s">
        <v>1332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1154</v>
      </c>
      <c r="H187" s="121">
        <f>AUXILIAR!C59</f>
        <v>5</v>
      </c>
      <c r="I187" s="125">
        <f>AUXILIAR!E59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f>AUXILIAR!B28</f>
        <v>0</v>
      </c>
      <c r="D188" s="72">
        <f>D187-C188</f>
        <v>0</v>
      </c>
      <c r="E188" s="92">
        <f>D188/C184</f>
        <v>0</v>
      </c>
      <c r="F188" s="130"/>
      <c r="G188" s="67" t="s">
        <v>1423</v>
      </c>
      <c r="H188" s="121">
        <f>AUXILIAR!D59</f>
        <v>5</v>
      </c>
      <c r="I188" s="126">
        <f>AUXILIAR!F59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0.05</v>
      </c>
      <c r="F189" s="130"/>
      <c r="G189" s="67" t="s">
        <v>1430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0.14000000000000001</v>
      </c>
      <c r="F190" s="131"/>
      <c r="G190" s="70" t="s">
        <v>1429</v>
      </c>
      <c r="H190" s="122">
        <f>AUXILIAR!G59</f>
        <v>0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462</v>
      </c>
      <c r="D191" s="65"/>
      <c r="E191" s="66"/>
      <c r="F191" s="129">
        <v>45135</v>
      </c>
      <c r="G191" s="109" t="s">
        <v>1398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1428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1421</v>
      </c>
      <c r="H193" s="120">
        <f>AUXILIAR!B60</f>
        <v>5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AUXILIAR!C60</f>
        <v>5</v>
      </c>
      <c r="I194" s="125">
        <f>AUXILIAR!E60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1423</v>
      </c>
      <c r="H195" s="121">
        <f>AUXILIAR!D60</f>
        <v>5</v>
      </c>
      <c r="I195" s="126">
        <f>AUXILIAR!F60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1430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1429</v>
      </c>
      <c r="H197" s="122">
        <f>AUXILIAR!G60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462</v>
      </c>
      <c r="D198" s="65"/>
      <c r="E198" s="66"/>
      <c r="F198" s="129">
        <v>45136</v>
      </c>
      <c r="G198" s="109" t="s">
        <v>1398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1428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1421</v>
      </c>
      <c r="H200" s="120">
        <f>AUXILIAR!B61</f>
        <v>5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AUXILIAR!C61</f>
        <v>5</v>
      </c>
      <c r="I201" s="125">
        <f>AUXILIAR!E61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1423</v>
      </c>
      <c r="H202" s="121">
        <f>AUXILIAR!D61</f>
        <v>5</v>
      </c>
      <c r="I202" s="126">
        <f>AUXILIAR!F61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1430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1429</v>
      </c>
      <c r="H204" s="122">
        <f>AUXILIAR!G61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462</v>
      </c>
      <c r="D205" s="65"/>
      <c r="E205" s="66"/>
      <c r="F205" s="129">
        <v>45137</v>
      </c>
      <c r="G205" s="109" t="s">
        <v>1398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1428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1421</v>
      </c>
      <c r="H207" s="120">
        <f>AUXILIAR!B62</f>
        <v>5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AUXILIAR!C62</f>
        <v>5</v>
      </c>
      <c r="I208" s="125">
        <f>AUXILIAR!E62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1423</v>
      </c>
      <c r="H209" s="121">
        <f>AUXILIAR!D62</f>
        <v>5</v>
      </c>
      <c r="I209" s="126">
        <f>AUXILIAR!F62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1430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1429</v>
      </c>
      <c r="H211" s="122">
        <f>AUXILIAR!G62</f>
        <v>0</v>
      </c>
      <c r="I211" s="128"/>
      <c r="J211" s="114"/>
    </row>
    <row r="212" spans="2:10" ht="15.75" customHeight="1" thickTop="1" x14ac:dyDescent="0.25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25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25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25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.75" thickBot="1" x14ac:dyDescent="0.3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6.5" thickTop="1" thickBot="1" x14ac:dyDescent="0.3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.75" thickBot="1" x14ac:dyDescent="0.3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1" workbookViewId="0">
      <selection activeCell="G51" sqref="G5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33</v>
      </c>
      <c r="D12">
        <f>'APAGADOS ANTENA'!P2</f>
        <v>4</v>
      </c>
      <c r="E12">
        <f t="shared" si="6"/>
        <v>48</v>
      </c>
      <c r="F12">
        <f>'RESUMEN TOTAL'!B1</f>
        <v>462</v>
      </c>
      <c r="G12" s="36">
        <f t="shared" si="7"/>
        <v>0.1038961038961039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32</v>
      </c>
      <c r="D13">
        <f>'APAGADOS ANTENA'!Q2</f>
        <v>1</v>
      </c>
      <c r="E13">
        <f t="shared" si="6"/>
        <v>42</v>
      </c>
      <c r="F13">
        <f>'RESUMEN TOTAL'!B1</f>
        <v>462</v>
      </c>
      <c r="G13" s="36">
        <f t="shared" si="7"/>
        <v>9.0909090909090912E-2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55</v>
      </c>
      <c r="D14">
        <f>'APAGADOS ANTENA'!R2</f>
        <v>1</v>
      </c>
      <c r="E14">
        <f t="shared" si="6"/>
        <v>70</v>
      </c>
      <c r="F14">
        <f>'RESUMEN TOTAL'!B1</f>
        <v>462</v>
      </c>
      <c r="G14" s="36">
        <f t="shared" si="7"/>
        <v>0.15151515151515152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25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462</v>
      </c>
      <c r="G22" s="36">
        <f t="shared" si="9"/>
        <v>8.4415584415584416E-2</v>
      </c>
    </row>
    <row r="23" spans="1:7" x14ac:dyDescent="0.25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462</v>
      </c>
      <c r="G23" s="36">
        <f t="shared" si="9"/>
        <v>9.0909090909090912E-2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462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462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1421</v>
      </c>
      <c r="C34" t="s">
        <v>1422</v>
      </c>
      <c r="D34" t="s">
        <v>1423</v>
      </c>
      <c r="E34" t="s">
        <v>1424</v>
      </c>
      <c r="F34" t="s">
        <v>1425</v>
      </c>
      <c r="G34" s="36" t="s">
        <v>1426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B54">
        <f>paradas!D1</f>
        <v>5</v>
      </c>
      <c r="C54">
        <f>paradas!K1</f>
        <v>5</v>
      </c>
      <c r="D54">
        <f>paradas!O1</f>
        <v>5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45128</v>
      </c>
      <c r="B55">
        <f>paradas!D1</f>
        <v>5</v>
      </c>
      <c r="C55">
        <f>paradas!K1</f>
        <v>5</v>
      </c>
      <c r="D55">
        <f>paradas!O1</f>
        <v>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45129</v>
      </c>
      <c r="B56">
        <f>paradas!D1</f>
        <v>5</v>
      </c>
      <c r="C56">
        <f>paradas!K1</f>
        <v>5</v>
      </c>
      <c r="D56">
        <f>paradas!O1</f>
        <v>5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45130</v>
      </c>
      <c r="B57">
        <f>paradas!D1</f>
        <v>5</v>
      </c>
      <c r="C57">
        <f>paradas!K1</f>
        <v>5</v>
      </c>
      <c r="D57">
        <f>paradas!O1</f>
        <v>5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45131</v>
      </c>
      <c r="B58">
        <f>paradas!D1</f>
        <v>5</v>
      </c>
      <c r="C58">
        <f>paradas!K1</f>
        <v>5</v>
      </c>
      <c r="D58">
        <f>paradas!O1</f>
        <v>5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45132</v>
      </c>
      <c r="B59">
        <f>paradas!D1</f>
        <v>5</v>
      </c>
      <c r="C59">
        <f>paradas!K1</f>
        <v>5</v>
      </c>
      <c r="D59">
        <f>paradas!O1</f>
        <v>5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45133</v>
      </c>
      <c r="B60">
        <f>paradas!D1</f>
        <v>5</v>
      </c>
      <c r="C60">
        <f>paradas!K1</f>
        <v>5</v>
      </c>
      <c r="D60">
        <f>paradas!O1</f>
        <v>5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45134</v>
      </c>
      <c r="B61">
        <f>paradas!D1</f>
        <v>5</v>
      </c>
      <c r="C61">
        <f>paradas!K1</f>
        <v>5</v>
      </c>
      <c r="D61">
        <f>paradas!O1</f>
        <v>5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45135</v>
      </c>
      <c r="B62">
        <f>paradas!D1</f>
        <v>5</v>
      </c>
      <c r="C62">
        <f>paradas!K1</f>
        <v>5</v>
      </c>
      <c r="D62">
        <f>paradas!O1</f>
        <v>5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45136</v>
      </c>
      <c r="B63">
        <f>paradas!D1</f>
        <v>5</v>
      </c>
      <c r="C63">
        <f>paradas!K1</f>
        <v>5</v>
      </c>
      <c r="D63">
        <f>paradas!O1</f>
        <v>5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45137</v>
      </c>
      <c r="B64">
        <f>paradas!D1</f>
        <v>5</v>
      </c>
      <c r="C64">
        <f>paradas!K1</f>
        <v>5</v>
      </c>
      <c r="D64">
        <f>paradas!O1</f>
        <v>5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5</v>
      </c>
      <c r="C65">
        <f>paradas!K1</f>
        <v>5</v>
      </c>
      <c r="D65">
        <f>paradas!O1</f>
        <v>5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E1" sqref="AE1:AE104857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S457" activePane="bottomRight" state="frozen"/>
      <selection pane="topRight" activeCell="F1" sqref="F1"/>
      <selection pane="bottomLeft" activeCell="A456" sqref="A456"/>
      <selection pane="bottomRight" activeCell="W642" sqref="W642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1415</v>
      </c>
      <c r="D1" s="31">
        <f>COUNTIFS(E5:E601,"=GPON")/2</f>
        <v>5</v>
      </c>
      <c r="E1" s="101" t="s">
        <v>1416</v>
      </c>
      <c r="F1" s="101"/>
      <c r="G1" s="101"/>
      <c r="H1" s="102">
        <f>COUNTIFS(E5:E601,"=GPON")</f>
        <v>10</v>
      </c>
      <c r="I1" s="103" t="s">
        <v>1417</v>
      </c>
      <c r="J1" s="103"/>
      <c r="K1" s="104">
        <f>COUNTIFS(D5:D601,"=GFIJA")</f>
        <v>5</v>
      </c>
      <c r="L1" s="105" t="s">
        <v>1418</v>
      </c>
      <c r="M1" s="105"/>
      <c r="N1" s="105"/>
      <c r="O1" s="106">
        <f>COUNTIFS(D5:D601,"=INTERCOMUNICADOR")</f>
        <v>5</v>
      </c>
    </row>
    <row r="2" spans="1:36" ht="21" x14ac:dyDescent="0.35">
      <c r="E2" s="18" t="s">
        <v>1420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 t="shared" ref="Y2:AE2" si="1">COUNTIFS(Y5:Y601, "=APAGADO",X5:X601,"=GPON")</f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8">
        <f t="shared" si="1"/>
        <v>0</v>
      </c>
      <c r="AE2" s="18">
        <f t="shared" si="1"/>
        <v>0</v>
      </c>
      <c r="AF2" s="18"/>
      <c r="AG2" s="18"/>
      <c r="AH2" s="18"/>
      <c r="AI2" s="18"/>
      <c r="AJ2" s="18"/>
    </row>
    <row r="3" spans="1:36" ht="21.75" thickBot="1" x14ac:dyDescent="0.4">
      <c r="E3" s="18" t="s">
        <v>1396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ADO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25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25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25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25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25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25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25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25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25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25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25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25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J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J640">
    <cfRule type="cellIs" dxfId="8" priority="19" operator="equal">
      <formula>"APAGADO"</formula>
    </cfRule>
  </conditionalFormatting>
  <conditionalFormatting sqref="AI109 AI122:AI456 AI467:AI640">
    <cfRule type="notContainsText" dxfId="7" priority="20" operator="notContains" text="Caida">
      <formula>ISERROR(SEARCH("Caida",AI109))</formula>
    </cfRule>
  </conditionalFormatting>
  <conditionalFormatting sqref="AI109 AI122:AI456 AI467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H640 AJ467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2023-07-24T10:18:03Z</dcterms:modified>
</cp:coreProperties>
</file>