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805F812A-F570-4CBF-97B1-2EAB4C512A45}" xr6:coauthVersionLast="47" xr6:coauthVersionMax="47" xr10:uidLastSave="{00000000-0000-0000-0000-000000000000}"/>
  <bookViews>
    <workbookView xWindow="-108" yWindow="-108" windowWidth="23256" windowHeight="13176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TOTAL'!$A$4:$AP$466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0" l="1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C216" i="24"/>
  <c r="C213" i="24"/>
  <c r="C212" i="24"/>
  <c r="D213" i="24"/>
  <c r="D214" i="24" l="1"/>
  <c r="E213" i="24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C468" i="26"/>
  <c r="D468" i="26"/>
  <c r="E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C469" i="26"/>
  <c r="D469" i="26"/>
  <c r="E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C470" i="26"/>
  <c r="D470" i="26"/>
  <c r="E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C471" i="26"/>
  <c r="D471" i="26"/>
  <c r="E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C472" i="26"/>
  <c r="D472" i="26"/>
  <c r="E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C473" i="26"/>
  <c r="D473" i="26"/>
  <c r="E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C474" i="26"/>
  <c r="D474" i="26"/>
  <c r="E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C475" i="26"/>
  <c r="D475" i="26"/>
  <c r="E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C476" i="26"/>
  <c r="D476" i="26"/>
  <c r="E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C477" i="26"/>
  <c r="D477" i="26"/>
  <c r="E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C478" i="26"/>
  <c r="D478" i="26"/>
  <c r="E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C479" i="26"/>
  <c r="D479" i="26"/>
  <c r="E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C480" i="26"/>
  <c r="D480" i="26"/>
  <c r="E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C481" i="26"/>
  <c r="D481" i="26"/>
  <c r="E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C482" i="26"/>
  <c r="D482" i="26"/>
  <c r="E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C483" i="26"/>
  <c r="D483" i="26"/>
  <c r="E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C484" i="26"/>
  <c r="D484" i="26"/>
  <c r="E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C485" i="26"/>
  <c r="D485" i="26"/>
  <c r="E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C486" i="26"/>
  <c r="D486" i="26"/>
  <c r="E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C487" i="26"/>
  <c r="D487" i="26"/>
  <c r="E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C488" i="26"/>
  <c r="D488" i="26"/>
  <c r="E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C489" i="26"/>
  <c r="D489" i="26"/>
  <c r="E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C490" i="26"/>
  <c r="D490" i="26"/>
  <c r="E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C491" i="26"/>
  <c r="D491" i="26"/>
  <c r="E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C492" i="26"/>
  <c r="D492" i="26"/>
  <c r="E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C493" i="26"/>
  <c r="D493" i="26"/>
  <c r="E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C494" i="26"/>
  <c r="D494" i="26"/>
  <c r="E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C495" i="26"/>
  <c r="D495" i="26"/>
  <c r="E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C496" i="26"/>
  <c r="D496" i="26"/>
  <c r="E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C497" i="26"/>
  <c r="D497" i="26"/>
  <c r="E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C498" i="26"/>
  <c r="D498" i="26"/>
  <c r="E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C499" i="26"/>
  <c r="D499" i="26"/>
  <c r="E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C500" i="26"/>
  <c r="D500" i="26"/>
  <c r="E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C501" i="26"/>
  <c r="D501" i="26"/>
  <c r="E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C502" i="26"/>
  <c r="D502" i="26"/>
  <c r="E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C503" i="26"/>
  <c r="D503" i="26"/>
  <c r="E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C504" i="26"/>
  <c r="D504" i="26"/>
  <c r="E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C505" i="26"/>
  <c r="D505" i="26"/>
  <c r="E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C506" i="26"/>
  <c r="D506" i="26"/>
  <c r="E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C507" i="26"/>
  <c r="D507" i="26"/>
  <c r="E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C508" i="26"/>
  <c r="D508" i="26"/>
  <c r="E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C509" i="26"/>
  <c r="D509" i="26"/>
  <c r="E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C510" i="26"/>
  <c r="D510" i="26"/>
  <c r="E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C511" i="26"/>
  <c r="D511" i="26"/>
  <c r="E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C512" i="26"/>
  <c r="D512" i="26"/>
  <c r="E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C513" i="26"/>
  <c r="D513" i="26"/>
  <c r="E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C514" i="26"/>
  <c r="D514" i="26"/>
  <c r="E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C515" i="26"/>
  <c r="D515" i="26"/>
  <c r="E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C516" i="26"/>
  <c r="D516" i="26"/>
  <c r="E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C517" i="26"/>
  <c r="D517" i="26"/>
  <c r="E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C518" i="26"/>
  <c r="D518" i="26"/>
  <c r="E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C519" i="26"/>
  <c r="D519" i="26"/>
  <c r="E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C520" i="26"/>
  <c r="D520" i="26"/>
  <c r="E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C521" i="26"/>
  <c r="D521" i="26"/>
  <c r="E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C522" i="26"/>
  <c r="D522" i="26"/>
  <c r="E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C523" i="26"/>
  <c r="D523" i="26"/>
  <c r="E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C524" i="26"/>
  <c r="D524" i="26"/>
  <c r="E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C525" i="26"/>
  <c r="D525" i="26"/>
  <c r="E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C526" i="26"/>
  <c r="D526" i="26"/>
  <c r="E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C527" i="26"/>
  <c r="D527" i="26"/>
  <c r="E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C528" i="26"/>
  <c r="D528" i="26"/>
  <c r="E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C529" i="26"/>
  <c r="D529" i="26"/>
  <c r="E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C530" i="26"/>
  <c r="D530" i="26"/>
  <c r="E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C531" i="26"/>
  <c r="D531" i="26"/>
  <c r="E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C532" i="26"/>
  <c r="D532" i="26"/>
  <c r="E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C533" i="26"/>
  <c r="D533" i="26"/>
  <c r="E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C534" i="26"/>
  <c r="D534" i="26"/>
  <c r="E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C535" i="26"/>
  <c r="D535" i="26"/>
  <c r="E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C536" i="26"/>
  <c r="D536" i="26"/>
  <c r="E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C537" i="26"/>
  <c r="D537" i="26"/>
  <c r="E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C538" i="26"/>
  <c r="D538" i="26"/>
  <c r="E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C539" i="26"/>
  <c r="D539" i="26"/>
  <c r="E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C540" i="26"/>
  <c r="D540" i="26"/>
  <c r="E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C541" i="26"/>
  <c r="D541" i="26"/>
  <c r="E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C542" i="26"/>
  <c r="D542" i="26"/>
  <c r="E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C543" i="26"/>
  <c r="D543" i="26"/>
  <c r="E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C544" i="26"/>
  <c r="D544" i="26"/>
  <c r="E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C545" i="26"/>
  <c r="D545" i="26"/>
  <c r="E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C546" i="26"/>
  <c r="D546" i="26"/>
  <c r="E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C547" i="26"/>
  <c r="D547" i="26"/>
  <c r="E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C548" i="26"/>
  <c r="D548" i="26"/>
  <c r="E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C549" i="26"/>
  <c r="D549" i="26"/>
  <c r="E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C550" i="26"/>
  <c r="D550" i="26"/>
  <c r="E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C551" i="26"/>
  <c r="D551" i="26"/>
  <c r="E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C552" i="26"/>
  <c r="D552" i="26"/>
  <c r="E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C553" i="26"/>
  <c r="D553" i="26"/>
  <c r="E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C554" i="26"/>
  <c r="D554" i="26"/>
  <c r="E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C555" i="26"/>
  <c r="D555" i="26"/>
  <c r="E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C556" i="26"/>
  <c r="D556" i="26"/>
  <c r="E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C557" i="26"/>
  <c r="D557" i="26"/>
  <c r="E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C558" i="26"/>
  <c r="D558" i="26"/>
  <c r="E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C559" i="26"/>
  <c r="D559" i="26"/>
  <c r="E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C560" i="26"/>
  <c r="D560" i="26"/>
  <c r="E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C561" i="26"/>
  <c r="D561" i="26"/>
  <c r="E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C562" i="26"/>
  <c r="D562" i="26"/>
  <c r="E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C563" i="26"/>
  <c r="D563" i="26"/>
  <c r="E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C564" i="26"/>
  <c r="D564" i="26"/>
  <c r="E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C565" i="26"/>
  <c r="D565" i="26"/>
  <c r="E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C566" i="26"/>
  <c r="D566" i="26"/>
  <c r="E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C567" i="26"/>
  <c r="D567" i="26"/>
  <c r="E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C568" i="26"/>
  <c r="D568" i="26"/>
  <c r="E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C569" i="26"/>
  <c r="D569" i="26"/>
  <c r="E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C570" i="26"/>
  <c r="D570" i="26"/>
  <c r="E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C571" i="26"/>
  <c r="D571" i="26"/>
  <c r="E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C572" i="26"/>
  <c r="D572" i="26"/>
  <c r="E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C573" i="26"/>
  <c r="D573" i="26"/>
  <c r="E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C574" i="26"/>
  <c r="D574" i="26"/>
  <c r="E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C575" i="26"/>
  <c r="D575" i="26"/>
  <c r="E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C576" i="26"/>
  <c r="D576" i="26"/>
  <c r="E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C577" i="26"/>
  <c r="D577" i="26"/>
  <c r="E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C578" i="26"/>
  <c r="D578" i="26"/>
  <c r="E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C579" i="26"/>
  <c r="D579" i="26"/>
  <c r="E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C580" i="26"/>
  <c r="D580" i="26"/>
  <c r="E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C581" i="26"/>
  <c r="D581" i="26"/>
  <c r="E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C582" i="26"/>
  <c r="D582" i="26"/>
  <c r="E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C583" i="26"/>
  <c r="D583" i="26"/>
  <c r="E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C584" i="26"/>
  <c r="D584" i="26"/>
  <c r="E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C585" i="26"/>
  <c r="D585" i="26"/>
  <c r="E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C586" i="26"/>
  <c r="D586" i="26"/>
  <c r="E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C587" i="26"/>
  <c r="D587" i="26"/>
  <c r="E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C588" i="26"/>
  <c r="D588" i="26"/>
  <c r="E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C589" i="26"/>
  <c r="D589" i="26"/>
  <c r="E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C590" i="26"/>
  <c r="D590" i="26"/>
  <c r="E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C591" i="26"/>
  <c r="D591" i="26"/>
  <c r="E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C592" i="26"/>
  <c r="D592" i="26"/>
  <c r="E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C593" i="26"/>
  <c r="D593" i="26"/>
  <c r="E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C594" i="26"/>
  <c r="D594" i="26"/>
  <c r="E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C595" i="26"/>
  <c r="D595" i="26"/>
  <c r="E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C596" i="26"/>
  <c r="D596" i="26"/>
  <c r="E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C597" i="26"/>
  <c r="D597" i="26"/>
  <c r="E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C598" i="26"/>
  <c r="D598" i="26"/>
  <c r="E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C599" i="26"/>
  <c r="D599" i="26"/>
  <c r="E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C600" i="26"/>
  <c r="D600" i="26"/>
  <c r="E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C601" i="26"/>
  <c r="D601" i="26"/>
  <c r="E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C602" i="26"/>
  <c r="D602" i="26"/>
  <c r="E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C603" i="26"/>
  <c r="D603" i="26"/>
  <c r="E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C604" i="26"/>
  <c r="D604" i="26"/>
  <c r="E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C605" i="26"/>
  <c r="D605" i="26"/>
  <c r="E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C606" i="26"/>
  <c r="D606" i="26"/>
  <c r="E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C607" i="26"/>
  <c r="D607" i="26"/>
  <c r="E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C608" i="26"/>
  <c r="D608" i="26"/>
  <c r="E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C609" i="26"/>
  <c r="D609" i="26"/>
  <c r="E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C610" i="26"/>
  <c r="D610" i="26"/>
  <c r="E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C611" i="26"/>
  <c r="D611" i="26"/>
  <c r="E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C612" i="26"/>
  <c r="D612" i="26"/>
  <c r="E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C613" i="26"/>
  <c r="D613" i="26"/>
  <c r="E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C614" i="26"/>
  <c r="D614" i="26"/>
  <c r="E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C615" i="26"/>
  <c r="D615" i="26"/>
  <c r="E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C616" i="26"/>
  <c r="D616" i="26"/>
  <c r="E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C617" i="26"/>
  <c r="D617" i="26"/>
  <c r="E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C618" i="26"/>
  <c r="D618" i="26"/>
  <c r="E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C619" i="26"/>
  <c r="D619" i="26"/>
  <c r="E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C620" i="26"/>
  <c r="D620" i="26"/>
  <c r="E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C621" i="26"/>
  <c r="D621" i="26"/>
  <c r="E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C622" i="26"/>
  <c r="D622" i="26"/>
  <c r="E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C623" i="26"/>
  <c r="D623" i="26"/>
  <c r="E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C624" i="26"/>
  <c r="D624" i="26"/>
  <c r="E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C625" i="26"/>
  <c r="D625" i="26"/>
  <c r="E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C626" i="26"/>
  <c r="D626" i="26"/>
  <c r="E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C627" i="26"/>
  <c r="D627" i="26"/>
  <c r="E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C628" i="26"/>
  <c r="D628" i="26"/>
  <c r="E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C629" i="26"/>
  <c r="D629" i="26"/>
  <c r="E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C630" i="26"/>
  <c r="D630" i="26"/>
  <c r="E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C631" i="26"/>
  <c r="D631" i="26"/>
  <c r="E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C632" i="26"/>
  <c r="D632" i="26"/>
  <c r="E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C633" i="26"/>
  <c r="D633" i="26"/>
  <c r="E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C634" i="26"/>
  <c r="D634" i="26"/>
  <c r="E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C635" i="26"/>
  <c r="D635" i="26"/>
  <c r="E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C636" i="26"/>
  <c r="D636" i="26"/>
  <c r="E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C637" i="26"/>
  <c r="D637" i="26"/>
  <c r="E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C638" i="26"/>
  <c r="D638" i="26"/>
  <c r="E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C639" i="26"/>
  <c r="D639" i="26"/>
  <c r="E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C640" i="26"/>
  <c r="D640" i="26"/>
  <c r="E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J5" i="25"/>
  <c r="C218" i="24" s="1"/>
  <c r="AJ3" i="25"/>
  <c r="C217" i="24" s="1"/>
  <c r="AP3" i="2"/>
  <c r="AG3" i="26" l="1"/>
  <c r="Y3" i="26"/>
  <c r="F54" i="14" s="1"/>
  <c r="I139" i="24" s="1"/>
  <c r="AC2" i="26"/>
  <c r="E58" i="14" s="1"/>
  <c r="I166" i="24" s="1"/>
  <c r="AH3" i="26"/>
  <c r="F63" i="14" s="1"/>
  <c r="I202" i="24" s="1"/>
  <c r="AF3" i="26"/>
  <c r="F61" i="14" s="1"/>
  <c r="I188" i="24" s="1"/>
  <c r="AJ2" i="26"/>
  <c r="E65" i="14" s="1"/>
  <c r="G65" i="14" s="1"/>
  <c r="AB2" i="26"/>
  <c r="Z3" i="26"/>
  <c r="F55" i="14" s="1"/>
  <c r="I146" i="24" s="1"/>
  <c r="AE3" i="26"/>
  <c r="F60" i="14" s="1"/>
  <c r="I181" i="24" s="1"/>
  <c r="AI2" i="26"/>
  <c r="E64" i="14" s="1"/>
  <c r="AA2" i="26"/>
  <c r="E56" i="14" s="1"/>
  <c r="AD3" i="26"/>
  <c r="F59" i="14" s="1"/>
  <c r="I174" i="2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AD2" i="26"/>
  <c r="AJ3" i="26"/>
  <c r="AB3" i="26"/>
  <c r="F57" i="14" s="1"/>
  <c r="AF2" i="26"/>
  <c r="E61" i="14" s="1"/>
  <c r="AI3" i="26"/>
  <c r="F64" i="14" s="1"/>
  <c r="I209" i="24" s="1"/>
  <c r="AA3" i="26"/>
  <c r="F56" i="14" s="1"/>
  <c r="AE2" i="26"/>
  <c r="E60" i="14" s="1"/>
  <c r="I180" i="24" s="1"/>
  <c r="E215" i="24"/>
  <c r="D216" i="24"/>
  <c r="E216" i="2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E59" i="14"/>
  <c r="I173" i="24" s="1"/>
  <c r="R2" i="26"/>
  <c r="N2" i="26"/>
  <c r="J2" i="26"/>
  <c r="K109" i="2"/>
  <c r="K461" i="2"/>
  <c r="K459" i="2"/>
  <c r="E54" i="14"/>
  <c r="I138" i="24" s="1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I168" i="24" l="1"/>
  <c r="I194" i="24"/>
  <c r="G62" i="14"/>
  <c r="H197" i="24" s="1"/>
  <c r="I187" i="24"/>
  <c r="G61" i="14"/>
  <c r="H190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H183" i="24" s="1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H176" i="24" s="1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J210" i="24" l="1"/>
  <c r="J203" i="24"/>
  <c r="H181" i="24"/>
  <c r="J181" i="24" s="1"/>
  <c r="H174" i="24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J174" i="24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54" i="24"/>
  <c r="J154" i="24" s="1"/>
  <c r="I196" i="24"/>
  <c r="J196" i="24" s="1"/>
  <c r="I189" i="24"/>
  <c r="J189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J601" i="11"/>
  <c r="AJ600" i="11"/>
  <c r="AJ599" i="11"/>
  <c r="AJ598" i="11"/>
  <c r="AJ597" i="11"/>
  <c r="AJ596" i="11"/>
  <c r="AJ595" i="11"/>
  <c r="AJ594" i="11"/>
  <c r="AJ593" i="11"/>
  <c r="AJ592" i="11"/>
  <c r="AJ591" i="11"/>
  <c r="AJ590" i="11"/>
  <c r="AJ589" i="11"/>
  <c r="AJ588" i="11"/>
  <c r="AJ587" i="11"/>
  <c r="AJ586" i="11"/>
  <c r="AJ585" i="11"/>
  <c r="AJ584" i="11"/>
  <c r="AJ583" i="11"/>
  <c r="AJ582" i="11"/>
  <c r="AJ581" i="11"/>
  <c r="AJ580" i="11"/>
  <c r="AJ579" i="11"/>
  <c r="AJ578" i="11"/>
  <c r="AJ577" i="11"/>
  <c r="AJ576" i="11"/>
  <c r="AJ575" i="11"/>
  <c r="AJ574" i="11"/>
  <c r="AJ573" i="11"/>
  <c r="AJ572" i="11"/>
  <c r="AJ571" i="11"/>
  <c r="AJ570" i="11"/>
  <c r="AJ569" i="11"/>
  <c r="AJ568" i="11"/>
  <c r="AJ567" i="11"/>
  <c r="AJ566" i="11"/>
  <c r="AJ565" i="11"/>
  <c r="AJ564" i="11"/>
  <c r="AJ563" i="11"/>
  <c r="AJ562" i="11"/>
  <c r="AJ561" i="11"/>
  <c r="AJ560" i="11"/>
  <c r="AJ559" i="11"/>
  <c r="AJ558" i="11"/>
  <c r="AJ557" i="11"/>
  <c r="AJ556" i="11"/>
  <c r="AJ555" i="11"/>
  <c r="AJ554" i="11"/>
  <c r="AJ553" i="11"/>
  <c r="AJ552" i="11"/>
  <c r="AJ551" i="11"/>
  <c r="AJ550" i="11"/>
  <c r="AJ549" i="11"/>
  <c r="AJ548" i="11"/>
  <c r="AJ547" i="11"/>
  <c r="AJ546" i="11"/>
  <c r="AJ545" i="11"/>
  <c r="AJ544" i="11"/>
  <c r="AJ543" i="11"/>
  <c r="AJ542" i="11"/>
  <c r="AJ541" i="11"/>
  <c r="AJ540" i="11"/>
  <c r="AJ539" i="11"/>
  <c r="AJ538" i="11"/>
  <c r="AJ537" i="11"/>
  <c r="AJ536" i="11"/>
  <c r="AJ535" i="11"/>
  <c r="AJ534" i="11"/>
  <c r="AJ533" i="11"/>
  <c r="AJ532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J384" i="11"/>
  <c r="AJ383" i="11"/>
  <c r="AJ382" i="11"/>
  <c r="AJ381" i="11"/>
  <c r="AJ380" i="1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15" i="11"/>
  <c r="AJ314" i="1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J86" i="11"/>
  <c r="AJ85" i="11"/>
  <c r="AJ84" i="11"/>
  <c r="AJ83" i="11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J6" i="11"/>
  <c r="AJ5" i="11"/>
  <c r="AJ4" i="11"/>
  <c r="AI4" i="11"/>
  <c r="AH4" i="11"/>
  <c r="AG4" i="11"/>
  <c r="AF4" i="1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59" i="24" l="1"/>
  <c r="C176" i="24"/>
  <c r="C183" i="24"/>
  <c r="I175" i="24"/>
  <c r="J175" i="24" s="1"/>
  <c r="J173" i="24"/>
  <c r="H106" i="24"/>
  <c r="H99" i="24"/>
  <c r="K211" i="2"/>
  <c r="E4" i="24"/>
  <c r="E3" i="24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D30" i="14" s="1"/>
  <c r="B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30" i="14" l="1"/>
  <c r="C202" i="24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C181" i="24" s="1"/>
  <c r="E17" i="14"/>
  <c r="C111" i="24"/>
  <c r="E18" i="14"/>
  <c r="C118" i="24"/>
  <c r="D29" i="14"/>
  <c r="B29" i="14" s="1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9" i="14" l="1"/>
  <c r="C195" i="24"/>
  <c r="D207" i="24"/>
  <c r="E206" i="24"/>
  <c r="E28" i="14"/>
  <c r="C188" i="2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C178" i="24" s="1"/>
  <c r="D178" i="24" s="1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D172" i="24" l="1"/>
  <c r="E171" i="24"/>
  <c r="D179" i="24"/>
  <c r="E178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29" i="24" s="1"/>
  <c r="E15" i="14"/>
  <c r="D129" i="24" l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<sst xmlns="http://schemas.openxmlformats.org/spreadsheetml/2006/main" count="4645" uniqueCount="1430">
  <si>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</si>
  <si>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</si>
  <si>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</si>
  <si>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</si>
  <si>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</si>
  <si>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</si>
  <si>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</si>
  <si>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</si>
  <si>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</si>
  <si>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</si>
  <si>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</si>
  <si>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</si>
  <si>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</si>
  <si>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</si>
  <si>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</si>
  <si>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</si>
  <si>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</si>
  <si>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</si>
  <si>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</si>
  <si>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</si>
  <si>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</si>
  <si>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</si>
  <si>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</si>
  <si>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</si>
  <si>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</si>
  <si>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</si>
  <si>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</si>
  <si>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</si>
  <si>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</si>
  <si>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</si>
  <si>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</si>
  <si>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</si>
  <si>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</si>
  <si>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</si>
  <si>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</si>
  <si>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</si>
  <si>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</si>
  <si>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</si>
  <si>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</si>
  <si>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</si>
  <si>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</si>
  <si>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</si>
  <si>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</si>
  <si>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</si>
  <si>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</si>
  <si>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</si>
  <si>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</si>
  <si>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</si>
  <si>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</si>
  <si>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</si>
  <si>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</si>
  <si>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</si>
  <si>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</si>
  <si>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</si>
  <si>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</si>
  <si>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</si>
  <si>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</si>
  <si>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</si>
  <si>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</si>
  <si>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</si>
  <si>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</si>
  <si>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</si>
  <si>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</si>
  <si>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</si>
  <si>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</si>
  <si>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</si>
  <si>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</si>
  <si>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</si>
  <si>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</si>
  <si>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</si>
  <si>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</si>
  <si>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</si>
  <si>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</si>
  <si>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</si>
  <si>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</si>
  <si>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</si>
  <si>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</si>
  <si>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</si>
  <si>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</si>
  <si>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</si>
  <si>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</si>
  <si>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</si>
  <si>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</si>
  <si>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</si>
  <si>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</si>
  <si>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</si>
  <si>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</si>
  <si>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</si>
  <si>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</si>
  <si>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</si>
  <si>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</si>
  <si>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</si>
  <si>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</si>
  <si>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</si>
  <si>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</si>
  <si>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</si>
  <si>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</si>
  <si>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</si>
  <si>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</si>
  <si>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</si>
  <si>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</si>
  <si>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</si>
  <si>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</si>
  <si>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</si>
  <si>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</si>
  <si>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</si>
  <si>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</si>
  <si>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</si>
  <si>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</si>
  <si>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</si>
  <si>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</si>
  <si>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</si>
  <si>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</si>
  <si>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</si>
  <si>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</si>
  <si>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</si>
  <si>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</si>
  <si>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</si>
  <si>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</si>
  <si>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</si>
  <si>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</si>
  <si>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</si>
  <si>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</si>
  <si>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</si>
  <si>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</si>
  <si>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</si>
  <si>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</si>
  <si>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</si>
  <si>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</si>
  <si>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</si>
  <si>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</si>
  <si>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</si>
  <si>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</si>
  <si>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</si>
  <si>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</si>
  <si>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</si>
  <si>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</si>
  <si>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</si>
  <si>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</si>
  <si>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</si>
  <si>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</si>
  <si>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</si>
  <si>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</si>
  <si>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</si>
  <si>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</si>
  <si>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</si>
  <si>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</si>
  <si>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</si>
  <si>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</si>
  <si>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</si>
  <si>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</si>
  <si>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</si>
  <si>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</si>
  <si>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</si>
  <si>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</si>
  <si>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</si>
  <si>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</si>
  <si>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</si>
  <si>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</si>
  <si>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</si>
  <si>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</si>
  <si>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</si>
  <si>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</si>
  <si>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</si>
  <si>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</si>
  <si>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</si>
  <si>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</si>
  <si>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</si>
  <si>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</si>
  <si>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</si>
  <si>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</si>
  <si>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</si>
  <si>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</si>
  <si>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</si>
  <si>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</si>
  <si>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</si>
  <si>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</si>
  <si>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</si>
  <si>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</si>
  <si>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</si>
  <si>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</si>
  <si>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</si>
  <si>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</si>
  <si>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</si>
  <si>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</si>
  <si>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</si>
  <si>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</si>
  <si>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</si>
  <si>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</si>
  <si>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</si>
  <si>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</si>
  <si>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</si>
  <si>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</si>
  <si>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</si>
  <si>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</si>
  <si>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</si>
  <si>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</si>
  <si>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</si>
  <si>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</si>
  <si>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</si>
  <si>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</si>
  <si>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</si>
  <si>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</si>
  <si>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</si>
  <si>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</si>
  <si>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</si>
  <si>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</si>
  <si>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</si>
  <si>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</si>
  <si>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</si>
  <si>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</si>
  <si>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</si>
  <si>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</si>
  <si>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</si>
  <si>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</si>
  <si>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</si>
  <si>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</si>
  <si>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</si>
  <si>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</si>
  <si>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</si>
  <si>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</si>
  <si>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</si>
  <si>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</si>
  <si>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</si>
  <si>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</si>
  <si>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</si>
  <si>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</si>
  <si>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</si>
  <si>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</si>
  <si>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</si>
  <si>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</si>
  <si>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</si>
  <si>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</si>
  <si>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</si>
  <si>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</si>
  <si>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</si>
  <si>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</si>
  <si>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</si>
  <si>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</si>
  <si>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</si>
  <si>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</si>
  <si>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</si>
  <si>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</si>
  <si>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</si>
  <si>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</si>
  <si>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</si>
  <si>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</si>
  <si>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</si>
  <si>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</si>
  <si>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</si>
  <si>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</si>
  <si>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</si>
  <si>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</si>
  <si>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</si>
  <si>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</si>
  <si>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</si>
  <si>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</si>
  <si>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</si>
  <si>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</si>
  <si>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</si>
  <si>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</si>
  <si>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</si>
  <si>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</si>
  <si>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</si>
  <si>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</si>
  <si>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</si>
  <si>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</si>
  <si>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</si>
  <si>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</si>
  <si>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</si>
  <si>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</si>
  <si>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</si>
  <si>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</si>
  <si>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</si>
  <si>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</si>
  <si>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</si>
  <si>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</si>
  <si>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</si>
  <si>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</si>
  <si>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</si>
  <si>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</si>
  <si>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</si>
  <si>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</si>
  <si>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</si>
  <si>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</si>
  <si>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</si>
  <si>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</si>
  <si>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</si>
  <si>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</si>
  <si>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</si>
  <si>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</si>
  <si>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</si>
  <si>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</si>
  <si>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</si>
  <si>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</si>
  <si>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</si>
  <si>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</si>
  <si>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</si>
  <si>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</si>
  <si>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</si>
  <si>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</si>
  <si>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</si>
  <si>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</si>
  <si>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</si>
  <si>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</si>
  <si>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</si>
  <si>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</si>
  <si>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</si>
  <si>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</si>
  <si>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</si>
  <si>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</si>
  <si>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</si>
  <si>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</si>
  <si>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</si>
  <si>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</si>
  <si>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</si>
  <si>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</si>
  <si>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</si>
  <si>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</si>
  <si>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</si>
  <si>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</si>
  <si>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</si>
  <si>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</si>
  <si>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</si>
  <si>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</si>
  <si>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</si>
  <si>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</si>
  <si>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</si>
  <si>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</si>
  <si>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</si>
  <si>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</si>
  <si>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</si>
  <si>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</si>
  <si>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</si>
  <si>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</si>
  <si>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</si>
  <si>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</si>
  <si>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</si>
  <si>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</si>
  <si>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</si>
  <si>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</si>
  <si>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</si>
  <si>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</si>
  <si>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</si>
  <si>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</si>
  <si>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</si>
  <si>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</si>
  <si>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</si>
  <si>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</si>
  <si>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</si>
  <si>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</si>
  <si>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</si>
  <si>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</si>
  <si>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</si>
  <si>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</si>
  <si>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</si>
  <si>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</si>
  <si>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</si>
  <si>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</si>
  <si>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</si>
  <si>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</si>
  <si>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</si>
  <si>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</si>
  <si>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</si>
  <si>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</si>
  <si>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</si>
  <si>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</si>
  <si>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</si>
  <si>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</si>
  <si>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</si>
  <si>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</si>
  <si>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</si>
  <si>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</si>
  <si>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</si>
  <si>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</si>
  <si>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</si>
  <si>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</si>
  <si>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</si>
  <si>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</si>
  <si>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</si>
  <si>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</si>
  <si>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</si>
  <si>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</si>
  <si>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</si>
  <si>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</si>
  <si>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</si>
  <si>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</si>
  <si>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</si>
  <si>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</si>
  <si>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</si>
  <si>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</si>
  <si>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</si>
  <si>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</si>
  <si>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</si>
  <si>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</si>
  <si>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</si>
  <si>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</si>
  <si>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</si>
  <si>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</si>
  <si>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</si>
  <si>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</si>
  <si>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</si>
  <si>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</si>
  <si>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</si>
  <si>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</si>
  <si>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</si>
  <si>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</si>
  <si>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</si>
  <si>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</si>
  <si>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</si>
  <si>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</si>
  <si>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</si>
  <si>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</si>
  <si>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</si>
  <si>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</si>
  <si>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</si>
  <si>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</si>
  <si>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</si>
  <si>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</si>
  <si>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</si>
  <si>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</si>
  <si>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</si>
  <si>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</si>
  <si>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</si>
  <si>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</si>
  <si>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</si>
  <si>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</si>
  <si>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</si>
  <si>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</si>
  <si>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</si>
  <si>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</si>
  <si>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</si>
  <si>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</si>
  <si>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</si>
  <si>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</si>
  <si>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</si>
  <si>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</si>
  <si>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</si>
  <si>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</si>
  <si>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</si>
  <si>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</si>
  <si>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</si>
  <si>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</si>
  <si>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</si>
  <si>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</si>
  <si>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</si>
  <si>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</si>
  <si>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</si>
  <si>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</si>
  <si>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</si>
  <si>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</si>
  <si>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</si>
  <si>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</si>
  <si>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</si>
  <si>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</si>
  <si>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</si>
  <si>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</si>
  <si>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</si>
  <si>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</si>
  <si>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</si>
  <si>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</si>
  <si>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</si>
  <si>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</si>
  <si>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</si>
  <si>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</si>
  <si>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</si>
  <si>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</si>
  <si>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</si>
  <si>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</si>
  <si>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</si>
  <si>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</si>
  <si>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</si>
  <si>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</si>
  <si>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</si>
  <si>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</si>
  <si>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</si>
  <si>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</si>
  <si>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</si>
  <si>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</si>
  <si>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</si>
  <si>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</si>
  <si>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</si>
  <si>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</si>
  <si>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</si>
  <si>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</si>
  <si>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</si>
  <si>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</si>
  <si>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</si>
  <si>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</si>
  <si>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</si>
  <si>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</si>
  <si>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</si>
  <si>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</si>
  <si>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</si>
  <si>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</si>
  <si>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</si>
  <si>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</si>
  <si>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</si>
  <si>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</si>
  <si>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</si>
  <si>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</si>
  <si>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</si>
  <si>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</si>
  <si>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</si>
  <si>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</si>
  <si>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</si>
  <si>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</si>
  <si>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</si>
  <si>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</si>
  <si>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</si>
  <si>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</si>
  <si>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</si>
  <si>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</si>
  <si>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</si>
  <si>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</si>
  <si>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</si>
  <si>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</si>
  <si>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</si>
  <si>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</si>
  <si>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</si>
  <si>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</si>
  <si>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</si>
  <si>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</si>
  <si>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</si>
  <si>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</si>
  <si>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</si>
  <si>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</si>
  <si>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</si>
  <si>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</si>
  <si>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</si>
  <si>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</si>
  <si>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</si>
  <si>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</si>
  <si>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</si>
  <si>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</si>
  <si>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</si>
  <si>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</si>
  <si>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</si>
  <si>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</si>
  <si>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</si>
  <si>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</si>
  <si>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</si>
  <si>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</si>
  <si>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</si>
  <si>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</si>
  <si>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</si>
  <si>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</si>
  <si>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</si>
  <si>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</si>
  <si>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</si>
  <si>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</si>
  <si>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</si>
  <si>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</si>
  <si>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</si>
  <si>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</si>
  <si>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</si>
  <si>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</si>
  <si>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</si>
  <si>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</si>
  <si>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</si>
  <si>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</si>
  <si>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</si>
  <si>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</si>
  <si>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</si>
  <si>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</si>
  <si>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</si>
  <si>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</si>
  <si>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</si>
  <si>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</si>
  <si>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</si>
  <si>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</si>
  <si>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</si>
  <si>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</si>
  <si>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</si>
  <si>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</si>
  <si>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</si>
  <si>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</si>
  <si>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</si>
  <si>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</si>
  <si>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</si>
  <si>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</si>
  <si>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</si>
  <si>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</si>
  <si>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</si>
  <si>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</si>
  <si>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</si>
  <si>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</si>
  <si>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</si>
  <si>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</si>
  <si>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</si>
  <si>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</si>
  <si>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</si>
  <si>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</si>
  <si>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</si>
  <si>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</si>
  <si>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</si>
  <si>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</si>
  <si>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</si>
  <si>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</si>
  <si>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</si>
  <si>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</si>
  <si>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</si>
  <si>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</si>
  <si>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</si>
  <si>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</si>
  <si>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</si>
  <si>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</si>
  <si>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</si>
  <si>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</si>
  <si>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</si>
  <si>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</si>
  <si>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</si>
  <si>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</si>
  <si>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</si>
  <si>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</si>
  <si>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</si>
  <si>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</si>
  <si>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</si>
  <si>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</si>
  <si>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</si>
  <si>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</si>
  <si>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</si>
  <si>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</si>
  <si>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</si>
  <si>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</si>
  <si>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</si>
  <si>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</si>
  <si>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</si>
  <si>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</si>
  <si>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</si>
  <si>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</si>
  <si>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</si>
  <si>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</si>
  <si>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</si>
  <si>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</si>
  <si>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</si>
  <si>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</si>
  <si>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</si>
  <si>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</si>
  <si>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</si>
  <si>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</si>
  <si>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</si>
  <si>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</si>
  <si>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</si>
  <si>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</si>
  <si>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</si>
  <si>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</si>
  <si>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</si>
  <si>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</si>
  <si>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</si>
  <si>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</si>
  <si>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</si>
  <si>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</si>
  <si>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</si>
  <si>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</si>
  <si>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</si>
  <si>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</si>
  <si>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</si>
  <si>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</si>
  <si>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</si>
  <si>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</si>
  <si>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</si>
  <si>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</si>
  <si>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</si>
  <si>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</si>
  <si>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</si>
  <si>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</si>
  <si>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</si>
  <si>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</si>
  <si>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</si>
  <si>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</si>
  <si>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</si>
  <si>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</si>
  <si>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</si>
  <si>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</si>
  <si>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</si>
  <si>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</si>
  <si>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</si>
  <si>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</si>
  <si>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</si>
  <si>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</si>
  <si>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</si>
  <si>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</si>
  <si>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</si>
  <si>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</si>
  <si>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</si>
  <si>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</si>
  <si>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</si>
  <si>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</si>
  <si>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</si>
  <si>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</si>
  <si>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</si>
  <si>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</si>
  <si>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</si>
  <si>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</si>
  <si>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</si>
  <si>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</si>
  <si>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</si>
  <si>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</si>
  <si>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</si>
  <si>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</si>
  <si>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</si>
  <si>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</si>
  <si>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</si>
  <si>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</si>
  <si>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</si>
  <si>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</si>
  <si>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</si>
  <si>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</si>
  <si>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</si>
  <si>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</si>
  <si>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</si>
  <si>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</si>
  <si>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</si>
  <si>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</si>
  <si>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</si>
  <si>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</si>
  <si>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</si>
  <si>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</si>
  <si>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</si>
  <si>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</si>
  <si>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</si>
  <si>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</si>
  <si>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</si>
  <si>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</si>
  <si>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</si>
  <si>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</si>
  <si>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</si>
  <si>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</si>
  <si>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</si>
  <si>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</si>
  <si>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</si>
  <si>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</si>
  <si>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</si>
  <si>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</si>
  <si>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</si>
  <si>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</si>
  <si>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</si>
  <si>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</si>
  <si>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</si>
  <si>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</si>
  <si>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</si>
  <si>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</si>
  <si>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</si>
  <si>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</si>
  <si>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</si>
  <si>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</si>
  <si>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</si>
  <si>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</si>
  <si>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</si>
  <si>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</si>
  <si>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</si>
  <si>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</si>
  <si>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</si>
  <si>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</si>
  <si>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</si>
  <si>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</si>
  <si>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</si>
  <si>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</si>
  <si>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</si>
  <si>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</si>
  <si>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</si>
  <si>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</si>
  <si>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</si>
  <si>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</si>
  <si>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</si>
  <si>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</si>
  <si>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</si>
  <si>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</si>
  <si>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</si>
  <si>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</si>
  <si>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</si>
  <si>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</si>
  <si>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</si>
  <si>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</si>
  <si>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</si>
  <si>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</si>
  <si>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</si>
  <si>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</si>
  <si>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</si>
  <si>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</si>
  <si>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</si>
  <si>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</si>
  <si>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</si>
  <si>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</si>
  <si>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</si>
  <si>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</si>
  <si>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</si>
  <si>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</si>
  <si>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</si>
  <si>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</si>
  <si>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</si>
  <si>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</si>
  <si>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</si>
  <si>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</si>
  <si>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</si>
  <si>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</si>
  <si>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</si>
  <si>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</si>
  <si>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</si>
  <si>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</si>
  <si>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</si>
  <si>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</si>
  <si>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</si>
  <si>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</si>
  <si>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</si>
  <si>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</si>
  <si>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</si>
  <si>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</si>
  <si>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</si>
  <si>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</si>
  <si>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</si>
  <si>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</si>
  <si>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</si>
  <si>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</si>
  <si>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</si>
  <si>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</si>
  <si>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</si>
  <si>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</si>
  <si>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</si>
  <si>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</si>
  <si>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</si>
  <si>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</si>
  <si>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</si>
  <si>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</si>
  <si>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</si>
  <si>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</si>
  <si>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</si>
  <si>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</si>
  <si>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</si>
  <si>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</si>
  <si>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</si>
  <si>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</si>
  <si>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</si>
  <si>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</si>
  <si>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</si>
  <si>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</si>
  <si>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</si>
  <si>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</si>
  <si>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</si>
  <si>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</si>
  <si>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</si>
  <si>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</si>
  <si>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</si>
  <si>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</si>
  <si>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</si>
  <si>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</si>
  <si>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</si>
  <si>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</si>
  <si>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</si>
  <si>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</si>
  <si>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</si>
  <si>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</si>
  <si>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</si>
  <si>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</si>
  <si>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</si>
  <si>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</si>
  <si>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</si>
  <si>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</si>
  <si>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</si>
  <si>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</si>
  <si>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</si>
  <si>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</si>
  <si>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</si>
  <si>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</si>
  <si>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</si>
  <si>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</si>
  <si>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</si>
  <si>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</si>
  <si>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</si>
  <si>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</si>
  <si>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</si>
  <si>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</si>
  <si>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</si>
  <si>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</si>
  <si>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</si>
  <si>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</si>
  <si>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</si>
  <si>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</si>
  <si>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</si>
  <si>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</si>
  <si>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</si>
  <si>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</si>
  <si>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</si>
  <si>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</si>
  <si>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</si>
  <si>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</si>
  <si>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</si>
  <si>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</si>
  <si>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</si>
  <si>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</si>
  <si>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</si>
  <si>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</si>
  <si>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</si>
  <si>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</si>
  <si>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</si>
  <si>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</si>
  <si>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</si>
  <si>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</si>
  <si>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</si>
  <si>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</si>
  <si>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</si>
  <si>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</si>
  <si>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</si>
  <si>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</si>
  <si>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</si>
  <si>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</si>
  <si>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</si>
  <si>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</si>
  <si>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</si>
  <si>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</si>
  <si>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</si>
  <si>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</si>
  <si>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</si>
  <si>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</si>
  <si>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</si>
  <si>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</si>
  <si>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</si>
  <si>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</si>
  <si>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</si>
  <si>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</si>
  <si>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</si>
  <si>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</si>
  <si>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</si>
  <si>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</si>
  <si>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</si>
  <si>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</si>
  <si>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</si>
  <si>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</si>
  <si>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</si>
  <si>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</si>
  <si>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</si>
  <si>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</si>
  <si>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</si>
  <si>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</si>
  <si>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</si>
  <si>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</si>
  <si>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</si>
  <si>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</si>
  <si>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</si>
  <si>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</si>
  <si>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</si>
  <si>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</si>
  <si>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</si>
  <si>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</si>
  <si>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</si>
  <si>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</si>
  <si>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</si>
  <si>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</si>
  <si>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</si>
  <si>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</si>
  <si>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</si>
  <si>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</si>
  <si>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</si>
  <si>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</si>
  <si>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</si>
  <si>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</si>
  <si>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</si>
  <si>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</si>
  <si>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</si>
  <si>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</si>
  <si>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</si>
  <si>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</si>
  <si>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</si>
  <si>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</si>
  <si>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</si>
  <si>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</si>
  <si>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</si>
  <si>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</si>
  <si>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</si>
  <si>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</si>
  <si>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</si>
  <si>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</si>
  <si>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</si>
  <si>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</si>
  <si>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</si>
  <si>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</si>
  <si>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</si>
  <si>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</si>
  <si>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</si>
  <si>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</si>
  <si>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</si>
  <si>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</si>
  <si>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</si>
  <si>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</si>
  <si>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</si>
  <si>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</si>
  <si>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</si>
  <si>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</si>
  <si>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</si>
  <si>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</si>
  <si>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</si>
  <si>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</si>
  <si>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</si>
  <si>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</si>
  <si>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</si>
  <si>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</si>
  <si>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</si>
  <si>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</si>
  <si>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</si>
  <si>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</si>
  <si>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</si>
  <si>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</si>
  <si>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</si>
  <si>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</si>
  <si>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</si>
  <si>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</si>
  <si>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</si>
  <si>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</si>
  <si>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</si>
  <si>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</si>
  <si>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</si>
  <si>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</si>
  <si>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</si>
  <si>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</si>
  <si>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</si>
  <si>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</si>
  <si>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</si>
  <si>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</si>
  <si>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</si>
  <si>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</si>
  <si>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</si>
  <si>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</si>
  <si>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</si>
  <si>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</si>
  <si>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</si>
  <si>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</si>
  <si>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</si>
  <si>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</si>
  <si>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</si>
  <si>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</si>
  <si>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</si>
  <si>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</si>
  <si>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</si>
  <si>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</si>
  <si>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</si>
  <si>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</si>
  <si>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</si>
  <si>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</si>
  <si>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</si>
  <si>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</si>
  <si>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</si>
  <si>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</si>
  <si>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</si>
  <si>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</si>
  <si>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</si>
  <si>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</si>
  <si>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</si>
  <si>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</si>
  <si>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</si>
  <si>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</si>
  <si>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</si>
  <si>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</si>
  <si>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</si>
  <si>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</si>
  <si>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</si>
  <si>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</si>
  <si>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</si>
  <si>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</si>
  <si>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</si>
  <si>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</si>
  <si>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</si>
  <si>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</si>
  <si>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</si>
  <si>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</si>
  <si>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</si>
  <si>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</si>
  <si>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</si>
  <si>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</si>
  <si>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</si>
  <si>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</si>
  <si>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</si>
  <si>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</si>
  <si>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</si>
  <si>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</si>
  <si>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</si>
  <si>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</si>
  <si>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</si>
  <si>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</si>
  <si>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</si>
  <si>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</si>
  <si>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</si>
  <si>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</si>
  <si>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</si>
  <si>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</si>
  <si>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</si>
  <si>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</si>
  <si>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</si>
  <si>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</si>
  <si>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</si>
  <si>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</si>
  <si>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</si>
  <si>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</si>
  <si>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</si>
  <si>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</si>
  <si>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</si>
  <si>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</si>
  <si>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</si>
  <si>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</si>
  <si>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</si>
  <si>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</si>
  <si>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</si>
  <si>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</si>
  <si>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</si>
  <si>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</si>
  <si>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</si>
  <si>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</si>
  <si>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</si>
  <si>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</si>
  <si>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</si>
  <si>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</si>
  <si>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</si>
  <si>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</si>
  <si>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</si>
  <si>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</si>
  <si>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</si>
  <si>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</si>
  <si>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</si>
  <si>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</si>
  <si>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</si>
  <si>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</si>
  <si>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</si>
  <si>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</si>
  <si>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</si>
  <si>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</si>
  <si>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</si>
  <si>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</si>
  <si>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</si>
  <si>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</si>
  <si>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</si>
  <si>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</si>
  <si>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</si>
  <si>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</si>
  <si>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</si>
  <si>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</si>
  <si>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</si>
  <si>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</si>
  <si>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</si>
  <si>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</si>
  <si>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</si>
  <si>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</si>
  <si>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</si>
  <si>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</si>
  <si>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</si>
  <si>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</si>
  <si>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</si>
  <si>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</si>
  <si>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</si>
  <si>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</si>
  <si>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</si>
  <si>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</si>
  <si>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</si>
  <si>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</si>
  <si>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</si>
  <si>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</si>
  <si>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</si>
  <si>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</si>
  <si>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</si>
  <si>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</si>
  <si>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</si>
  <si>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</si>
  <si>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</si>
  <si>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</si>
  <si>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</si>
  <si>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</si>
  <si>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</si>
  <si>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</si>
  <si>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</si>
  <si>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</si>
  <si>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</si>
  <si>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</si>
  <si>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</si>
  <si>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</si>
  <si>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</si>
  <si>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</si>
  <si>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</si>
  <si>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</si>
  <si>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</si>
  <si>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</si>
  <si>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</si>
  <si>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</si>
  <si>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</si>
  <si>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</si>
  <si>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</si>
  <si>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</si>
  <si>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</si>
  <si>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</si>
  <si>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</si>
  <si>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</si>
  <si>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</si>
  <si>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</si>
  <si>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</si>
  <si>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</si>
  <si>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</si>
  <si>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</si>
  <si>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</si>
  <si>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</si>
  <si>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</si>
  <si>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</si>
  <si>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</si>
  <si>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</si>
  <si>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</si>
  <si>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</si>
  <si>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</si>
  <si>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</si>
  <si>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</si>
  <si>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</si>
  <si>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</si>
  <si>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</si>
  <si>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</si>
  <si>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</si>
  <si>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</si>
  <si>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</si>
  <si>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</si>
  <si>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</si>
  <si>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</si>
  <si>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</si>
  <si>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</si>
  <si>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</si>
  <si>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</si>
  <si>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</si>
  <si>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</si>
  <si>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</si>
  <si>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</si>
  <si>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</si>
  <si>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</si>
  <si>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</si>
  <si>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</si>
  <si>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</si>
  <si>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</si>
  <si>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</si>
  <si>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</si>
  <si>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</si>
  <si>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</si>
  <si>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</si>
  <si>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</si>
  <si>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</si>
  <si>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</si>
  <si>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</si>
  <si>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</si>
  <si>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</si>
  <si>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</si>
  <si>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</si>
  <si>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</si>
  <si>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</si>
  <si>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</si>
  <si>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</si>
  <si>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</si>
  <si>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</si>
  <si>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</si>
  <si>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</si>
  <si>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</si>
  <si>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</si>
  <si>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</si>
  <si>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</si>
  <si>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</si>
  <si>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</si>
  <si>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</si>
  <si>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</si>
  <si>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</si>
  <si>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</si>
  <si>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</si>
  <si>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</si>
  <si>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</si>
  <si>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</si>
  <si>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</si>
  <si>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</si>
  <si>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</si>
  <si>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</si>
  <si>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</si>
  <si>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</si>
  <si>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</si>
  <si>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</si>
  <si>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</si>
  <si>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</si>
  <si>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</si>
  <si>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</si>
  <si>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</si>
  <si>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</si>
  <si>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</si>
  <si>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</si>
  <si>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</si>
  <si>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</si>
  <si>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</si>
  <si>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</si>
  <si>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</si>
  <si>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</si>
  <si>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</si>
  <si>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</si>
  <si>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</si>
  <si>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</si>
  <si>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</si>
  <si>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</si>
  <si>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</si>
  <si>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</si>
  <si>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</si>
  <si>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</si>
  <si>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</si>
  <si>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</si>
  <si>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</si>
  <si>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</si>
  <si>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</si>
  <si>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</si>
  <si>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</si>
  <si>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</si>
  <si>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</si>
  <si>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</si>
  <si>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</si>
  <si>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</si>
  <si>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</si>
  <si>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</si>
  <si>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</si>
  <si>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</si>
  <si>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</si>
  <si>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</si>
  <si>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</si>
  <si>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</si>
  <si>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</si>
  <si>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</si>
  <si>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</si>
  <si>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</si>
  <si>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</si>
  <si>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</si>
  <si>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</si>
  <si>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</si>
  <si>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</si>
  <si>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</si>
  <si>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</si>
  <si>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</si>
  <si>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</si>
  <si>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</si>
  <si>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</si>
  <si>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</si>
  <si>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</si>
  <si>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</si>
  <si>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</si>
  <si>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</si>
  <si>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</si>
  <si>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</si>
  <si>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</si>
  <si>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</si>
  <si>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</si>
  <si>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</si>
  <si>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</si>
  <si>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</si>
  <si>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</si>
  <si>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</si>
  <si>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</si>
  <si>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</si>
  <si>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</si>
  <si>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</si>
  <si>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</si>
  <si>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</si>
  <si>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</si>
  <si>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</si>
  <si>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</si>
  <si>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</si>
  <si>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</si>
  <si>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</si>
  <si>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</si>
  <si>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</si>
  <si>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</si>
  <si>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</si>
  <si>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</si>
  <si>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</si>
  <si>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</si>
  <si>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</si>
  <si>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</si>
  <si>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</si>
  <si>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</si>
  <si>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</si>
  <si>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</si>
  <si>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</si>
  <si>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</si>
  <si>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</si>
  <si>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</si>
  <si>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</si>
  <si>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</si>
  <si>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</si>
  <si>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</si>
  <si>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</si>
  <si>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</si>
  <si>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</si>
  <si>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</si>
  <si>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</si>
  <si>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</si>
  <si>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</si>
  <si>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</si>
  <si>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</si>
  <si>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</si>
  <si>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</si>
  <si>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</si>
  <si>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</si>
  <si>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</si>
  <si>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</si>
  <si>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</si>
  <si>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</si>
  <si>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</si>
  <si>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</si>
  <si>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</si>
  <si>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</si>
  <si>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</si>
  <si>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</si>
  <si>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</si>
  <si>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</si>
  <si>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</si>
  <si>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</si>
  <si>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</si>
  <si>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</si>
  <si>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</si>
  <si>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</si>
  <si>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</si>
  <si>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</si>
  <si>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</si>
  <si>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</si>
  <si>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</si>
  <si>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</si>
  <si>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</si>
  <si>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</si>
  <si>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</si>
  <si>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</si>
  <si>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</si>
  <si>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</si>
  <si>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</si>
  <si>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</si>
  <si>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</si>
  <si>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apagado</t>
  </si>
  <si>
    <t>SIN FUNCIONAR</t>
  </si>
  <si>
    <t>FALLAS TOTALES</t>
  </si>
  <si>
    <t>DISPOSITIVOS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</si>
</sst>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7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0.10606060606060606</c:v>
                </c:pt>
                <c:pt idx="11">
                  <c:v>9.3073593073593072E-2</c:v>
                </c:pt>
                <c:pt idx="12">
                  <c:v>0.15367965367965367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8.4415584415584416E-2</c:v>
                </c:pt>
                <c:pt idx="21">
                  <c:v>9.0909090909090912E-2</c:v>
                </c:pt>
                <c:pt idx="22">
                  <c:v>7.3593073593073599E-2</c:v>
                </c:pt>
                <c:pt idx="23">
                  <c:v>8.2251082251082255E-2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0.10606060606060606</c:v>
                </c:pt>
                <c:pt idx="11">
                  <c:v>9.3073593073593072E-2</c:v>
                </c:pt>
                <c:pt idx="12">
                  <c:v>0.15367965367965367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8.4415584415584416E-2</c:v>
                </c:pt>
                <c:pt idx="21">
                  <c:v>9.0909090909090912E-2</c:v>
                </c:pt>
                <c:pt idx="22">
                  <c:v>7.3593073593073599E-2</c:v>
                </c:pt>
                <c:pt idx="23">
                  <c:v>8.2251082251082255E-2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41</c:v>
                </c:pt>
                <c:pt idx="17">
                  <c:v>21</c:v>
                </c:pt>
                <c:pt idx="18">
                  <c:v>15</c:v>
                </c:pt>
                <c:pt idx="19">
                  <c:v>11</c:v>
                </c:pt>
                <c:pt idx="20">
                  <c:v>10</c:v>
                </c:pt>
                <c:pt idx="21">
                  <c:v>14</c:v>
                </c:pt>
                <c:pt idx="22">
                  <c:v>5</c:v>
                </c:pt>
                <c:pt idx="23">
                  <c:v>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62</c:v>
                </c:pt>
                <c:pt idx="17">
                  <c:v>64</c:v>
                </c:pt>
                <c:pt idx="18">
                  <c:v>85</c:v>
                </c:pt>
                <c:pt idx="19">
                  <c:v>29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4.9792531120331947E-2</c:v>
                      </c:pt>
                      <c:pt idx="6">
                        <c:v>2.0746887966804978E-2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2.0746887966804978E-2</c:v>
                      </c:pt>
                      <c:pt idx="10">
                        <c:v>5.8091286307053944E-2</c:v>
                      </c:pt>
                      <c:pt idx="11">
                        <c:v>4.5643153526970952E-2</c:v>
                      </c:pt>
                      <c:pt idx="12">
                        <c:v>6.6390041493775934E-2</c:v>
                      </c:pt>
                      <c:pt idx="13">
                        <c:v>0.24481327800829875</c:v>
                      </c:pt>
                      <c:pt idx="14">
                        <c:v>5.3941908713692949E-2</c:v>
                      </c:pt>
                      <c:pt idx="15">
                        <c:v>0.12448132780082988</c:v>
                      </c:pt>
                      <c:pt idx="16">
                        <c:v>0.17012448132780084</c:v>
                      </c:pt>
                      <c:pt idx="17">
                        <c:v>8.7136929460580909E-2</c:v>
                      </c:pt>
                      <c:pt idx="18">
                        <c:v>6.2240663900414939E-2</c:v>
                      </c:pt>
                      <c:pt idx="19">
                        <c:v>4.5643153526970952E-2</c:v>
                      </c:pt>
                      <c:pt idx="20">
                        <c:v>4.1493775933609957E-2</c:v>
                      </c:pt>
                      <c:pt idx="21">
                        <c:v>5.8091286307053944E-2</c:v>
                      </c:pt>
                      <c:pt idx="22">
                        <c:v>2.0746887966804978E-2</c:v>
                      </c:pt>
                      <c:pt idx="23">
                        <c:v>2.9045643153526972E-2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6.1611374407582936E-2</c:v>
                      </c:pt>
                      <c:pt idx="6">
                        <c:v>4.7393364928909949E-2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5.6872037914691941E-2</c:v>
                      </c:pt>
                      <c:pt idx="10">
                        <c:v>0.16587677725118483</c:v>
                      </c:pt>
                      <c:pt idx="11">
                        <c:v>0.16587677725118483</c:v>
                      </c:pt>
                      <c:pt idx="12">
                        <c:v>0.26066350710900477</c:v>
                      </c:pt>
                      <c:pt idx="13">
                        <c:v>0.31753554502369669</c:v>
                      </c:pt>
                      <c:pt idx="14">
                        <c:v>0.14691943127962084</c:v>
                      </c:pt>
                      <c:pt idx="15">
                        <c:v>0.13270142180094788</c:v>
                      </c:pt>
                      <c:pt idx="16">
                        <c:v>0.29383886255924169</c:v>
                      </c:pt>
                      <c:pt idx="17">
                        <c:v>0.30331753554502372</c:v>
                      </c:pt>
                      <c:pt idx="18">
                        <c:v>0.40284360189573459</c:v>
                      </c:pt>
                      <c:pt idx="19">
                        <c:v>0.13744075829383887</c:v>
                      </c:pt>
                      <c:pt idx="20">
                        <c:v>0.13744075829383887</c:v>
                      </c:pt>
                      <c:pt idx="21">
                        <c:v>0.13270142180094788</c:v>
                      </c:pt>
                      <c:pt idx="22">
                        <c:v>0.13744075829383887</c:v>
                      </c:pt>
                      <c:pt idx="23">
                        <c:v>0.14691943127962084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4.9792531120331947E-2</c:v>
                </c:pt>
                <c:pt idx="6">
                  <c:v>2.0746887966804978E-2</c:v>
                </c:pt>
                <c:pt idx="7">
                  <c:v>0</c:v>
                </c:pt>
                <c:pt idx="8">
                  <c:v>0</c:v>
                </c:pt>
                <c:pt idx="9">
                  <c:v>2.0746887966804978E-2</c:v>
                </c:pt>
                <c:pt idx="10">
                  <c:v>5.8091286307053944E-2</c:v>
                </c:pt>
                <c:pt idx="11">
                  <c:v>4.5643153526970952E-2</c:v>
                </c:pt>
                <c:pt idx="12">
                  <c:v>6.6390041493775934E-2</c:v>
                </c:pt>
                <c:pt idx="13">
                  <c:v>0.24481327800829875</c:v>
                </c:pt>
                <c:pt idx="14">
                  <c:v>5.3941908713692949E-2</c:v>
                </c:pt>
                <c:pt idx="15">
                  <c:v>0.12448132780082988</c:v>
                </c:pt>
                <c:pt idx="16">
                  <c:v>0.17012448132780084</c:v>
                </c:pt>
                <c:pt idx="17">
                  <c:v>8.7136929460580909E-2</c:v>
                </c:pt>
                <c:pt idx="18">
                  <c:v>6.2240663900414939E-2</c:v>
                </c:pt>
                <c:pt idx="19">
                  <c:v>4.5643153526970952E-2</c:v>
                </c:pt>
                <c:pt idx="20">
                  <c:v>4.1493775933609957E-2</c:v>
                </c:pt>
                <c:pt idx="21">
                  <c:v>5.8091286307053944E-2</c:v>
                </c:pt>
                <c:pt idx="22">
                  <c:v>2.0746887966804978E-2</c:v>
                </c:pt>
                <c:pt idx="23">
                  <c:v>2.9045643153526972E-2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6.1611374407582936E-2</c:v>
                </c:pt>
                <c:pt idx="6">
                  <c:v>4.7393364928909949E-2</c:v>
                </c:pt>
                <c:pt idx="7">
                  <c:v>0</c:v>
                </c:pt>
                <c:pt idx="8">
                  <c:v>0</c:v>
                </c:pt>
                <c:pt idx="9">
                  <c:v>5.6872037914691941E-2</c:v>
                </c:pt>
                <c:pt idx="10">
                  <c:v>0.16587677725118483</c:v>
                </c:pt>
                <c:pt idx="11">
                  <c:v>0.16587677725118483</c:v>
                </c:pt>
                <c:pt idx="12">
                  <c:v>0.26066350710900477</c:v>
                </c:pt>
                <c:pt idx="13">
                  <c:v>0.31753554502369669</c:v>
                </c:pt>
                <c:pt idx="14">
                  <c:v>0.14691943127962084</c:v>
                </c:pt>
                <c:pt idx="15">
                  <c:v>0.13270142180094788</c:v>
                </c:pt>
                <c:pt idx="16">
                  <c:v>0.29383886255924169</c:v>
                </c:pt>
                <c:pt idx="17">
                  <c:v>0.30331753554502372</c:v>
                </c:pt>
                <c:pt idx="18">
                  <c:v>0.40284360189573459</c:v>
                </c:pt>
                <c:pt idx="19">
                  <c:v>0.13744075829383887</c:v>
                </c:pt>
                <c:pt idx="20">
                  <c:v>0.13744075829383887</c:v>
                </c:pt>
                <c:pt idx="21">
                  <c:v>0.13270142180094788</c:v>
                </c:pt>
                <c:pt idx="22">
                  <c:v>0.13744075829383887</c:v>
                </c:pt>
                <c:pt idx="23">
                  <c:v>0.14691943127962084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41</c:v>
                      </c:pt>
                      <c:pt idx="17">
                        <c:v>21</c:v>
                      </c:pt>
                      <c:pt idx="18">
                        <c:v>15</c:v>
                      </c:pt>
                      <c:pt idx="19">
                        <c:v>11</c:v>
                      </c:pt>
                      <c:pt idx="20">
                        <c:v>10</c:v>
                      </c:pt>
                      <c:pt idx="21">
                        <c:v>14</c:v>
                      </c:pt>
                      <c:pt idx="22">
                        <c:v>5</c:v>
                      </c:pt>
                      <c:pt idx="23">
                        <c:v>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62</c:v>
                      </c:pt>
                      <c:pt idx="17">
                        <c:v>64</c:v>
                      </c:pt>
                      <c:pt idx="18">
                        <c:v>85</c:v>
                      </c:pt>
                      <c:pt idx="19">
                        <c:v>29</c:v>
                      </c:pt>
                      <c:pt idx="20">
                        <c:v>29</c:v>
                      </c:pt>
                      <c:pt idx="21">
                        <c:v>28</c:v>
                      </c:pt>
                      <c:pt idx="22">
                        <c:v>29</c:v>
                      </c:pt>
                      <c:pt idx="23">
                        <c:v>31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60" zoomScaleNormal="60" workbookViewId="0">
      <pane xSplit="11" ySplit="4" topLeftCell="AI5" activePane="bottomRight" state="frozen"/>
      <selection pane="topRight" activeCell="M1" sqref="M1"/>
      <selection pane="bottomLeft" activeCell="A5" sqref="A5"/>
      <selection pane="bottomRight" activeCell="F467" sqref="F467"/>
    </sheetView>
  </sheetViews>
  <sheetFormatPr baseColWidth="10" defaultColWidth="11.5546875" defaultRowHeight="14.4" x14ac:dyDescent="0.3"/>
  <cols>
    <col min="1" max="1" width="26.6640625" bestFit="1" customWidth="1"/>
    <col min="2" max="2" width="53.6640625" style="33" bestFit="1" customWidth="1"/>
    <col min="3" max="3" width="16.33203125" style="33" customWidth="1"/>
    <col min="4" max="4" width="42.5546875" customWidth="1"/>
    <col min="5" max="5" width="15.6640625" style="79" customWidth="1"/>
    <col min="6" max="6" width="17.44140625" style="83" customWidth="1"/>
    <col min="7" max="7" width="24.5546875" style="83" bestFit="1" customWidth="1"/>
    <col min="8" max="8" width="14.5546875" style="83" bestFit="1" customWidth="1"/>
    <col min="9" max="9" width="14.6640625" customWidth="1"/>
    <col min="10" max="10" width="6.6640625" customWidth="1"/>
    <col min="11" max="11" width="11.5546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0" width="14.109375" style="16" bestFit="1" customWidth="1"/>
    <col min="41" max="42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COUNTA(B5:B547)</f>
        <v>462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5.4112554112554112E-2</v>
      </c>
      <c r="R1" s="4">
        <f t="shared" si="0"/>
        <v>3.2467532467532464E-2</v>
      </c>
      <c r="S1" s="4">
        <f t="shared" si="0"/>
        <v>0</v>
      </c>
      <c r="T1" s="4">
        <f t="shared" si="0"/>
        <v>0</v>
      </c>
      <c r="U1" s="4">
        <f t="shared" si="0"/>
        <v>3.67965367965368E-2</v>
      </c>
      <c r="V1" s="4">
        <f t="shared" si="0"/>
        <v>0.10606060606060606</v>
      </c>
      <c r="W1" s="4">
        <f t="shared" si="0"/>
        <v>9.9567099567099568E-2</v>
      </c>
      <c r="X1" s="4">
        <f t="shared" si="0"/>
        <v>0.15367965367965367</v>
      </c>
      <c r="Y1" s="4"/>
      <c r="Z1" s="4">
        <f t="shared" si="0"/>
        <v>0.10173160173160173</v>
      </c>
      <c r="AA1" s="4">
        <f t="shared" si="0"/>
        <v>0.13203463203463203</v>
      </c>
      <c r="AB1" s="4">
        <f t="shared" si="0"/>
        <v>0.22943722943722944</v>
      </c>
      <c r="AC1" s="4">
        <f t="shared" si="0"/>
        <v>0.19047619047619047</v>
      </c>
      <c r="AD1" s="4">
        <f t="shared" si="0"/>
        <v>0.22294372294372294</v>
      </c>
      <c r="AE1" s="4">
        <f t="shared" si="0"/>
        <v>9.3073593073593072E-2</v>
      </c>
      <c r="AF1" s="4">
        <f t="shared" si="0"/>
        <v>9.0909090909090912E-2</v>
      </c>
      <c r="AG1" s="4">
        <f t="shared" si="0"/>
        <v>9.7402597402597407E-2</v>
      </c>
      <c r="AH1" s="4">
        <f t="shared" si="0"/>
        <v>8.0086580086580081E-2</v>
      </c>
      <c r="AI1" s="4">
        <f t="shared" si="0"/>
        <v>8.8744588744588751E-2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P2" si="4">CANTIDAD_DE_CAMARAS-M3</f>
        <v>462</v>
      </c>
      <c r="N2" s="75">
        <f t="shared" ref="N2" si="5">CANTIDAD_DE_CAMARAS-N3</f>
        <v>462</v>
      </c>
      <c r="O2" s="75">
        <f t="shared" si="4"/>
        <v>462</v>
      </c>
      <c r="P2" s="75">
        <f t="shared" si="4"/>
        <v>462</v>
      </c>
      <c r="Q2" s="75">
        <f t="shared" si="4"/>
        <v>437</v>
      </c>
      <c r="R2" s="75">
        <f t="shared" si="4"/>
        <v>447</v>
      </c>
      <c r="S2" s="75">
        <f t="shared" si="4"/>
        <v>462</v>
      </c>
      <c r="T2" s="75">
        <f t="shared" si="4"/>
        <v>462</v>
      </c>
      <c r="U2" s="75">
        <f t="shared" si="4"/>
        <v>445</v>
      </c>
      <c r="V2" s="75">
        <f t="shared" si="4"/>
        <v>413</v>
      </c>
      <c r="W2" s="75">
        <f t="shared" si="4"/>
        <v>416</v>
      </c>
      <c r="X2" s="75">
        <f t="shared" si="4"/>
        <v>391</v>
      </c>
      <c r="Y2" s="75">
        <f t="shared" si="4"/>
        <v>333</v>
      </c>
      <c r="Z2" s="75">
        <f t="shared" si="4"/>
        <v>415</v>
      </c>
      <c r="AA2" s="75">
        <f t="shared" si="4"/>
        <v>401</v>
      </c>
      <c r="AB2" s="75">
        <f t="shared" si="4"/>
        <v>356</v>
      </c>
      <c r="AC2" s="75">
        <f t="shared" si="4"/>
        <v>374</v>
      </c>
      <c r="AD2" s="75">
        <f t="shared" si="4"/>
        <v>359</v>
      </c>
      <c r="AE2" s="75">
        <f t="shared" si="4"/>
        <v>419</v>
      </c>
      <c r="AF2" s="75">
        <f t="shared" si="4"/>
        <v>420</v>
      </c>
      <c r="AG2" s="75">
        <f t="shared" si="4"/>
        <v>417</v>
      </c>
      <c r="AH2" s="75">
        <f t="shared" si="4"/>
        <v>425</v>
      </c>
      <c r="AI2" s="75">
        <f t="shared" si="4"/>
        <v>421</v>
      </c>
      <c r="AJ2" s="75">
        <f t="shared" si="4"/>
        <v>462</v>
      </c>
      <c r="AK2" s="75">
        <f t="shared" si="4"/>
        <v>462</v>
      </c>
      <c r="AL2" s="75">
        <f t="shared" si="4"/>
        <v>462</v>
      </c>
      <c r="AM2" s="75">
        <f t="shared" si="4"/>
        <v>462</v>
      </c>
      <c r="AN2" s="75">
        <f t="shared" si="4"/>
        <v>462</v>
      </c>
      <c r="AO2" s="75">
        <f t="shared" si="4"/>
        <v>462</v>
      </c>
      <c r="AP2" s="75">
        <f t="shared" si="4"/>
        <v>462</v>
      </c>
    </row>
    <row r="3" spans="1:42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129</v>
      </c>
      <c r="Z3" s="12">
        <f t="shared" si="6"/>
        <v>47</v>
      </c>
      <c r="AA3" s="12">
        <f t="shared" si="6"/>
        <v>61</v>
      </c>
      <c r="AB3" s="12">
        <f t="shared" si="6"/>
        <v>106</v>
      </c>
      <c r="AC3" s="12">
        <f t="shared" si="6"/>
        <v>88</v>
      </c>
      <c r="AD3" s="12">
        <f t="shared" si="6"/>
        <v>103</v>
      </c>
      <c r="AE3" s="12">
        <f t="shared" si="6"/>
        <v>43</v>
      </c>
      <c r="AF3" s="12">
        <f t="shared" si="6"/>
        <v>42</v>
      </c>
      <c r="AG3" s="12">
        <f t="shared" si="6"/>
        <v>45</v>
      </c>
      <c r="AH3" s="12">
        <f t="shared" si="6"/>
        <v>37</v>
      </c>
      <c r="AI3" s="12">
        <f t="shared" si="6"/>
        <v>41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" thickBot="1" x14ac:dyDescent="0.35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1375</v>
      </c>
      <c r="Z5" s="88"/>
      <c r="AA5" s="88"/>
      <c r="AB5" s="88" t="s">
        <v>1375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" thickBot="1" x14ac:dyDescent="0.35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1375</v>
      </c>
      <c r="Z6" s="88"/>
      <c r="AA6" s="88"/>
      <c r="AB6" s="88" t="s">
        <v>1375</v>
      </c>
      <c r="AC6" s="88"/>
      <c r="AD6" s="88" t="s">
        <v>1375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" thickBot="1" x14ac:dyDescent="0.35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1375</v>
      </c>
      <c r="Z7" s="88"/>
      <c r="AA7" s="88"/>
      <c r="AB7" s="88" t="s">
        <v>1375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" thickBot="1" x14ac:dyDescent="0.35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24</v>
      </c>
      <c r="J8" s="34">
        <f t="shared" si="8"/>
        <v>4</v>
      </c>
      <c r="K8" s="35">
        <f t="shared" si="9"/>
        <v>0.8571428571428571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1375</v>
      </c>
      <c r="Z8" s="88"/>
      <c r="AA8" s="88"/>
      <c r="AB8" s="88" t="s">
        <v>1375</v>
      </c>
      <c r="AC8" s="88"/>
      <c r="AD8" s="88"/>
      <c r="AE8" s="88"/>
      <c r="AF8" s="88" t="s">
        <v>1375</v>
      </c>
      <c r="AG8" s="88" t="s">
        <v>1375</v>
      </c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" thickBot="1" x14ac:dyDescent="0.35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1375</v>
      </c>
      <c r="Z9" s="88"/>
      <c r="AA9" s="88"/>
      <c r="AB9" s="88" t="s">
        <v>1375</v>
      </c>
      <c r="AC9" s="88"/>
      <c r="AD9" s="88" t="s">
        <v>1375</v>
      </c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" thickBot="1" x14ac:dyDescent="0.35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1375</v>
      </c>
      <c r="Z10" s="88"/>
      <c r="AA10" s="88"/>
      <c r="AB10" s="88" t="s">
        <v>1375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" thickBot="1" x14ac:dyDescent="0.35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1375</v>
      </c>
      <c r="Z11" s="88"/>
      <c r="AA11" s="88"/>
      <c r="AB11" s="88" t="s">
        <v>1375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" thickBot="1" x14ac:dyDescent="0.35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1375</v>
      </c>
      <c r="Z12" s="88"/>
      <c r="AA12" s="88"/>
      <c r="AB12" s="88" t="s">
        <v>1375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" thickBot="1" x14ac:dyDescent="0.35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8"/>
      <c r="M13" s="88"/>
      <c r="N13" s="88"/>
      <c r="O13" s="88"/>
      <c r="P13" s="88"/>
      <c r="Q13" s="88" t="s">
        <v>1375</v>
      </c>
      <c r="R13" s="88" t="s">
        <v>1375</v>
      </c>
      <c r="S13" s="88"/>
      <c r="T13" s="88"/>
      <c r="U13" s="88" t="s">
        <v>1375</v>
      </c>
      <c r="V13" s="88" t="s">
        <v>1375</v>
      </c>
      <c r="W13" s="88"/>
      <c r="X13" s="88"/>
      <c r="Y13" s="88" t="s">
        <v>1375</v>
      </c>
      <c r="Z13" s="88"/>
      <c r="AA13" s="88"/>
      <c r="AB13" s="88" t="s">
        <v>1375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" thickBot="1" x14ac:dyDescent="0.35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1375</v>
      </c>
      <c r="Z14" s="88"/>
      <c r="AA14" s="88"/>
      <c r="AB14" s="88" t="s">
        <v>1375</v>
      </c>
      <c r="AC14" s="88"/>
      <c r="AD14" s="88" t="s">
        <v>1375</v>
      </c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" thickBot="1" x14ac:dyDescent="0.35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14</v>
      </c>
      <c r="J15" s="34">
        <f t="shared" si="8"/>
        <v>14</v>
      </c>
      <c r="K15" s="35">
        <f t="shared" si="9"/>
        <v>0.5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1375</v>
      </c>
      <c r="W15" s="88" t="s">
        <v>1375</v>
      </c>
      <c r="X15" s="88" t="s">
        <v>1375</v>
      </c>
      <c r="Y15" s="89" t="s">
        <v>1375</v>
      </c>
      <c r="Z15" s="88" t="s">
        <v>1375</v>
      </c>
      <c r="AA15" s="88" t="s">
        <v>1375</v>
      </c>
      <c r="AB15" s="88" t="s">
        <v>1375</v>
      </c>
      <c r="AC15" s="88" t="s">
        <v>1375</v>
      </c>
      <c r="AD15" s="88" t="s">
        <v>1375</v>
      </c>
      <c r="AE15" s="88" t="s">
        <v>1375</v>
      </c>
      <c r="AF15" s="88" t="s">
        <v>1375</v>
      </c>
      <c r="AG15" s="88" t="s">
        <v>1375</v>
      </c>
      <c r="AH15" s="88" t="s">
        <v>1375</v>
      </c>
      <c r="AI15" s="88" t="s">
        <v>1375</v>
      </c>
      <c r="AJ15" s="88"/>
      <c r="AK15" s="88"/>
      <c r="AL15" s="88"/>
      <c r="AM15" s="88"/>
      <c r="AN15" s="88"/>
      <c r="AO15" s="88"/>
      <c r="AP15" s="88"/>
    </row>
    <row r="16" spans="1:42" ht="15" thickBot="1" x14ac:dyDescent="0.35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" thickBot="1" x14ac:dyDescent="0.35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" thickBot="1" x14ac:dyDescent="0.35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1375</v>
      </c>
      <c r="AC18" s="88" t="s">
        <v>1375</v>
      </c>
      <c r="AD18" s="88" t="s">
        <v>1375</v>
      </c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" thickBot="1" x14ac:dyDescent="0.35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1375</v>
      </c>
      <c r="AC19" s="88" t="s">
        <v>1375</v>
      </c>
      <c r="AD19" s="88" t="s">
        <v>1375</v>
      </c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" thickBot="1" x14ac:dyDescent="0.35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1375</v>
      </c>
      <c r="V20" s="88"/>
      <c r="W20" s="88"/>
      <c r="X20" s="88"/>
      <c r="Y20" s="88"/>
      <c r="Z20" s="88"/>
      <c r="AA20" s="88"/>
      <c r="AB20" s="88" t="s">
        <v>1375</v>
      </c>
      <c r="AC20" s="88" t="s">
        <v>1375</v>
      </c>
      <c r="AD20" s="88" t="s">
        <v>1375</v>
      </c>
      <c r="AE20" s="88"/>
      <c r="AF20" s="88"/>
      <c r="AG20" s="88"/>
      <c r="AH20" s="88"/>
      <c r="AI20" s="88" t="s">
        <v>1375</v>
      </c>
      <c r="AJ20" s="88"/>
      <c r="AK20" s="88"/>
      <c r="AL20" s="88"/>
      <c r="AM20" s="88"/>
      <c r="AN20" s="88"/>
      <c r="AO20" s="88"/>
      <c r="AP20" s="88"/>
    </row>
    <row r="21" spans="1:42" ht="15" thickBot="1" x14ac:dyDescent="0.35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22</v>
      </c>
      <c r="J21" s="34">
        <f t="shared" si="13"/>
        <v>6</v>
      </c>
      <c r="K21" s="35">
        <f t="shared" si="14"/>
        <v>0.7857142857142857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1375</v>
      </c>
      <c r="V21" s="88"/>
      <c r="W21" s="88"/>
      <c r="X21" s="88"/>
      <c r="Y21" s="88"/>
      <c r="Z21" s="88"/>
      <c r="AA21" s="88"/>
      <c r="AB21" s="88" t="s">
        <v>1375</v>
      </c>
      <c r="AC21" s="88" t="s">
        <v>1375</v>
      </c>
      <c r="AD21" s="88" t="s">
        <v>1375</v>
      </c>
      <c r="AE21" s="88"/>
      <c r="AF21" s="88"/>
      <c r="AG21" s="88"/>
      <c r="AH21" s="88" t="s">
        <v>1375</v>
      </c>
      <c r="AI21" s="88" t="s">
        <v>1375</v>
      </c>
      <c r="AJ21" s="88"/>
      <c r="AK21" s="88"/>
      <c r="AL21" s="88"/>
      <c r="AM21" s="88"/>
      <c r="AN21" s="88"/>
      <c r="AO21" s="88"/>
      <c r="AP21" s="88"/>
    </row>
    <row r="22" spans="1:42" ht="15" thickBot="1" x14ac:dyDescent="0.35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1375</v>
      </c>
      <c r="AC22" s="88" t="s">
        <v>1375</v>
      </c>
      <c r="AD22" s="88" t="s">
        <v>1375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" thickBot="1" x14ac:dyDescent="0.35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1375</v>
      </c>
      <c r="AC23" s="88" t="s">
        <v>1375</v>
      </c>
      <c r="AD23" s="88" t="s">
        <v>1375</v>
      </c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" thickBot="1" x14ac:dyDescent="0.35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" thickBot="1" x14ac:dyDescent="0.35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" thickBot="1" x14ac:dyDescent="0.35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" thickBot="1" x14ac:dyDescent="0.35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" thickBot="1" x14ac:dyDescent="0.35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" thickBot="1" x14ac:dyDescent="0.35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" thickBot="1" x14ac:dyDescent="0.35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" thickBot="1" x14ac:dyDescent="0.35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" thickBot="1" x14ac:dyDescent="0.35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" thickBot="1" x14ac:dyDescent="0.35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" thickBot="1" x14ac:dyDescent="0.35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" thickBot="1" x14ac:dyDescent="0.35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" thickBot="1" x14ac:dyDescent="0.35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" thickBot="1" x14ac:dyDescent="0.35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" thickBot="1" x14ac:dyDescent="0.35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" thickBot="1" x14ac:dyDescent="0.35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" thickBot="1" x14ac:dyDescent="0.35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1375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" thickBot="1" x14ac:dyDescent="0.35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" thickBot="1" x14ac:dyDescent="0.35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" thickBot="1" x14ac:dyDescent="0.35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" thickBot="1" x14ac:dyDescent="0.35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" thickBot="1" x14ac:dyDescent="0.35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" thickBot="1" x14ac:dyDescent="0.35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" thickBot="1" x14ac:dyDescent="0.35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" thickBot="1" x14ac:dyDescent="0.35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" thickBot="1" x14ac:dyDescent="0.35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" thickBot="1" x14ac:dyDescent="0.35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" thickBot="1" x14ac:dyDescent="0.35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1375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" thickBot="1" x14ac:dyDescent="0.35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" thickBot="1" x14ac:dyDescent="0.35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1375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" thickBot="1" x14ac:dyDescent="0.35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1375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" thickBot="1" x14ac:dyDescent="0.35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" thickBot="1" x14ac:dyDescent="0.35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" thickBot="1" x14ac:dyDescent="0.35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" thickBot="1" x14ac:dyDescent="0.35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" thickBot="1" x14ac:dyDescent="0.35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" thickBot="1" x14ac:dyDescent="0.35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1375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" thickBot="1" x14ac:dyDescent="0.35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1375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" thickBot="1" x14ac:dyDescent="0.35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" thickBot="1" x14ac:dyDescent="0.35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27</v>
      </c>
      <c r="J63" s="34">
        <f t="shared" si="8"/>
        <v>1</v>
      </c>
      <c r="K63" s="35">
        <f t="shared" si="9"/>
        <v>0.9642857142857143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 t="s">
        <v>1375</v>
      </c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" thickBot="1" x14ac:dyDescent="0.35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 t="s">
        <v>1375</v>
      </c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" thickBot="1" x14ac:dyDescent="0.35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" thickBot="1" x14ac:dyDescent="0.35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1375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" thickBot="1" x14ac:dyDescent="0.35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14</v>
      </c>
      <c r="J67" s="34">
        <f t="shared" si="8"/>
        <v>14</v>
      </c>
      <c r="K67" s="35">
        <f t="shared" si="9"/>
        <v>0.5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1375</v>
      </c>
      <c r="W67" s="88" t="s">
        <v>1375</v>
      </c>
      <c r="X67" s="88" t="s">
        <v>1375</v>
      </c>
      <c r="Y67" s="88" t="s">
        <v>1375</v>
      </c>
      <c r="Z67" s="88" t="s">
        <v>1375</v>
      </c>
      <c r="AA67" s="88" t="s">
        <v>1375</v>
      </c>
      <c r="AB67" s="88" t="s">
        <v>1375</v>
      </c>
      <c r="AC67" s="88" t="s">
        <v>1375</v>
      </c>
      <c r="AD67" s="88" t="s">
        <v>1375</v>
      </c>
      <c r="AE67" s="88" t="s">
        <v>1375</v>
      </c>
      <c r="AF67" s="88" t="s">
        <v>1375</v>
      </c>
      <c r="AG67" s="88" t="s">
        <v>1375</v>
      </c>
      <c r="AH67" s="88" t="s">
        <v>1375</v>
      </c>
      <c r="AI67" s="88" t="s">
        <v>1375</v>
      </c>
      <c r="AJ67" s="88"/>
      <c r="AK67" s="88"/>
      <c r="AL67" s="88"/>
      <c r="AM67" s="88"/>
      <c r="AN67" s="88"/>
      <c r="AO67" s="88"/>
      <c r="AP67" s="88"/>
    </row>
    <row r="68" spans="1:42" ht="15" thickBot="1" x14ac:dyDescent="0.35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" thickBot="1" x14ac:dyDescent="0.35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" thickBot="1" x14ac:dyDescent="0.35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" thickBot="1" x14ac:dyDescent="0.35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" thickBot="1" x14ac:dyDescent="0.35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" thickBot="1" x14ac:dyDescent="0.35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" thickBot="1" x14ac:dyDescent="0.35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" thickBot="1" x14ac:dyDescent="0.35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" thickBot="1" x14ac:dyDescent="0.35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" thickBot="1" x14ac:dyDescent="0.35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" thickBot="1" x14ac:dyDescent="0.35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" thickBot="1" x14ac:dyDescent="0.35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/>
      <c r="M79" s="88"/>
      <c r="N79" s="88"/>
      <c r="O79" s="88"/>
      <c r="P79" s="88"/>
      <c r="Q79" s="88" t="s">
        <v>1375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 t="s">
        <v>1375</v>
      </c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" thickBot="1" x14ac:dyDescent="0.35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" thickBot="1" x14ac:dyDescent="0.35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" thickBot="1" x14ac:dyDescent="0.35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" thickBot="1" x14ac:dyDescent="0.35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22</v>
      </c>
      <c r="J83" s="34">
        <f>COUNTIF(L83:AM83,"APAGADO")</f>
        <v>6</v>
      </c>
      <c r="K83" s="35">
        <f>(I83)/(J83+I83)</f>
        <v>0.7857142857142857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1375</v>
      </c>
      <c r="W83" s="88"/>
      <c r="X83" s="88"/>
      <c r="Y83" s="88"/>
      <c r="Z83" s="88" t="s">
        <v>1375</v>
      </c>
      <c r="AA83" s="88" t="s">
        <v>1375</v>
      </c>
      <c r="AB83" s="88" t="s">
        <v>1375</v>
      </c>
      <c r="AC83" s="88" t="s">
        <v>1375</v>
      </c>
      <c r="AD83" s="88" t="s">
        <v>1375</v>
      </c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" thickBot="1" x14ac:dyDescent="0.35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" thickBot="1" x14ac:dyDescent="0.35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" thickBot="1" x14ac:dyDescent="0.35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" thickBot="1" x14ac:dyDescent="0.35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" thickBot="1" x14ac:dyDescent="0.35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1375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" thickBot="1" x14ac:dyDescent="0.35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1375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" thickBot="1" x14ac:dyDescent="0.35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" thickBot="1" x14ac:dyDescent="0.35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" thickBot="1" x14ac:dyDescent="0.35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" thickBot="1" x14ac:dyDescent="0.35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" thickBot="1" x14ac:dyDescent="0.35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" thickBot="1" x14ac:dyDescent="0.35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5" customHeight="1" thickBot="1" x14ac:dyDescent="0.35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" thickBot="1" x14ac:dyDescent="0.35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" thickBot="1" x14ac:dyDescent="0.35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" thickBot="1" x14ac:dyDescent="0.35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" thickBot="1" x14ac:dyDescent="0.35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" thickBot="1" x14ac:dyDescent="0.35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1375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" thickBot="1" x14ac:dyDescent="0.35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1375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" thickBot="1" x14ac:dyDescent="0.35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1375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" thickBot="1" x14ac:dyDescent="0.35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" thickBot="1" x14ac:dyDescent="0.35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" thickBot="1" x14ac:dyDescent="0.35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" thickBot="1" x14ac:dyDescent="0.35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" thickBot="1" x14ac:dyDescent="0.35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" thickBot="1" x14ac:dyDescent="0.35">
      <c r="A109" t="s">
        <v>52</v>
      </c>
      <c r="B109" s="33" t="s">
        <v>1389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" thickBot="1" x14ac:dyDescent="0.35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" thickBot="1" x14ac:dyDescent="0.35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" thickBot="1" x14ac:dyDescent="0.35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" thickBot="1" x14ac:dyDescent="0.35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" thickBot="1" x14ac:dyDescent="0.35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1375</v>
      </c>
      <c r="Y114" s="88" t="s">
        <v>1375</v>
      </c>
      <c r="Z114" s="88"/>
      <c r="AA114" s="88"/>
      <c r="AB114" s="88"/>
      <c r="AC114" s="88"/>
      <c r="AD114" s="88" t="s">
        <v>1375</v>
      </c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" thickBot="1" x14ac:dyDescent="0.35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1375</v>
      </c>
      <c r="Y115" s="88" t="s">
        <v>1375</v>
      </c>
      <c r="Z115" s="88"/>
      <c r="AA115" s="88"/>
      <c r="AB115" s="88"/>
      <c r="AC115" s="88"/>
      <c r="AD115" s="88" t="s">
        <v>1375</v>
      </c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" thickBot="1" x14ac:dyDescent="0.35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 t="s">
        <v>1375</v>
      </c>
      <c r="Z116" s="88"/>
      <c r="AA116" s="88"/>
      <c r="AB116" s="88"/>
      <c r="AC116" s="88"/>
      <c r="AD116" s="88"/>
      <c r="AE116" s="88" t="s">
        <v>1375</v>
      </c>
      <c r="AF116" s="88" t="s">
        <v>1375</v>
      </c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" thickBot="1" x14ac:dyDescent="0.35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1375</v>
      </c>
      <c r="Y117" s="88" t="s">
        <v>1375</v>
      </c>
      <c r="Z117" s="88"/>
      <c r="AA117" s="88"/>
      <c r="AB117" s="88"/>
      <c r="AC117" s="88"/>
      <c r="AD117" s="88" t="s">
        <v>1375</v>
      </c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" thickBot="1" x14ac:dyDescent="0.35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26</v>
      </c>
      <c r="J118" s="34">
        <f>COUNTIF(L118:AM118,"APAGADO")</f>
        <v>2</v>
      </c>
      <c r="K118" s="35">
        <f>(I118)/(J118+I118)</f>
        <v>0.9285714285714286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 t="s">
        <v>1375</v>
      </c>
      <c r="Y118" s="88" t="s">
        <v>1375</v>
      </c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" thickBot="1" x14ac:dyDescent="0.35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27</v>
      </c>
      <c r="J119" s="34">
        <f t="shared" si="16"/>
        <v>1</v>
      </c>
      <c r="K119" s="35">
        <f t="shared" si="17"/>
        <v>0.9642857142857143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 t="s">
        <v>1375</v>
      </c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" thickBot="1" x14ac:dyDescent="0.35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 t="s">
        <v>1375</v>
      </c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" thickBot="1" x14ac:dyDescent="0.35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" thickBot="1" x14ac:dyDescent="0.35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2" customHeight="1" thickBot="1" x14ac:dyDescent="0.35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" thickBot="1" x14ac:dyDescent="0.35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" thickBot="1" x14ac:dyDescent="0.35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1375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" thickBot="1" x14ac:dyDescent="0.35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1375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" thickBot="1" x14ac:dyDescent="0.35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1375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" thickBot="1" x14ac:dyDescent="0.35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 t="s">
        <v>1375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" thickBot="1" x14ac:dyDescent="0.35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" thickBot="1" x14ac:dyDescent="0.35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" thickBot="1" x14ac:dyDescent="0.35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" thickBot="1" x14ac:dyDescent="0.35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25</v>
      </c>
      <c r="J132" s="34">
        <f t="shared" si="16"/>
        <v>3</v>
      </c>
      <c r="K132" s="35">
        <f t="shared" si="17"/>
        <v>0.8928571428571429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 t="s">
        <v>1375</v>
      </c>
      <c r="AH132" s="88" t="s">
        <v>1375</v>
      </c>
      <c r="AI132" s="88" t="s">
        <v>1375</v>
      </c>
      <c r="AJ132" s="88"/>
      <c r="AK132" s="88"/>
      <c r="AL132" s="88"/>
      <c r="AM132" s="88"/>
      <c r="AN132" s="88"/>
      <c r="AO132" s="88"/>
      <c r="AP132" s="88"/>
    </row>
    <row r="133" spans="1:42" ht="15" thickBot="1" x14ac:dyDescent="0.35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25</v>
      </c>
      <c r="J133" s="34">
        <f t="shared" si="16"/>
        <v>3</v>
      </c>
      <c r="K133" s="35">
        <f t="shared" si="17"/>
        <v>0.8928571428571429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 t="s">
        <v>1375</v>
      </c>
      <c r="AH133" s="88" t="s">
        <v>1375</v>
      </c>
      <c r="AI133" s="88" t="s">
        <v>1375</v>
      </c>
      <c r="AJ133" s="88"/>
      <c r="AK133" s="88"/>
      <c r="AL133" s="88"/>
      <c r="AM133" s="88"/>
      <c r="AN133" s="88"/>
      <c r="AO133" s="88"/>
      <c r="AP133" s="88"/>
    </row>
    <row r="134" spans="1:42" ht="15" thickBot="1" x14ac:dyDescent="0.35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" thickBot="1" x14ac:dyDescent="0.35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" thickBot="1" x14ac:dyDescent="0.35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" thickBot="1" x14ac:dyDescent="0.35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" thickBot="1" x14ac:dyDescent="0.35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" thickBot="1" x14ac:dyDescent="0.35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" thickBot="1" x14ac:dyDescent="0.35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" thickBot="1" x14ac:dyDescent="0.35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 t="s">
        <v>1375</v>
      </c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" thickBot="1" x14ac:dyDescent="0.35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" thickBot="1" x14ac:dyDescent="0.35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" thickBot="1" x14ac:dyDescent="0.35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" thickBot="1" x14ac:dyDescent="0.35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25</v>
      </c>
      <c r="J145" s="34">
        <f t="shared" si="16"/>
        <v>3</v>
      </c>
      <c r="K145" s="35">
        <f t="shared" si="17"/>
        <v>0.8928571428571429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1375</v>
      </c>
      <c r="Z145" s="88"/>
      <c r="AA145" s="88"/>
      <c r="AB145" s="88"/>
      <c r="AC145" s="88"/>
      <c r="AD145" s="88" t="s">
        <v>1375</v>
      </c>
      <c r="AE145" s="88" t="s">
        <v>1375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" thickBot="1" x14ac:dyDescent="0.35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25</v>
      </c>
      <c r="J146" s="34">
        <f t="shared" si="16"/>
        <v>3</v>
      </c>
      <c r="K146" s="35">
        <f t="shared" si="17"/>
        <v>0.8928571428571429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 t="s">
        <v>1375</v>
      </c>
      <c r="Z146" s="88"/>
      <c r="AA146" s="88"/>
      <c r="AB146" s="88"/>
      <c r="AC146" s="88"/>
      <c r="AD146" s="88" t="s">
        <v>1375</v>
      </c>
      <c r="AE146" s="88" t="s">
        <v>1375</v>
      </c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" thickBot="1" x14ac:dyDescent="0.35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 t="s">
        <v>1375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" thickBot="1" x14ac:dyDescent="0.35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14</v>
      </c>
      <c r="J148" s="34">
        <f t="shared" ref="J148:J252" si="23">COUNTIF(L148:AM148,"APAGADO")</f>
        <v>14</v>
      </c>
      <c r="K148" s="35">
        <f t="shared" ref="K148:K252" si="24">(I148)/(J148+I148)</f>
        <v>0.5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 t="s">
        <v>1375</v>
      </c>
      <c r="W148" s="88" t="s">
        <v>1375</v>
      </c>
      <c r="X148" s="88" t="s">
        <v>1375</v>
      </c>
      <c r="Y148" s="88" t="s">
        <v>1375</v>
      </c>
      <c r="Z148" s="88" t="s">
        <v>1375</v>
      </c>
      <c r="AA148" s="88" t="s">
        <v>1375</v>
      </c>
      <c r="AB148" s="88" t="s">
        <v>1375</v>
      </c>
      <c r="AC148" s="88" t="s">
        <v>1375</v>
      </c>
      <c r="AD148" s="88" t="s">
        <v>1375</v>
      </c>
      <c r="AE148" s="88" t="s">
        <v>1375</v>
      </c>
      <c r="AF148" s="88" t="s">
        <v>1375</v>
      </c>
      <c r="AG148" s="88" t="s">
        <v>1375</v>
      </c>
      <c r="AH148" s="88" t="s">
        <v>1375</v>
      </c>
      <c r="AI148" s="88" t="s">
        <v>1375</v>
      </c>
      <c r="AJ148" s="88"/>
      <c r="AK148" s="88"/>
      <c r="AL148" s="88"/>
      <c r="AM148" s="88"/>
      <c r="AN148" s="88"/>
      <c r="AO148" s="88"/>
      <c r="AP148" s="88"/>
    </row>
    <row r="149" spans="1:42" ht="15" thickBot="1" x14ac:dyDescent="0.35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" thickBot="1" x14ac:dyDescent="0.35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" thickBot="1" x14ac:dyDescent="0.35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" thickBot="1" x14ac:dyDescent="0.35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" thickBot="1" x14ac:dyDescent="0.35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" thickBot="1" x14ac:dyDescent="0.35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1375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 t="s">
        <v>1375</v>
      </c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" thickBot="1" x14ac:dyDescent="0.35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" thickBot="1" x14ac:dyDescent="0.35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" thickBot="1" x14ac:dyDescent="0.35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18</v>
      </c>
      <c r="J157" s="34">
        <f t="shared" ref="J157:J165" si="25">COUNTIF(L157:AM157,"APAGADO")</f>
        <v>10</v>
      </c>
      <c r="K157" s="35">
        <f t="shared" ref="K157:K165" si="26">(I157)/(J157+I157)</f>
        <v>0.6428571428571429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 t="s">
        <v>1375</v>
      </c>
      <c r="X157" s="88" t="s">
        <v>1375</v>
      </c>
      <c r="Y157" s="88" t="s">
        <v>1375</v>
      </c>
      <c r="Z157" s="88" t="s">
        <v>1375</v>
      </c>
      <c r="AA157" s="88" t="s">
        <v>1375</v>
      </c>
      <c r="AB157" s="88" t="s">
        <v>1375</v>
      </c>
      <c r="AC157" s="88" t="s">
        <v>1375</v>
      </c>
      <c r="AD157" s="88" t="s">
        <v>1375</v>
      </c>
      <c r="AE157" s="88" t="s">
        <v>1375</v>
      </c>
      <c r="AF157" s="88" t="s">
        <v>1375</v>
      </c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" thickBot="1" x14ac:dyDescent="0.35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" thickBot="1" x14ac:dyDescent="0.35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" thickBot="1" x14ac:dyDescent="0.35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" thickBot="1" x14ac:dyDescent="0.35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24</v>
      </c>
      <c r="J161" s="34">
        <f t="shared" si="25"/>
        <v>4</v>
      </c>
      <c r="K161" s="35">
        <f t="shared" si="26"/>
        <v>0.8571428571428571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 t="s">
        <v>1375</v>
      </c>
      <c r="X161" s="88" t="s">
        <v>1375</v>
      </c>
      <c r="Y161" s="88" t="s">
        <v>1375</v>
      </c>
      <c r="Z161" s="88"/>
      <c r="AA161" s="88"/>
      <c r="AB161" s="88"/>
      <c r="AC161" s="88"/>
      <c r="AD161" s="88"/>
      <c r="AE161" s="88"/>
      <c r="AF161" s="88"/>
      <c r="AG161" s="88" t="s">
        <v>1375</v>
      </c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" thickBot="1" x14ac:dyDescent="0.35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 t="s">
        <v>1375</v>
      </c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" thickBot="1" x14ac:dyDescent="0.35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 t="s">
        <v>1375</v>
      </c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" thickBot="1" x14ac:dyDescent="0.35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" thickBot="1" x14ac:dyDescent="0.35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23</v>
      </c>
      <c r="J165" s="34">
        <f t="shared" si="25"/>
        <v>5</v>
      </c>
      <c r="K165" s="35">
        <f t="shared" si="26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 t="s">
        <v>1375</v>
      </c>
      <c r="X165" s="88" t="s">
        <v>1375</v>
      </c>
      <c r="Y165" s="88" t="s">
        <v>1375</v>
      </c>
      <c r="Z165" s="88"/>
      <c r="AA165" s="88"/>
      <c r="AB165" s="88"/>
      <c r="AC165" s="88"/>
      <c r="AD165" s="88"/>
      <c r="AE165" s="88" t="s">
        <v>1375</v>
      </c>
      <c r="AF165" s="88" t="s">
        <v>1375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" thickBot="1" x14ac:dyDescent="0.35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22</v>
      </c>
      <c r="J166" s="34">
        <f t="shared" si="23"/>
        <v>6</v>
      </c>
      <c r="K166" s="35">
        <f t="shared" si="24"/>
        <v>0.7857142857142857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1375</v>
      </c>
      <c r="W166" s="88"/>
      <c r="X166" s="88"/>
      <c r="Y166" s="88"/>
      <c r="Z166" s="88" t="s">
        <v>1375</v>
      </c>
      <c r="AA166" s="88" t="s">
        <v>1375</v>
      </c>
      <c r="AB166" s="88" t="s">
        <v>1375</v>
      </c>
      <c r="AC166" s="88" t="s">
        <v>1375</v>
      </c>
      <c r="AD166" s="88" t="s">
        <v>1375</v>
      </c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" thickBot="1" x14ac:dyDescent="0.35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22</v>
      </c>
      <c r="J167" s="34">
        <f t="shared" si="23"/>
        <v>6</v>
      </c>
      <c r="K167" s="35">
        <f t="shared" si="24"/>
        <v>0.7857142857142857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1375</v>
      </c>
      <c r="W167" s="88"/>
      <c r="X167" s="88"/>
      <c r="Y167" s="88"/>
      <c r="Z167" s="88" t="s">
        <v>1375</v>
      </c>
      <c r="AA167" s="88" t="s">
        <v>1375</v>
      </c>
      <c r="AB167" s="88" t="s">
        <v>1375</v>
      </c>
      <c r="AC167" s="88" t="s">
        <v>1375</v>
      </c>
      <c r="AD167" s="88" t="s">
        <v>1375</v>
      </c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" thickBot="1" x14ac:dyDescent="0.35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1375</v>
      </c>
      <c r="W168" s="88"/>
      <c r="X168" s="88"/>
      <c r="Y168" s="88"/>
      <c r="Z168" s="88" t="s">
        <v>1375</v>
      </c>
      <c r="AA168" s="88" t="s">
        <v>1375</v>
      </c>
      <c r="AB168" s="88" t="s">
        <v>1375</v>
      </c>
      <c r="AC168" s="88" t="s">
        <v>1375</v>
      </c>
      <c r="AD168" s="88" t="s">
        <v>1375</v>
      </c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" thickBot="1" x14ac:dyDescent="0.35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1375</v>
      </c>
      <c r="S169" s="88"/>
      <c r="T169" s="88"/>
      <c r="U169" s="88" t="s">
        <v>1375</v>
      </c>
      <c r="V169" s="88" t="s">
        <v>1375</v>
      </c>
      <c r="W169" s="88" t="s">
        <v>1375</v>
      </c>
      <c r="X169" s="88" t="s">
        <v>1375</v>
      </c>
      <c r="Y169" s="88" t="s">
        <v>1375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" thickBot="1" x14ac:dyDescent="0.35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22</v>
      </c>
      <c r="J170" s="34">
        <f t="shared" si="23"/>
        <v>6</v>
      </c>
      <c r="K170" s="35">
        <f t="shared" si="24"/>
        <v>0.7857142857142857</v>
      </c>
      <c r="L170" s="88"/>
      <c r="M170" s="88"/>
      <c r="N170" s="88"/>
      <c r="O170" s="88"/>
      <c r="P170" s="88"/>
      <c r="Q170" s="88"/>
      <c r="R170" s="88" t="s">
        <v>1375</v>
      </c>
      <c r="S170" s="88"/>
      <c r="T170" s="88"/>
      <c r="U170" s="88" t="s">
        <v>1375</v>
      </c>
      <c r="V170" s="88" t="s">
        <v>1375</v>
      </c>
      <c r="W170" s="88" t="s">
        <v>1375</v>
      </c>
      <c r="X170" s="88" t="s">
        <v>1375</v>
      </c>
      <c r="Y170" s="88" t="s">
        <v>1375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" thickBot="1" x14ac:dyDescent="0.35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" thickBot="1" x14ac:dyDescent="0.35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" thickBot="1" x14ac:dyDescent="0.35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" thickBot="1" x14ac:dyDescent="0.35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" thickBot="1" x14ac:dyDescent="0.35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14</v>
      </c>
      <c r="J175" s="34">
        <f t="shared" si="23"/>
        <v>14</v>
      </c>
      <c r="K175" s="35">
        <f t="shared" si="24"/>
        <v>0.5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1375</v>
      </c>
      <c r="W175" s="88" t="s">
        <v>1375</v>
      </c>
      <c r="X175" s="88" t="s">
        <v>1375</v>
      </c>
      <c r="Y175" s="88" t="s">
        <v>1375</v>
      </c>
      <c r="Z175" s="88" t="s">
        <v>1375</v>
      </c>
      <c r="AA175" s="88" t="s">
        <v>1375</v>
      </c>
      <c r="AB175" s="88" t="s">
        <v>1375</v>
      </c>
      <c r="AC175" s="88" t="s">
        <v>1375</v>
      </c>
      <c r="AD175" s="88" t="s">
        <v>1375</v>
      </c>
      <c r="AE175" s="88" t="s">
        <v>1375</v>
      </c>
      <c r="AF175" s="88" t="s">
        <v>1375</v>
      </c>
      <c r="AG175" s="88" t="s">
        <v>1375</v>
      </c>
      <c r="AH175" s="88" t="s">
        <v>1375</v>
      </c>
      <c r="AI175" s="88" t="s">
        <v>1375</v>
      </c>
      <c r="AJ175" s="88"/>
      <c r="AK175" s="88"/>
      <c r="AL175" s="88"/>
      <c r="AM175" s="88"/>
      <c r="AN175" s="88"/>
      <c r="AO175" s="88"/>
      <c r="AP175" s="88"/>
    </row>
    <row r="176" spans="1:42" ht="15" thickBot="1" x14ac:dyDescent="0.35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14</v>
      </c>
      <c r="J176" s="34">
        <f t="shared" si="23"/>
        <v>14</v>
      </c>
      <c r="K176" s="35">
        <f t="shared" si="24"/>
        <v>0.5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1375</v>
      </c>
      <c r="W176" s="88" t="s">
        <v>1375</v>
      </c>
      <c r="X176" s="88" t="s">
        <v>1375</v>
      </c>
      <c r="Y176" s="88" t="s">
        <v>1375</v>
      </c>
      <c r="Z176" s="88" t="s">
        <v>1375</v>
      </c>
      <c r="AA176" s="88" t="s">
        <v>1375</v>
      </c>
      <c r="AB176" s="88" t="s">
        <v>1375</v>
      </c>
      <c r="AC176" s="88" t="s">
        <v>1375</v>
      </c>
      <c r="AD176" s="88" t="s">
        <v>1375</v>
      </c>
      <c r="AE176" s="88" t="s">
        <v>1375</v>
      </c>
      <c r="AF176" s="88" t="s">
        <v>1375</v>
      </c>
      <c r="AG176" s="88" t="s">
        <v>1375</v>
      </c>
      <c r="AH176" s="88" t="s">
        <v>1375</v>
      </c>
      <c r="AI176" s="88" t="s">
        <v>1375</v>
      </c>
      <c r="AJ176" s="88"/>
      <c r="AK176" s="88"/>
      <c r="AL176" s="88"/>
      <c r="AM176" s="88"/>
      <c r="AN176" s="88"/>
      <c r="AO176" s="88"/>
      <c r="AP176" s="88"/>
    </row>
    <row r="177" spans="1:42" ht="15" thickBot="1" x14ac:dyDescent="0.35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14</v>
      </c>
      <c r="J177" s="34">
        <f t="shared" si="23"/>
        <v>14</v>
      </c>
      <c r="K177" s="35">
        <f t="shared" si="24"/>
        <v>0.5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 t="s">
        <v>1375</v>
      </c>
      <c r="W177" s="88" t="s">
        <v>1375</v>
      </c>
      <c r="X177" s="88" t="s">
        <v>1375</v>
      </c>
      <c r="Y177" s="88" t="s">
        <v>1375</v>
      </c>
      <c r="Z177" s="88" t="s">
        <v>1375</v>
      </c>
      <c r="AA177" s="88" t="s">
        <v>1375</v>
      </c>
      <c r="AB177" s="88" t="s">
        <v>1375</v>
      </c>
      <c r="AC177" s="88" t="s">
        <v>1375</v>
      </c>
      <c r="AD177" s="88" t="s">
        <v>1375</v>
      </c>
      <c r="AE177" s="88" t="s">
        <v>1375</v>
      </c>
      <c r="AF177" s="88" t="s">
        <v>1375</v>
      </c>
      <c r="AG177" s="88" t="s">
        <v>1375</v>
      </c>
      <c r="AH177" s="88" t="s">
        <v>1375</v>
      </c>
      <c r="AI177" s="88" t="s">
        <v>1375</v>
      </c>
      <c r="AJ177" s="88"/>
      <c r="AK177" s="88"/>
      <c r="AL177" s="88"/>
      <c r="AM177" s="88"/>
      <c r="AN177" s="88"/>
      <c r="AO177" s="88"/>
      <c r="AP177" s="88"/>
    </row>
    <row r="178" spans="1:42" ht="15" thickBot="1" x14ac:dyDescent="0.35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1375</v>
      </c>
      <c r="Z178" s="88"/>
      <c r="AA178" s="88"/>
      <c r="AB178" s="88" t="s">
        <v>1375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" thickBot="1" x14ac:dyDescent="0.35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24</v>
      </c>
      <c r="J179" s="34">
        <f t="shared" si="23"/>
        <v>4</v>
      </c>
      <c r="K179" s="35">
        <f t="shared" si="24"/>
        <v>0.8571428571428571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1375</v>
      </c>
      <c r="Z179" s="88"/>
      <c r="AA179" s="88" t="s">
        <v>1375</v>
      </c>
      <c r="AB179" s="88" t="s">
        <v>1375</v>
      </c>
      <c r="AC179" s="88" t="s">
        <v>1375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" thickBot="1" x14ac:dyDescent="0.35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1375</v>
      </c>
      <c r="Z180" s="88"/>
      <c r="AA180" s="88" t="s">
        <v>1375</v>
      </c>
      <c r="AB180" s="88" t="s">
        <v>1375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" thickBot="1" x14ac:dyDescent="0.35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24</v>
      </c>
      <c r="J181" s="34">
        <f t="shared" si="23"/>
        <v>4</v>
      </c>
      <c r="K181" s="35">
        <f t="shared" si="24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1375</v>
      </c>
      <c r="Z181" s="88"/>
      <c r="AA181" s="88" t="s">
        <v>1375</v>
      </c>
      <c r="AB181" s="88" t="s">
        <v>1375</v>
      </c>
      <c r="AC181" s="88" t="s">
        <v>1375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" thickBot="1" x14ac:dyDescent="0.35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24</v>
      </c>
      <c r="J182" s="34">
        <f t="shared" si="23"/>
        <v>4</v>
      </c>
      <c r="K182" s="35">
        <f t="shared" si="24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 t="s">
        <v>1375</v>
      </c>
      <c r="Z182" s="88"/>
      <c r="AA182" s="88" t="s">
        <v>1375</v>
      </c>
      <c r="AB182" s="88" t="s">
        <v>1375</v>
      </c>
      <c r="AC182" s="88" t="s">
        <v>1375</v>
      </c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" thickBot="1" x14ac:dyDescent="0.35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" thickBot="1" x14ac:dyDescent="0.35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" thickBot="1" x14ac:dyDescent="0.35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" thickBot="1" x14ac:dyDescent="0.35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" thickBot="1" x14ac:dyDescent="0.35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24</v>
      </c>
      <c r="J187" s="34">
        <f t="shared" si="23"/>
        <v>4</v>
      </c>
      <c r="K187" s="35">
        <f t="shared" si="24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1375</v>
      </c>
      <c r="Z187" s="88"/>
      <c r="AA187" s="88" t="s">
        <v>1375</v>
      </c>
      <c r="AB187" s="88" t="s">
        <v>1375</v>
      </c>
      <c r="AC187" s="88"/>
      <c r="AD187" s="88"/>
      <c r="AE187" s="88"/>
      <c r="AF187" s="88"/>
      <c r="AG187" s="88"/>
      <c r="AH187" s="88"/>
      <c r="AI187" s="88" t="s">
        <v>1375</v>
      </c>
      <c r="AJ187" s="88"/>
      <c r="AK187" s="88"/>
      <c r="AL187" s="88"/>
      <c r="AM187" s="88"/>
      <c r="AN187" s="88"/>
      <c r="AO187" s="88"/>
      <c r="AP187" s="88"/>
    </row>
    <row r="188" spans="1:42" ht="15" thickBot="1" x14ac:dyDescent="0.35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24</v>
      </c>
      <c r="J188" s="34">
        <f t="shared" si="23"/>
        <v>4</v>
      </c>
      <c r="K188" s="35">
        <f t="shared" si="24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1375</v>
      </c>
      <c r="Z188" s="88"/>
      <c r="AA188" s="88" t="s">
        <v>1375</v>
      </c>
      <c r="AB188" s="88" t="s">
        <v>1375</v>
      </c>
      <c r="AC188" s="88" t="s">
        <v>1375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" thickBot="1" x14ac:dyDescent="0.35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 t="s">
        <v>1375</v>
      </c>
      <c r="Z189" s="88"/>
      <c r="AA189" s="88" t="s">
        <v>1375</v>
      </c>
      <c r="AB189" s="88" t="s">
        <v>1375</v>
      </c>
      <c r="AC189" s="88" t="s">
        <v>1375</v>
      </c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" thickBot="1" x14ac:dyDescent="0.35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" thickBot="1" x14ac:dyDescent="0.35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24</v>
      </c>
      <c r="J191" s="34">
        <f t="shared" si="23"/>
        <v>4</v>
      </c>
      <c r="K191" s="35">
        <f t="shared" si="24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1375</v>
      </c>
      <c r="Z191" s="88"/>
      <c r="AA191" s="88" t="s">
        <v>1375</v>
      </c>
      <c r="AB191" s="88" t="s">
        <v>1375</v>
      </c>
      <c r="AC191" s="88" t="s">
        <v>1375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" thickBot="1" x14ac:dyDescent="0.35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24</v>
      </c>
      <c r="J192" s="34">
        <f t="shared" ref="J192" si="27">COUNTIF(L192:AM192,"APAGADO")</f>
        <v>4</v>
      </c>
      <c r="K192" s="35">
        <f t="shared" ref="K192" si="28">(I192)/(J192+I192)</f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 t="s">
        <v>1375</v>
      </c>
      <c r="Z192" s="88"/>
      <c r="AA192" s="88" t="s">
        <v>1375</v>
      </c>
      <c r="AB192" s="88" t="s">
        <v>1375</v>
      </c>
      <c r="AC192" s="88" t="s">
        <v>1375</v>
      </c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" thickBot="1" x14ac:dyDescent="0.35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" thickBot="1" x14ac:dyDescent="0.35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11</v>
      </c>
      <c r="J194" s="34">
        <f t="shared" si="23"/>
        <v>17</v>
      </c>
      <c r="K194" s="35">
        <f t="shared" si="24"/>
        <v>0.39285714285714285</v>
      </c>
      <c r="L194" s="88"/>
      <c r="M194" s="88"/>
      <c r="N194" s="88"/>
      <c r="O194" s="88"/>
      <c r="P194" s="88"/>
      <c r="Q194" s="88" t="s">
        <v>1375</v>
      </c>
      <c r="R194" s="89" t="s">
        <v>1375</v>
      </c>
      <c r="S194" s="88"/>
      <c r="T194" s="88"/>
      <c r="U194" s="88" t="s">
        <v>1375</v>
      </c>
      <c r="V194" s="88" t="s">
        <v>1375</v>
      </c>
      <c r="W194" s="88" t="s">
        <v>1375</v>
      </c>
      <c r="X194" s="88" t="s">
        <v>1375</v>
      </c>
      <c r="Y194" s="88" t="s">
        <v>1375</v>
      </c>
      <c r="Z194" s="88" t="s">
        <v>1375</v>
      </c>
      <c r="AA194" s="88" t="s">
        <v>1375</v>
      </c>
      <c r="AB194" s="88" t="s">
        <v>1375</v>
      </c>
      <c r="AC194" s="88" t="s">
        <v>1375</v>
      </c>
      <c r="AD194" s="88" t="s">
        <v>1375</v>
      </c>
      <c r="AE194" s="88" t="s">
        <v>1375</v>
      </c>
      <c r="AF194" s="88" t="s">
        <v>1375</v>
      </c>
      <c r="AG194" s="88" t="s">
        <v>1375</v>
      </c>
      <c r="AH194" s="88" t="s">
        <v>1375</v>
      </c>
      <c r="AI194" s="88" t="s">
        <v>1375</v>
      </c>
      <c r="AJ194" s="88"/>
      <c r="AK194" s="88"/>
      <c r="AL194" s="88"/>
      <c r="AM194" s="88"/>
      <c r="AN194" s="88"/>
      <c r="AO194" s="88"/>
      <c r="AP194" s="88"/>
    </row>
    <row r="195" spans="1:42" ht="15" thickBot="1" x14ac:dyDescent="0.35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14</v>
      </c>
      <c r="J195" s="34">
        <f t="shared" si="23"/>
        <v>14</v>
      </c>
      <c r="K195" s="35">
        <f t="shared" si="24"/>
        <v>0.5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 t="s">
        <v>1375</v>
      </c>
      <c r="W195" s="88" t="s">
        <v>1375</v>
      </c>
      <c r="X195" s="88" t="s">
        <v>1375</v>
      </c>
      <c r="Y195" s="88" t="s">
        <v>1375</v>
      </c>
      <c r="Z195" s="88" t="s">
        <v>1375</v>
      </c>
      <c r="AA195" s="88" t="s">
        <v>1375</v>
      </c>
      <c r="AB195" s="88" t="s">
        <v>1375</v>
      </c>
      <c r="AC195" s="88" t="s">
        <v>1375</v>
      </c>
      <c r="AD195" s="88" t="s">
        <v>1375</v>
      </c>
      <c r="AE195" s="88" t="s">
        <v>1375</v>
      </c>
      <c r="AF195" s="88" t="s">
        <v>1375</v>
      </c>
      <c r="AG195" s="88" t="s">
        <v>1375</v>
      </c>
      <c r="AH195" s="88" t="s">
        <v>1375</v>
      </c>
      <c r="AI195" s="88" t="s">
        <v>1375</v>
      </c>
      <c r="AJ195" s="88"/>
      <c r="AK195" s="88"/>
      <c r="AL195" s="88"/>
      <c r="AM195" s="88"/>
      <c r="AN195" s="88"/>
      <c r="AO195" s="88"/>
      <c r="AP195" s="88"/>
    </row>
    <row r="196" spans="1:42" ht="15" thickBot="1" x14ac:dyDescent="0.35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11</v>
      </c>
      <c r="J196" s="34">
        <f t="shared" si="23"/>
        <v>17</v>
      </c>
      <c r="K196" s="35">
        <f t="shared" si="24"/>
        <v>0.39285714285714285</v>
      </c>
      <c r="L196" s="88"/>
      <c r="M196" s="88"/>
      <c r="N196" s="88"/>
      <c r="O196" s="88"/>
      <c r="P196" s="88"/>
      <c r="Q196" s="88" t="s">
        <v>1375</v>
      </c>
      <c r="R196" s="88" t="s">
        <v>1375</v>
      </c>
      <c r="S196" s="88"/>
      <c r="T196" s="88"/>
      <c r="U196" s="88" t="s">
        <v>1375</v>
      </c>
      <c r="V196" s="88" t="s">
        <v>1375</v>
      </c>
      <c r="W196" s="88" t="s">
        <v>1375</v>
      </c>
      <c r="X196" s="88" t="s">
        <v>1375</v>
      </c>
      <c r="Y196" s="88" t="s">
        <v>1375</v>
      </c>
      <c r="Z196" s="88" t="s">
        <v>1375</v>
      </c>
      <c r="AA196" s="88" t="s">
        <v>1375</v>
      </c>
      <c r="AB196" s="88" t="s">
        <v>1375</v>
      </c>
      <c r="AC196" s="88" t="s">
        <v>1375</v>
      </c>
      <c r="AD196" s="88" t="s">
        <v>1375</v>
      </c>
      <c r="AE196" s="88" t="s">
        <v>1375</v>
      </c>
      <c r="AF196" s="88" t="s">
        <v>1375</v>
      </c>
      <c r="AG196" s="88" t="s">
        <v>1375</v>
      </c>
      <c r="AH196" s="88" t="s">
        <v>1375</v>
      </c>
      <c r="AI196" s="88" t="s">
        <v>1375</v>
      </c>
      <c r="AJ196" s="88"/>
      <c r="AK196" s="88"/>
      <c r="AL196" s="88"/>
      <c r="AM196" s="88"/>
      <c r="AN196" s="88"/>
      <c r="AO196" s="88"/>
      <c r="AP196" s="88"/>
    </row>
    <row r="197" spans="1:42" ht="15" thickBot="1" x14ac:dyDescent="0.35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1375</v>
      </c>
      <c r="AC197" s="88" t="s">
        <v>1375</v>
      </c>
      <c r="AD197" s="88" t="s">
        <v>1375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" thickBot="1" x14ac:dyDescent="0.35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1375</v>
      </c>
      <c r="AC198" s="88" t="s">
        <v>1375</v>
      </c>
      <c r="AD198" s="88" t="s">
        <v>1375</v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" thickBot="1" x14ac:dyDescent="0.35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" thickBot="1" x14ac:dyDescent="0.35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" thickBot="1" x14ac:dyDescent="0.35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" thickBot="1" x14ac:dyDescent="0.35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" thickBot="1" x14ac:dyDescent="0.35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 t="s">
        <v>1375</v>
      </c>
      <c r="Y203" s="88" t="s">
        <v>1375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" thickBot="1" x14ac:dyDescent="0.35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25</v>
      </c>
      <c r="J204" s="34">
        <f t="shared" si="23"/>
        <v>3</v>
      </c>
      <c r="K204" s="35">
        <f t="shared" si="24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1375</v>
      </c>
      <c r="Z204" s="88"/>
      <c r="AA204" s="88" t="s">
        <v>1375</v>
      </c>
      <c r="AB204" s="88" t="s">
        <v>1375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" thickBot="1" x14ac:dyDescent="0.35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25</v>
      </c>
      <c r="J205" s="34">
        <f t="shared" si="23"/>
        <v>3</v>
      </c>
      <c r="K205" s="35">
        <f t="shared" si="24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1375</v>
      </c>
      <c r="Z205" s="88"/>
      <c r="AA205" s="88" t="s">
        <v>1375</v>
      </c>
      <c r="AB205" s="88" t="s">
        <v>1375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" thickBot="1" x14ac:dyDescent="0.35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1375</v>
      </c>
      <c r="Z206" s="88"/>
      <c r="AA206" s="88" t="s">
        <v>1375</v>
      </c>
      <c r="AB206" s="88" t="s">
        <v>1375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" thickBot="1" x14ac:dyDescent="0.35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25</v>
      </c>
      <c r="J207" s="34">
        <f t="shared" si="23"/>
        <v>3</v>
      </c>
      <c r="K207" s="35">
        <f t="shared" si="24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1375</v>
      </c>
      <c r="Z207" s="88"/>
      <c r="AA207" s="88" t="s">
        <v>1375</v>
      </c>
      <c r="AB207" s="88" t="s">
        <v>1375</v>
      </c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" thickBot="1" x14ac:dyDescent="0.35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1375</v>
      </c>
      <c r="Z208" s="88"/>
      <c r="AA208" s="88" t="s">
        <v>1375</v>
      </c>
      <c r="AB208" s="88" t="s">
        <v>1375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" thickBot="1" x14ac:dyDescent="0.35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25</v>
      </c>
      <c r="J209" s="34">
        <f t="shared" si="23"/>
        <v>3</v>
      </c>
      <c r="K209" s="35">
        <f t="shared" si="24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 t="s">
        <v>1375</v>
      </c>
      <c r="Z209" s="88"/>
      <c r="AA209" s="88" t="s">
        <v>1375</v>
      </c>
      <c r="AB209" s="88" t="s">
        <v>1375</v>
      </c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" thickBot="1" x14ac:dyDescent="0.35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" thickBot="1" x14ac:dyDescent="0.35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25</v>
      </c>
      <c r="J211" s="34">
        <f t="shared" ref="J211" si="34">COUNTIF(L211:AM211,"APAGADO")</f>
        <v>3</v>
      </c>
      <c r="K211" s="35">
        <f t="shared" ref="K211" si="35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 t="s">
        <v>1375</v>
      </c>
      <c r="Z211" s="88"/>
      <c r="AA211" s="88"/>
      <c r="AB211" s="88" t="s">
        <v>1375</v>
      </c>
      <c r="AC211" s="88" t="s">
        <v>1375</v>
      </c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" thickBot="1" x14ac:dyDescent="0.35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" thickBot="1" x14ac:dyDescent="0.35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" thickBot="1" x14ac:dyDescent="0.35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" thickBot="1" x14ac:dyDescent="0.35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" thickBot="1" x14ac:dyDescent="0.35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27</v>
      </c>
      <c r="J216" s="34">
        <f t="shared" si="23"/>
        <v>1</v>
      </c>
      <c r="K216" s="35">
        <f t="shared" si="24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 t="s">
        <v>1375</v>
      </c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" thickBot="1" x14ac:dyDescent="0.35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" thickBot="1" x14ac:dyDescent="0.35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27</v>
      </c>
      <c r="J218" s="34">
        <f t="shared" si="23"/>
        <v>1</v>
      </c>
      <c r="K218" s="35">
        <f t="shared" si="24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 t="s">
        <v>1375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" thickBot="1" x14ac:dyDescent="0.35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" thickBot="1" x14ac:dyDescent="0.35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 t="s">
        <v>1375</v>
      </c>
      <c r="R220" s="88"/>
      <c r="S220" s="88"/>
      <c r="T220" s="88"/>
      <c r="U220" s="88" t="s">
        <v>1375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" thickBot="1" x14ac:dyDescent="0.35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 t="s">
        <v>1375</v>
      </c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" thickBot="1" x14ac:dyDescent="0.35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" thickBot="1" x14ac:dyDescent="0.35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27</v>
      </c>
      <c r="J223" s="34">
        <f>COUNTIF(L223:AM223,"APAGADO")</f>
        <v>1</v>
      </c>
      <c r="K223" s="35">
        <f>(I223)/(J223+I223)</f>
        <v>0.9642857142857143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 t="s">
        <v>1375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" thickBot="1" x14ac:dyDescent="0.35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12</v>
      </c>
      <c r="J224" s="34">
        <f t="shared" si="23"/>
        <v>16</v>
      </c>
      <c r="K224" s="35">
        <f t="shared" si="24"/>
        <v>0.42857142857142855</v>
      </c>
      <c r="L224" s="88"/>
      <c r="M224" s="88"/>
      <c r="N224" s="88"/>
      <c r="O224" s="88"/>
      <c r="P224" s="88"/>
      <c r="Q224" s="88" t="s">
        <v>1375</v>
      </c>
      <c r="R224" s="88" t="s">
        <v>1375</v>
      </c>
      <c r="S224" s="88"/>
      <c r="T224" s="88"/>
      <c r="U224" s="88"/>
      <c r="V224" s="88" t="s">
        <v>1375</v>
      </c>
      <c r="W224" s="88" t="s">
        <v>1375</v>
      </c>
      <c r="X224" s="88" t="s">
        <v>1375</v>
      </c>
      <c r="Y224" s="88" t="s">
        <v>1375</v>
      </c>
      <c r="Z224" s="88" t="s">
        <v>1375</v>
      </c>
      <c r="AA224" s="88" t="s">
        <v>1375</v>
      </c>
      <c r="AB224" s="88" t="s">
        <v>1375</v>
      </c>
      <c r="AC224" s="88" t="s">
        <v>1375</v>
      </c>
      <c r="AD224" s="88" t="s">
        <v>1375</v>
      </c>
      <c r="AE224" s="88" t="s">
        <v>1375</v>
      </c>
      <c r="AF224" s="88" t="s">
        <v>1375</v>
      </c>
      <c r="AG224" s="88" t="s">
        <v>1375</v>
      </c>
      <c r="AH224" s="88" t="s">
        <v>1375</v>
      </c>
      <c r="AI224" s="88" t="s">
        <v>1375</v>
      </c>
      <c r="AJ224" s="88"/>
      <c r="AK224" s="88"/>
      <c r="AL224" s="88"/>
      <c r="AM224" s="88"/>
      <c r="AN224" s="88"/>
      <c r="AO224" s="88"/>
      <c r="AP224" s="88"/>
    </row>
    <row r="225" spans="1:42" ht="15" thickBot="1" x14ac:dyDescent="0.35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1375</v>
      </c>
      <c r="Y225" s="88" t="s">
        <v>1375</v>
      </c>
      <c r="Z225" s="88"/>
      <c r="AA225" s="88"/>
      <c r="AB225" s="88"/>
      <c r="AC225" s="88"/>
      <c r="AD225" s="88" t="s">
        <v>1375</v>
      </c>
      <c r="AE225" s="88"/>
      <c r="AF225" s="88"/>
      <c r="AG225" s="88"/>
      <c r="AH225" s="88"/>
      <c r="AI225" s="88" t="s">
        <v>1375</v>
      </c>
      <c r="AJ225" s="88"/>
      <c r="AK225" s="88"/>
      <c r="AL225" s="88"/>
      <c r="AM225" s="88"/>
      <c r="AN225" s="88"/>
      <c r="AO225" s="88"/>
      <c r="AP225" s="88"/>
    </row>
    <row r="226" spans="1:42" ht="15" thickBot="1" x14ac:dyDescent="0.35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1375</v>
      </c>
      <c r="Y226" s="88" t="s">
        <v>1375</v>
      </c>
      <c r="Z226" s="88"/>
      <c r="AA226" s="88"/>
      <c r="AB226" s="88"/>
      <c r="AC226" s="88"/>
      <c r="AD226" s="88" t="s">
        <v>1375</v>
      </c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" thickBot="1" x14ac:dyDescent="0.35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25</v>
      </c>
      <c r="J227" s="34">
        <f t="shared" si="23"/>
        <v>3</v>
      </c>
      <c r="K227" s="35">
        <f t="shared" si="24"/>
        <v>0.8928571428571429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1375</v>
      </c>
      <c r="Y227" s="88" t="s">
        <v>1375</v>
      </c>
      <c r="Z227" s="88"/>
      <c r="AA227" s="88"/>
      <c r="AB227" s="88"/>
      <c r="AC227" s="88"/>
      <c r="AD227" s="88" t="s">
        <v>1375</v>
      </c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" thickBot="1" x14ac:dyDescent="0.35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1375</v>
      </c>
      <c r="Y228" s="88" t="s">
        <v>1375</v>
      </c>
      <c r="Z228" s="88"/>
      <c r="AA228" s="88"/>
      <c r="AB228" s="88"/>
      <c r="AC228" s="88"/>
      <c r="AD228" s="88" t="s">
        <v>1375</v>
      </c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" thickBot="1" x14ac:dyDescent="0.35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 t="s">
        <v>1375</v>
      </c>
      <c r="Y229" s="88" t="s">
        <v>1375</v>
      </c>
      <c r="Z229" s="88"/>
      <c r="AA229" s="88"/>
      <c r="AB229" s="88"/>
      <c r="AC229" s="88"/>
      <c r="AD229" s="88" t="s">
        <v>1375</v>
      </c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" thickBot="1" x14ac:dyDescent="0.35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15</v>
      </c>
      <c r="J230" s="34">
        <f t="shared" si="23"/>
        <v>13</v>
      </c>
      <c r="K230" s="35">
        <f t="shared" si="24"/>
        <v>0.5357142857142857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1375</v>
      </c>
      <c r="W230" s="88" t="s">
        <v>1375</v>
      </c>
      <c r="X230" s="88" t="s">
        <v>1375</v>
      </c>
      <c r="Y230" s="88" t="s">
        <v>1375</v>
      </c>
      <c r="Z230" s="88" t="s">
        <v>1375</v>
      </c>
      <c r="AA230" s="88" t="s">
        <v>1375</v>
      </c>
      <c r="AB230" s="88"/>
      <c r="AC230" s="88" t="s">
        <v>1375</v>
      </c>
      <c r="AD230" s="88" t="s">
        <v>1375</v>
      </c>
      <c r="AE230" s="88" t="s">
        <v>1375</v>
      </c>
      <c r="AF230" s="88" t="s">
        <v>1375</v>
      </c>
      <c r="AG230" s="88" t="s">
        <v>1375</v>
      </c>
      <c r="AH230" s="88" t="s">
        <v>1375</v>
      </c>
      <c r="AI230" s="88" t="s">
        <v>1375</v>
      </c>
      <c r="AJ230" s="88"/>
      <c r="AK230" s="88"/>
      <c r="AL230" s="88"/>
      <c r="AM230" s="88"/>
      <c r="AN230" s="88"/>
      <c r="AO230" s="88"/>
      <c r="AP230" s="88"/>
    </row>
    <row r="231" spans="1:42" ht="15" thickBot="1" x14ac:dyDescent="0.35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15</v>
      </c>
      <c r="J231" s="34">
        <f t="shared" si="23"/>
        <v>13</v>
      </c>
      <c r="K231" s="35">
        <f t="shared" si="24"/>
        <v>0.5357142857142857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 t="s">
        <v>1375</v>
      </c>
      <c r="W231" s="88" t="s">
        <v>1375</v>
      </c>
      <c r="X231" s="88"/>
      <c r="Y231" s="88" t="s">
        <v>1375</v>
      </c>
      <c r="Z231" s="88" t="s">
        <v>1375</v>
      </c>
      <c r="AA231" s="88" t="s">
        <v>1375</v>
      </c>
      <c r="AB231" s="88" t="s">
        <v>1375</v>
      </c>
      <c r="AC231" s="88" t="s">
        <v>1375</v>
      </c>
      <c r="AD231" s="88" t="s">
        <v>1375</v>
      </c>
      <c r="AE231" s="88" t="s">
        <v>1375</v>
      </c>
      <c r="AF231" s="88" t="s">
        <v>1375</v>
      </c>
      <c r="AG231" s="88" t="s">
        <v>1375</v>
      </c>
      <c r="AH231" s="88" t="s">
        <v>1375</v>
      </c>
      <c r="AI231" s="88" t="s">
        <v>1375</v>
      </c>
      <c r="AJ231" s="88"/>
      <c r="AK231" s="88"/>
      <c r="AL231" s="88"/>
      <c r="AM231" s="88"/>
      <c r="AN231" s="88"/>
      <c r="AO231" s="88"/>
      <c r="AP231" s="88"/>
    </row>
    <row r="232" spans="1:42" ht="15" thickBot="1" x14ac:dyDescent="0.35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12</v>
      </c>
      <c r="J232" s="34">
        <f>COUNTIF(L232:AM232,"APAGADO")</f>
        <v>16</v>
      </c>
      <c r="K232" s="35">
        <f>(I232)/(J232+I232)</f>
        <v>0.42857142857142855</v>
      </c>
      <c r="L232" s="88"/>
      <c r="M232" s="88"/>
      <c r="N232" s="88"/>
      <c r="O232" s="88"/>
      <c r="P232" s="88"/>
      <c r="Q232" s="88" t="s">
        <v>1375</v>
      </c>
      <c r="R232" s="88" t="s">
        <v>1375</v>
      </c>
      <c r="S232" s="88"/>
      <c r="T232" s="88"/>
      <c r="U232" s="88"/>
      <c r="V232" s="88" t="s">
        <v>1375</v>
      </c>
      <c r="W232" s="88" t="s">
        <v>1375</v>
      </c>
      <c r="X232" s="88" t="s">
        <v>1375</v>
      </c>
      <c r="Y232" s="88" t="s">
        <v>1375</v>
      </c>
      <c r="Z232" s="88" t="s">
        <v>1375</v>
      </c>
      <c r="AA232" s="88" t="s">
        <v>1375</v>
      </c>
      <c r="AB232" s="88" t="s">
        <v>1375</v>
      </c>
      <c r="AC232" s="88" t="s">
        <v>1375</v>
      </c>
      <c r="AD232" s="88" t="s">
        <v>1375</v>
      </c>
      <c r="AE232" s="88" t="s">
        <v>1375</v>
      </c>
      <c r="AF232" s="88" t="s">
        <v>1375</v>
      </c>
      <c r="AG232" s="88" t="s">
        <v>1375</v>
      </c>
      <c r="AH232" s="88" t="s">
        <v>1375</v>
      </c>
      <c r="AI232" s="88" t="s">
        <v>1375</v>
      </c>
      <c r="AJ232" s="88"/>
      <c r="AK232" s="88"/>
      <c r="AL232" s="88"/>
      <c r="AM232" s="88"/>
      <c r="AN232" s="88"/>
      <c r="AO232" s="88"/>
      <c r="AP232" s="88"/>
    </row>
    <row r="233" spans="1:42" ht="15" thickBot="1" x14ac:dyDescent="0.35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1375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" thickBot="1" x14ac:dyDescent="0.35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27</v>
      </c>
      <c r="J234" s="34">
        <f t="shared" si="23"/>
        <v>1</v>
      </c>
      <c r="K234" s="35">
        <f t="shared" si="24"/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1375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" thickBot="1" x14ac:dyDescent="0.35">
      <c r="A235" t="s">
        <v>189</v>
      </c>
      <c r="B235" t="s">
        <v>1385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1375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" thickBot="1" x14ac:dyDescent="0.35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1375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" thickBot="1" x14ac:dyDescent="0.35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27</v>
      </c>
      <c r="J237" s="34">
        <f t="shared" si="23"/>
        <v>1</v>
      </c>
      <c r="K237" s="35">
        <f t="shared" si="24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1375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" thickBot="1" x14ac:dyDescent="0.35">
      <c r="A238" t="s">
        <v>217</v>
      </c>
      <c r="B238" t="s">
        <v>1384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 t="s">
        <v>1375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" thickBot="1" x14ac:dyDescent="0.35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14</v>
      </c>
      <c r="J239" s="34">
        <f t="shared" si="23"/>
        <v>14</v>
      </c>
      <c r="K239" s="35">
        <f t="shared" si="24"/>
        <v>0.5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1375</v>
      </c>
      <c r="W239" s="88" t="s">
        <v>1375</v>
      </c>
      <c r="X239" s="88" t="s">
        <v>1375</v>
      </c>
      <c r="Y239" s="88" t="s">
        <v>1375</v>
      </c>
      <c r="Z239" s="88" t="s">
        <v>1375</v>
      </c>
      <c r="AA239" s="88" t="s">
        <v>1375</v>
      </c>
      <c r="AB239" s="88" t="s">
        <v>1375</v>
      </c>
      <c r="AC239" s="88" t="s">
        <v>1375</v>
      </c>
      <c r="AD239" s="88" t="s">
        <v>1375</v>
      </c>
      <c r="AE239" s="88" t="s">
        <v>1375</v>
      </c>
      <c r="AF239" s="88" t="s">
        <v>1375</v>
      </c>
      <c r="AG239" s="88" t="s">
        <v>1375</v>
      </c>
      <c r="AH239" s="88" t="s">
        <v>1375</v>
      </c>
      <c r="AI239" s="88" t="s">
        <v>1375</v>
      </c>
      <c r="AJ239" s="88"/>
      <c r="AK239" s="88"/>
      <c r="AL239" s="88"/>
      <c r="AM239" s="88"/>
      <c r="AN239" s="88"/>
      <c r="AO239" s="88"/>
      <c r="AP239" s="88"/>
    </row>
    <row r="240" spans="1:42" ht="15" thickBot="1" x14ac:dyDescent="0.35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14</v>
      </c>
      <c r="J240" s="34">
        <f>COUNTIF(L240:AM240,"APAGADO")</f>
        <v>14</v>
      </c>
      <c r="K240" s="35">
        <f>(I240)/(J240+I240)</f>
        <v>0.5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1375</v>
      </c>
      <c r="W240" s="88" t="s">
        <v>1375</v>
      </c>
      <c r="X240" s="88" t="s">
        <v>1375</v>
      </c>
      <c r="Y240" s="88" t="s">
        <v>1375</v>
      </c>
      <c r="Z240" s="88" t="s">
        <v>1375</v>
      </c>
      <c r="AA240" s="88" t="s">
        <v>1375</v>
      </c>
      <c r="AB240" s="88" t="s">
        <v>1375</v>
      </c>
      <c r="AC240" s="88" t="s">
        <v>1375</v>
      </c>
      <c r="AD240" s="88" t="s">
        <v>1375</v>
      </c>
      <c r="AE240" s="88" t="s">
        <v>1375</v>
      </c>
      <c r="AF240" s="88" t="s">
        <v>1375</v>
      </c>
      <c r="AG240" s="88" t="s">
        <v>1375</v>
      </c>
      <c r="AH240" s="88" t="s">
        <v>1375</v>
      </c>
      <c r="AI240" s="88" t="s">
        <v>1375</v>
      </c>
      <c r="AJ240" s="88"/>
      <c r="AK240" s="88"/>
      <c r="AL240" s="88"/>
      <c r="AM240" s="88"/>
      <c r="AN240" s="88"/>
      <c r="AO240" s="88"/>
      <c r="AP240" s="88"/>
    </row>
    <row r="241" spans="1:42" ht="15" thickBot="1" x14ac:dyDescent="0.35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14</v>
      </c>
      <c r="J241" s="34">
        <f>COUNTIF(L241:AM241,"APAGADO")</f>
        <v>14</v>
      </c>
      <c r="K241" s="35">
        <f>(I241)/(J241+I241)</f>
        <v>0.5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 t="s">
        <v>1375</v>
      </c>
      <c r="W241" s="88" t="s">
        <v>1375</v>
      </c>
      <c r="X241" s="88" t="s">
        <v>1375</v>
      </c>
      <c r="Y241" s="88" t="s">
        <v>1375</v>
      </c>
      <c r="Z241" s="88" t="s">
        <v>1375</v>
      </c>
      <c r="AA241" s="88" t="s">
        <v>1375</v>
      </c>
      <c r="AB241" s="88" t="s">
        <v>1375</v>
      </c>
      <c r="AC241" s="88" t="s">
        <v>1375</v>
      </c>
      <c r="AD241" s="88" t="s">
        <v>1375</v>
      </c>
      <c r="AE241" s="88" t="s">
        <v>1375</v>
      </c>
      <c r="AF241" s="88" t="s">
        <v>1375</v>
      </c>
      <c r="AG241" s="88" t="s">
        <v>1375</v>
      </c>
      <c r="AH241" s="88" t="s">
        <v>1375</v>
      </c>
      <c r="AI241" s="88" t="s">
        <v>1375</v>
      </c>
      <c r="AJ241" s="88"/>
      <c r="AK241" s="88"/>
      <c r="AL241" s="88"/>
      <c r="AM241" s="88"/>
      <c r="AN241" s="88"/>
      <c r="AO241" s="88"/>
      <c r="AP241" s="88"/>
    </row>
    <row r="242" spans="1:42" ht="15" thickBot="1" x14ac:dyDescent="0.35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24</v>
      </c>
      <c r="J242" s="34">
        <f t="shared" si="23"/>
        <v>4</v>
      </c>
      <c r="K242" s="35">
        <f t="shared" si="24"/>
        <v>0.8571428571428571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1375</v>
      </c>
      <c r="Y242" s="88" t="s">
        <v>1375</v>
      </c>
      <c r="Z242" s="88"/>
      <c r="AA242" s="88"/>
      <c r="AB242" s="88"/>
      <c r="AC242" s="88"/>
      <c r="AD242" s="88" t="s">
        <v>1375</v>
      </c>
      <c r="AE242" s="88"/>
      <c r="AF242" s="88"/>
      <c r="AG242" s="88"/>
      <c r="AH242" s="88"/>
      <c r="AI242" s="88" t="s">
        <v>1375</v>
      </c>
      <c r="AJ242" s="88"/>
      <c r="AK242" s="88"/>
      <c r="AL242" s="88"/>
      <c r="AM242" s="88"/>
      <c r="AN242" s="88"/>
      <c r="AO242" s="88"/>
      <c r="AP242" s="88"/>
    </row>
    <row r="243" spans="1:42" ht="15" thickBot="1" x14ac:dyDescent="0.35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1375</v>
      </c>
      <c r="Y243" s="88" t="s">
        <v>1375</v>
      </c>
      <c r="Z243" s="88"/>
      <c r="AA243" s="88"/>
      <c r="AB243" s="88"/>
      <c r="AC243" s="88"/>
      <c r="AD243" s="88" t="s">
        <v>1375</v>
      </c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" thickBot="1" x14ac:dyDescent="0.35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1375</v>
      </c>
      <c r="Y244" s="88" t="s">
        <v>1375</v>
      </c>
      <c r="Z244" s="88"/>
      <c r="AA244" s="88"/>
      <c r="AB244" s="88"/>
      <c r="AC244" s="88"/>
      <c r="AD244" s="88" t="s">
        <v>1375</v>
      </c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" thickBot="1" x14ac:dyDescent="0.35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11</v>
      </c>
      <c r="J245" s="34">
        <f t="shared" si="23"/>
        <v>17</v>
      </c>
      <c r="K245" s="35">
        <f t="shared" si="24"/>
        <v>0.39285714285714285</v>
      </c>
      <c r="L245" s="88"/>
      <c r="M245" s="88"/>
      <c r="N245" s="88"/>
      <c r="O245" s="88"/>
      <c r="P245" s="88"/>
      <c r="Q245" s="88" t="s">
        <v>1375</v>
      </c>
      <c r="R245" s="88" t="s">
        <v>1375</v>
      </c>
      <c r="S245" s="88"/>
      <c r="T245" s="88"/>
      <c r="U245" s="88" t="s">
        <v>1375</v>
      </c>
      <c r="V245" s="88" t="s">
        <v>1375</v>
      </c>
      <c r="W245" s="88" t="s">
        <v>1375</v>
      </c>
      <c r="X245" s="88" t="s">
        <v>1375</v>
      </c>
      <c r="Y245" s="88" t="s">
        <v>1375</v>
      </c>
      <c r="Z245" s="88" t="s">
        <v>1375</v>
      </c>
      <c r="AA245" s="88" t="s">
        <v>1375</v>
      </c>
      <c r="AB245" s="88" t="s">
        <v>1375</v>
      </c>
      <c r="AC245" s="88" t="s">
        <v>1375</v>
      </c>
      <c r="AD245" s="88" t="s">
        <v>1375</v>
      </c>
      <c r="AE245" s="88" t="s">
        <v>1375</v>
      </c>
      <c r="AF245" s="88" t="s">
        <v>1375</v>
      </c>
      <c r="AG245" s="88" t="s">
        <v>1375</v>
      </c>
      <c r="AH245" s="88" t="s">
        <v>1375</v>
      </c>
      <c r="AI245" s="88" t="s">
        <v>1375</v>
      </c>
      <c r="AJ245" s="88"/>
      <c r="AK245" s="88"/>
      <c r="AL245" s="88"/>
      <c r="AM245" s="88"/>
      <c r="AN245" s="88"/>
      <c r="AO245" s="88"/>
      <c r="AP245" s="88"/>
    </row>
    <row r="246" spans="1:42" ht="15" thickBot="1" x14ac:dyDescent="0.35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13</v>
      </c>
      <c r="J246" s="34">
        <f t="shared" si="23"/>
        <v>15</v>
      </c>
      <c r="K246" s="35">
        <f t="shared" si="24"/>
        <v>0.4642857142857143</v>
      </c>
      <c r="L246" s="88"/>
      <c r="M246" s="88"/>
      <c r="N246" s="88"/>
      <c r="O246" s="88"/>
      <c r="P246" s="88"/>
      <c r="Q246" s="88" t="s">
        <v>1375</v>
      </c>
      <c r="R246" s="88"/>
      <c r="S246" s="88"/>
      <c r="T246" s="88"/>
      <c r="U246" s="88"/>
      <c r="V246" s="88" t="s">
        <v>1375</v>
      </c>
      <c r="W246" s="88" t="s">
        <v>1375</v>
      </c>
      <c r="X246" s="88" t="s">
        <v>1375</v>
      </c>
      <c r="Y246" s="88" t="s">
        <v>1375</v>
      </c>
      <c r="Z246" s="88" t="s">
        <v>1375</v>
      </c>
      <c r="AA246" s="88" t="s">
        <v>1375</v>
      </c>
      <c r="AB246" s="88" t="s">
        <v>1375</v>
      </c>
      <c r="AC246" s="88" t="s">
        <v>1375</v>
      </c>
      <c r="AD246" s="88" t="s">
        <v>1375</v>
      </c>
      <c r="AE246" s="88" t="s">
        <v>1375</v>
      </c>
      <c r="AF246" s="88" t="s">
        <v>1375</v>
      </c>
      <c r="AG246" s="88" t="s">
        <v>1375</v>
      </c>
      <c r="AH246" s="88" t="s">
        <v>1375</v>
      </c>
      <c r="AI246" s="88" t="s">
        <v>1375</v>
      </c>
      <c r="AJ246" s="88"/>
      <c r="AK246" s="88"/>
      <c r="AL246" s="88"/>
      <c r="AM246" s="88"/>
      <c r="AN246" s="88"/>
      <c r="AO246" s="88"/>
      <c r="AP246" s="88"/>
    </row>
    <row r="247" spans="1:42" ht="15" thickBot="1" x14ac:dyDescent="0.35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13</v>
      </c>
      <c r="J247" s="34">
        <f t="shared" si="23"/>
        <v>15</v>
      </c>
      <c r="K247" s="35">
        <f t="shared" si="24"/>
        <v>0.4642857142857143</v>
      </c>
      <c r="L247" s="88"/>
      <c r="M247" s="88"/>
      <c r="N247" s="88"/>
      <c r="O247" s="88"/>
      <c r="P247" s="88"/>
      <c r="Q247" s="88" t="s">
        <v>1375</v>
      </c>
      <c r="R247" s="88"/>
      <c r="S247" s="88"/>
      <c r="T247" s="88"/>
      <c r="U247" s="88"/>
      <c r="V247" s="88" t="s">
        <v>1375</v>
      </c>
      <c r="W247" s="88" t="s">
        <v>1375</v>
      </c>
      <c r="X247" s="88" t="s">
        <v>1375</v>
      </c>
      <c r="Y247" s="88" t="s">
        <v>1375</v>
      </c>
      <c r="Z247" s="88" t="s">
        <v>1375</v>
      </c>
      <c r="AA247" s="88" t="s">
        <v>1375</v>
      </c>
      <c r="AB247" s="88" t="s">
        <v>1375</v>
      </c>
      <c r="AC247" s="88" t="s">
        <v>1375</v>
      </c>
      <c r="AD247" s="88" t="s">
        <v>1375</v>
      </c>
      <c r="AE247" s="88" t="s">
        <v>1375</v>
      </c>
      <c r="AF247" s="88" t="s">
        <v>1375</v>
      </c>
      <c r="AG247" s="88" t="s">
        <v>1375</v>
      </c>
      <c r="AH247" s="88" t="s">
        <v>1375</v>
      </c>
      <c r="AI247" s="88" t="s">
        <v>1375</v>
      </c>
      <c r="AJ247" s="88"/>
      <c r="AK247" s="88"/>
      <c r="AL247" s="88"/>
      <c r="AM247" s="88"/>
      <c r="AN247" s="88"/>
      <c r="AO247" s="88"/>
      <c r="AP247" s="88"/>
    </row>
    <row r="248" spans="1:42" ht="15" thickBot="1" x14ac:dyDescent="0.35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12</v>
      </c>
      <c r="J248" s="34">
        <f>COUNTIF(L248:AM248,"APAGADO")</f>
        <v>16</v>
      </c>
      <c r="K248" s="35">
        <f>(I248)/(J248+I248)</f>
        <v>0.42857142857142855</v>
      </c>
      <c r="L248" s="88"/>
      <c r="M248" s="88"/>
      <c r="N248" s="88"/>
      <c r="O248" s="88"/>
      <c r="P248" s="88"/>
      <c r="Q248" s="88"/>
      <c r="R248" s="88" t="s">
        <v>1375</v>
      </c>
      <c r="S248" s="88"/>
      <c r="T248" s="88"/>
      <c r="U248" s="88" t="s">
        <v>1375</v>
      </c>
      <c r="V248" s="88" t="s">
        <v>1375</v>
      </c>
      <c r="W248" s="88" t="s">
        <v>1375</v>
      </c>
      <c r="X248" s="88" t="s">
        <v>1375</v>
      </c>
      <c r="Y248" s="88" t="s">
        <v>1375</v>
      </c>
      <c r="Z248" s="88" t="s">
        <v>1375</v>
      </c>
      <c r="AA248" s="88" t="s">
        <v>1375</v>
      </c>
      <c r="AB248" s="88" t="s">
        <v>1375</v>
      </c>
      <c r="AC248" s="88" t="s">
        <v>1375</v>
      </c>
      <c r="AD248" s="88" t="s">
        <v>1375</v>
      </c>
      <c r="AE248" s="88" t="s">
        <v>1375</v>
      </c>
      <c r="AF248" s="88" t="s">
        <v>1375</v>
      </c>
      <c r="AG248" s="88" t="s">
        <v>1375</v>
      </c>
      <c r="AH248" s="88" t="s">
        <v>1375</v>
      </c>
      <c r="AI248" s="88" t="s">
        <v>1375</v>
      </c>
      <c r="AJ248" s="88"/>
      <c r="AK248" s="88"/>
      <c r="AL248" s="88"/>
      <c r="AM248" s="88"/>
      <c r="AN248" s="88"/>
      <c r="AO248" s="88"/>
      <c r="AP248" s="88"/>
    </row>
    <row r="249" spans="1:42" ht="15" thickBot="1" x14ac:dyDescent="0.35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 t="s">
        <v>1375</v>
      </c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" thickBot="1" x14ac:dyDescent="0.35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1375</v>
      </c>
      <c r="Y250" s="88"/>
      <c r="Z250" s="88"/>
      <c r="AA250" s="88"/>
      <c r="AB250" s="88"/>
      <c r="AC250" s="88"/>
      <c r="AD250" s="88" t="s">
        <v>1375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" thickBot="1" x14ac:dyDescent="0.35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1375</v>
      </c>
      <c r="Y251" s="88"/>
      <c r="Z251" s="88"/>
      <c r="AA251" s="88"/>
      <c r="AB251" s="88"/>
      <c r="AC251" s="88"/>
      <c r="AD251" s="88" t="s">
        <v>1375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" thickBot="1" x14ac:dyDescent="0.35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" thickBot="1" x14ac:dyDescent="0.35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" thickBot="1" x14ac:dyDescent="0.35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" thickBot="1" x14ac:dyDescent="0.35">
      <c r="A255" t="s">
        <v>232</v>
      </c>
      <c r="B255" t="s">
        <v>1381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14</v>
      </c>
      <c r="J255" s="34">
        <f t="shared" si="36"/>
        <v>14</v>
      </c>
      <c r="K255" s="35">
        <f t="shared" si="37"/>
        <v>0.5</v>
      </c>
      <c r="L255" s="88"/>
      <c r="M255" s="88"/>
      <c r="N255" s="88"/>
      <c r="O255" s="88"/>
      <c r="P255" s="88"/>
      <c r="Q255" s="88" t="s">
        <v>1375</v>
      </c>
      <c r="R255" s="88"/>
      <c r="S255" s="88"/>
      <c r="T255" s="88"/>
      <c r="U255" s="88"/>
      <c r="V255" s="88" t="s">
        <v>1375</v>
      </c>
      <c r="W255" s="88" t="s">
        <v>1375</v>
      </c>
      <c r="X255" s="88" t="s">
        <v>1375</v>
      </c>
      <c r="Y255" s="88"/>
      <c r="Z255" s="88" t="s">
        <v>1375</v>
      </c>
      <c r="AA255" s="88" t="s">
        <v>1375</v>
      </c>
      <c r="AB255" s="88" t="s">
        <v>1375</v>
      </c>
      <c r="AC255" s="88" t="s">
        <v>1375</v>
      </c>
      <c r="AD255" s="88" t="s">
        <v>1375</v>
      </c>
      <c r="AE255" s="88" t="s">
        <v>1375</v>
      </c>
      <c r="AF255" s="88" t="s">
        <v>1375</v>
      </c>
      <c r="AG255" s="88" t="s">
        <v>1375</v>
      </c>
      <c r="AH255" s="88" t="s">
        <v>1375</v>
      </c>
      <c r="AI255" s="88" t="s">
        <v>1375</v>
      </c>
      <c r="AJ255" s="88"/>
      <c r="AK255" s="88"/>
      <c r="AL255" s="88"/>
      <c r="AM255" s="88"/>
      <c r="AN255" s="88"/>
      <c r="AO255" s="88"/>
      <c r="AP255" s="88"/>
    </row>
    <row r="256" spans="1:42" ht="15" thickBot="1" x14ac:dyDescent="0.35">
      <c r="A256" t="s">
        <v>232</v>
      </c>
      <c r="B256" t="s">
        <v>1382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13</v>
      </c>
      <c r="J256" s="34">
        <f t="shared" ref="J256" si="39">COUNTIF(L256:AM256,"APAGADO")</f>
        <v>15</v>
      </c>
      <c r="K256" s="35">
        <f t="shared" ref="K256" si="40">(I256)/(J256+I256)</f>
        <v>0.4642857142857143</v>
      </c>
      <c r="L256" s="88"/>
      <c r="M256" s="88"/>
      <c r="N256" s="88"/>
      <c r="O256" s="88"/>
      <c r="P256" s="88"/>
      <c r="Q256" s="88" t="s">
        <v>1375</v>
      </c>
      <c r="R256" s="88"/>
      <c r="S256" s="88"/>
      <c r="T256" s="88"/>
      <c r="U256" s="88"/>
      <c r="V256" s="88" t="s">
        <v>1375</v>
      </c>
      <c r="W256" s="88" t="s">
        <v>1375</v>
      </c>
      <c r="X256" s="88" t="s">
        <v>1375</v>
      </c>
      <c r="Y256" s="88" t="s">
        <v>1375</v>
      </c>
      <c r="Z256" s="88" t="s">
        <v>1375</v>
      </c>
      <c r="AA256" s="88" t="s">
        <v>1375</v>
      </c>
      <c r="AB256" s="88" t="s">
        <v>1375</v>
      </c>
      <c r="AC256" s="88" t="s">
        <v>1375</v>
      </c>
      <c r="AD256" s="88" t="s">
        <v>1375</v>
      </c>
      <c r="AE256" s="88" t="s">
        <v>1375</v>
      </c>
      <c r="AF256" s="88" t="s">
        <v>1375</v>
      </c>
      <c r="AG256" s="88" t="s">
        <v>1375</v>
      </c>
      <c r="AH256" s="88" t="s">
        <v>1375</v>
      </c>
      <c r="AI256" s="88" t="s">
        <v>1375</v>
      </c>
      <c r="AJ256" s="88"/>
      <c r="AK256" s="88"/>
      <c r="AL256" s="88"/>
      <c r="AM256" s="88"/>
      <c r="AN256" s="88"/>
      <c r="AO256" s="88"/>
      <c r="AP256" s="88"/>
    </row>
    <row r="257" spans="1:42" ht="15" thickBot="1" x14ac:dyDescent="0.35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1383</v>
      </c>
      <c r="I257" s="34">
        <f t="shared" ref="I257" si="41">COUNTIF(L257:AM257,"")</f>
        <v>13</v>
      </c>
      <c r="J257" s="34">
        <f t="shared" ref="J257" si="42">COUNTIF(L257:AM257,"APAGADO")</f>
        <v>15</v>
      </c>
      <c r="K257" s="35">
        <f t="shared" ref="K257" si="43">(I257)/(J257+I257)</f>
        <v>0.4642857142857143</v>
      </c>
      <c r="L257" s="88"/>
      <c r="M257" s="88"/>
      <c r="N257" s="88"/>
      <c r="O257" s="88"/>
      <c r="P257" s="88"/>
      <c r="Q257" s="88" t="s">
        <v>1375</v>
      </c>
      <c r="R257" s="88"/>
      <c r="S257" s="88"/>
      <c r="T257" s="88"/>
      <c r="U257" s="88"/>
      <c r="V257" s="88" t="s">
        <v>1375</v>
      </c>
      <c r="W257" s="88" t="s">
        <v>1375</v>
      </c>
      <c r="X257" s="88" t="s">
        <v>1375</v>
      </c>
      <c r="Y257" s="88" t="s">
        <v>1375</v>
      </c>
      <c r="Z257" s="88" t="s">
        <v>1375</v>
      </c>
      <c r="AA257" s="88" t="s">
        <v>1375</v>
      </c>
      <c r="AB257" s="88" t="s">
        <v>1375</v>
      </c>
      <c r="AC257" s="88" t="s">
        <v>1375</v>
      </c>
      <c r="AD257" s="88" t="s">
        <v>1375</v>
      </c>
      <c r="AE257" s="88" t="s">
        <v>1375</v>
      </c>
      <c r="AF257" s="88" t="s">
        <v>1375</v>
      </c>
      <c r="AG257" s="88" t="s">
        <v>1375</v>
      </c>
      <c r="AH257" s="88" t="s">
        <v>1375</v>
      </c>
      <c r="AI257" s="88" t="s">
        <v>1375</v>
      </c>
      <c r="AJ257" s="88"/>
      <c r="AK257" s="88"/>
      <c r="AL257" s="88"/>
      <c r="AM257" s="88"/>
      <c r="AN257" s="88"/>
      <c r="AO257" s="88"/>
      <c r="AP257" s="88"/>
    </row>
    <row r="258" spans="1:42" ht="15" thickBot="1" x14ac:dyDescent="0.35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 t="s">
        <v>1375</v>
      </c>
      <c r="Z258" s="88"/>
      <c r="AA258" s="88"/>
      <c r="AB258" s="88" t="s">
        <v>1375</v>
      </c>
      <c r="AC258" s="88" t="s">
        <v>1375</v>
      </c>
      <c r="AD258" s="88" t="s">
        <v>1375</v>
      </c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" thickBot="1" x14ac:dyDescent="0.35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1375</v>
      </c>
      <c r="AC259" s="88" t="s">
        <v>1375</v>
      </c>
      <c r="AD259" s="88" t="s">
        <v>1375</v>
      </c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" thickBot="1" x14ac:dyDescent="0.35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1375</v>
      </c>
      <c r="AC260" s="88" t="s">
        <v>1375</v>
      </c>
      <c r="AD260" s="88" t="s">
        <v>1375</v>
      </c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" thickBot="1" x14ac:dyDescent="0.35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1375</v>
      </c>
      <c r="AC261" s="88" t="s">
        <v>1375</v>
      </c>
      <c r="AD261" s="88" t="s">
        <v>1375</v>
      </c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" thickBot="1" x14ac:dyDescent="0.35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1375</v>
      </c>
      <c r="AC262" s="88" t="s">
        <v>1375</v>
      </c>
      <c r="AD262" s="88" t="s">
        <v>1375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" thickBot="1" x14ac:dyDescent="0.35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1375</v>
      </c>
      <c r="AC263" s="88" t="s">
        <v>1375</v>
      </c>
      <c r="AD263" s="88" t="s">
        <v>1375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" thickBot="1" x14ac:dyDescent="0.35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1375</v>
      </c>
      <c r="AC264" s="88" t="s">
        <v>1375</v>
      </c>
      <c r="AD264" s="88" t="s">
        <v>1375</v>
      </c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" thickBot="1" x14ac:dyDescent="0.35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1375</v>
      </c>
      <c r="AC265" s="88" t="s">
        <v>1375</v>
      </c>
      <c r="AD265" s="88" t="s">
        <v>1375</v>
      </c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" thickBot="1" x14ac:dyDescent="0.35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1375</v>
      </c>
      <c r="AC266" s="88" t="s">
        <v>1375</v>
      </c>
      <c r="AD266" s="88" t="s">
        <v>1375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" thickBot="1" x14ac:dyDescent="0.35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1375</v>
      </c>
      <c r="AC267" s="88" t="s">
        <v>1375</v>
      </c>
      <c r="AD267" s="88" t="s">
        <v>1375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" thickBot="1" x14ac:dyDescent="0.35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18</v>
      </c>
      <c r="J268" s="34">
        <f t="shared" si="36"/>
        <v>10</v>
      </c>
      <c r="K268" s="35">
        <f t="shared" si="37"/>
        <v>0.6428571428571429</v>
      </c>
      <c r="L268" s="88"/>
      <c r="M268" s="88"/>
      <c r="N268" s="88"/>
      <c r="O268" s="88"/>
      <c r="P268" s="88"/>
      <c r="Q268" s="88" t="s">
        <v>1375</v>
      </c>
      <c r="R268" s="88" t="s">
        <v>1375</v>
      </c>
      <c r="S268" s="88"/>
      <c r="T268" s="88"/>
      <c r="U268" s="88" t="s">
        <v>1375</v>
      </c>
      <c r="V268" s="88" t="s">
        <v>1375</v>
      </c>
      <c r="W268" s="88" t="s">
        <v>1375</v>
      </c>
      <c r="X268" s="88" t="s">
        <v>1375</v>
      </c>
      <c r="Y268" s="88" t="s">
        <v>1375</v>
      </c>
      <c r="Z268" s="88"/>
      <c r="AA268" s="88"/>
      <c r="AB268" s="88" t="s">
        <v>1375</v>
      </c>
      <c r="AC268" s="88" t="s">
        <v>1375</v>
      </c>
      <c r="AD268" s="88" t="s">
        <v>1375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" thickBot="1" x14ac:dyDescent="0.35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1375</v>
      </c>
      <c r="AC269" s="88" t="s">
        <v>1375</v>
      </c>
      <c r="AD269" s="88" t="s">
        <v>1375</v>
      </c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" thickBot="1" x14ac:dyDescent="0.35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1375</v>
      </c>
      <c r="AC270" s="88" t="s">
        <v>1375</v>
      </c>
      <c r="AD270" s="88" t="s">
        <v>1375</v>
      </c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" thickBot="1" x14ac:dyDescent="0.35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1375</v>
      </c>
      <c r="AC271" s="88" t="s">
        <v>1375</v>
      </c>
      <c r="AD271" s="88" t="s">
        <v>1375</v>
      </c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" thickBot="1" x14ac:dyDescent="0.35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1375</v>
      </c>
      <c r="AC272" s="88" t="s">
        <v>1375</v>
      </c>
      <c r="AD272" s="88" t="s">
        <v>1375</v>
      </c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" thickBot="1" x14ac:dyDescent="0.35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25</v>
      </c>
      <c r="J273" s="34">
        <f>COUNTIF(L273:AM273,"APAGADO")</f>
        <v>3</v>
      </c>
      <c r="K273" s="35">
        <f>(I273)/(J273+I273)</f>
        <v>0.8928571428571429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1375</v>
      </c>
      <c r="AC273" s="88" t="s">
        <v>1375</v>
      </c>
      <c r="AD273" s="88" t="s">
        <v>1375</v>
      </c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" thickBot="1" x14ac:dyDescent="0.35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25</v>
      </c>
      <c r="J274" s="34">
        <f>COUNTIF(L274:AM274,"APAGADO")</f>
        <v>3</v>
      </c>
      <c r="K274" s="35">
        <f>(I274)/(J274+I274)</f>
        <v>0.8928571428571429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1375</v>
      </c>
      <c r="AC274" s="88" t="s">
        <v>1375</v>
      </c>
      <c r="AD274" s="88" t="s">
        <v>1375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" thickBot="1" x14ac:dyDescent="0.35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1375</v>
      </c>
      <c r="AC275" s="88" t="s">
        <v>1375</v>
      </c>
      <c r="AD275" s="88" t="s">
        <v>1375</v>
      </c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" thickBot="1" x14ac:dyDescent="0.35">
      <c r="A276" t="s">
        <v>378</v>
      </c>
      <c r="B276" t="s">
        <v>1386</v>
      </c>
      <c r="C276" t="s">
        <v>1146</v>
      </c>
      <c r="D276" t="s">
        <v>1387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1375</v>
      </c>
      <c r="AC276" s="88" t="s">
        <v>1375</v>
      </c>
      <c r="AD276" s="88" t="s">
        <v>1375</v>
      </c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" thickBot="1" x14ac:dyDescent="0.35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27</v>
      </c>
      <c r="J277" s="34">
        <f t="shared" si="36"/>
        <v>1</v>
      </c>
      <c r="K277" s="35">
        <f t="shared" si="37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 t="s">
        <v>1375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" thickBot="1" x14ac:dyDescent="0.35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 t="s">
        <v>1375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" thickBot="1" x14ac:dyDescent="0.35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 t="s">
        <v>1375</v>
      </c>
      <c r="Z279" s="88"/>
      <c r="AA279" s="88" t="s">
        <v>1375</v>
      </c>
      <c r="AB279" s="88"/>
      <c r="AC279" s="88" t="s">
        <v>1375</v>
      </c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" thickBot="1" x14ac:dyDescent="0.35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" thickBot="1" x14ac:dyDescent="0.35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" thickBot="1" x14ac:dyDescent="0.35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" thickBot="1" x14ac:dyDescent="0.35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" thickBot="1" x14ac:dyDescent="0.35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" thickBot="1" x14ac:dyDescent="0.35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" thickBot="1" x14ac:dyDescent="0.35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" thickBot="1" x14ac:dyDescent="0.35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" thickBot="1" x14ac:dyDescent="0.35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1375</v>
      </c>
      <c r="Y288" s="88" t="s">
        <v>1375</v>
      </c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" thickBot="1" x14ac:dyDescent="0.35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1375</v>
      </c>
      <c r="Y289" s="88" t="s">
        <v>1375</v>
      </c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" thickBot="1" x14ac:dyDescent="0.35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" thickBot="1" x14ac:dyDescent="0.35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" thickBot="1" x14ac:dyDescent="0.35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" thickBot="1" x14ac:dyDescent="0.35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" thickBot="1" x14ac:dyDescent="0.35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16</v>
      </c>
      <c r="J294" s="34">
        <f>COUNTIF(L294:AM294,"APAGADO")</f>
        <v>12</v>
      </c>
      <c r="K294" s="35">
        <f>(I294)/(J294+I294)</f>
        <v>0.5714285714285714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 t="s">
        <v>1375</v>
      </c>
      <c r="W294" s="88" t="s">
        <v>1375</v>
      </c>
      <c r="X294" s="88" t="s">
        <v>1375</v>
      </c>
      <c r="Y294" s="88" t="s">
        <v>1375</v>
      </c>
      <c r="Z294" s="88" t="s">
        <v>1375</v>
      </c>
      <c r="AA294" s="88" t="s">
        <v>1375</v>
      </c>
      <c r="AB294" s="88" t="s">
        <v>1375</v>
      </c>
      <c r="AC294" s="88" t="s">
        <v>1375</v>
      </c>
      <c r="AD294" s="88" t="s">
        <v>1375</v>
      </c>
      <c r="AE294" s="88" t="s">
        <v>1375</v>
      </c>
      <c r="AF294" s="88" t="s">
        <v>1375</v>
      </c>
      <c r="AG294" s="88" t="s">
        <v>1375</v>
      </c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" thickBot="1" x14ac:dyDescent="0.35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" thickBot="1" x14ac:dyDescent="0.35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" thickBot="1" x14ac:dyDescent="0.35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" thickBot="1" x14ac:dyDescent="0.35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27</v>
      </c>
      <c r="J298" s="34">
        <f t="shared" si="36"/>
        <v>1</v>
      </c>
      <c r="K298" s="35">
        <f t="shared" si="37"/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 t="s">
        <v>1375</v>
      </c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" thickBot="1" x14ac:dyDescent="0.35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12</v>
      </c>
      <c r="J299" s="34">
        <f>COUNTIF(L299:AM299,"APAGADO")</f>
        <v>16</v>
      </c>
      <c r="K299" s="35">
        <f>(I299)/(J299+I299)</f>
        <v>0.42857142857142855</v>
      </c>
      <c r="L299" s="88"/>
      <c r="M299" s="88"/>
      <c r="N299" s="88"/>
      <c r="O299" s="88"/>
      <c r="P299" s="88"/>
      <c r="Q299" s="88" t="s">
        <v>1375</v>
      </c>
      <c r="R299" s="88" t="s">
        <v>1375</v>
      </c>
      <c r="S299" s="88"/>
      <c r="T299" s="88"/>
      <c r="U299" s="88" t="s">
        <v>1375</v>
      </c>
      <c r="V299" s="88" t="s">
        <v>1375</v>
      </c>
      <c r="W299" s="88" t="s">
        <v>1375</v>
      </c>
      <c r="X299" s="88" t="s">
        <v>1375</v>
      </c>
      <c r="Y299" s="88" t="s">
        <v>1375</v>
      </c>
      <c r="Z299" s="88" t="s">
        <v>1375</v>
      </c>
      <c r="AA299" s="88" t="s">
        <v>1375</v>
      </c>
      <c r="AB299" s="88" t="s">
        <v>1375</v>
      </c>
      <c r="AC299" s="88" t="s">
        <v>1375</v>
      </c>
      <c r="AD299" s="88" t="s">
        <v>1375</v>
      </c>
      <c r="AE299" s="88" t="s">
        <v>1375</v>
      </c>
      <c r="AF299" s="88" t="s">
        <v>1375</v>
      </c>
      <c r="AG299" s="88" t="s">
        <v>1375</v>
      </c>
      <c r="AH299" s="88"/>
      <c r="AI299" s="88" t="s">
        <v>1375</v>
      </c>
      <c r="AJ299" s="88"/>
      <c r="AK299" s="88"/>
      <c r="AL299" s="88"/>
      <c r="AM299" s="88"/>
      <c r="AN299" s="88"/>
      <c r="AO299" s="88"/>
      <c r="AP299" s="88"/>
    </row>
    <row r="300" spans="1:42" ht="15" thickBot="1" x14ac:dyDescent="0.35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" thickBot="1" x14ac:dyDescent="0.35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" thickBot="1" x14ac:dyDescent="0.35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" thickBot="1" x14ac:dyDescent="0.35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" thickBot="1" x14ac:dyDescent="0.35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" thickBot="1" x14ac:dyDescent="0.35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" thickBot="1" x14ac:dyDescent="0.35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" thickBot="1" x14ac:dyDescent="0.35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" thickBot="1" x14ac:dyDescent="0.35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" thickBot="1" x14ac:dyDescent="0.35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" thickBot="1" x14ac:dyDescent="0.35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" thickBot="1" x14ac:dyDescent="0.35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" thickBot="1" x14ac:dyDescent="0.35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" thickBot="1" x14ac:dyDescent="0.35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22</v>
      </c>
      <c r="J313" s="34">
        <f t="shared" si="36"/>
        <v>6</v>
      </c>
      <c r="K313" s="35">
        <f t="shared" si="37"/>
        <v>0.7857142857142857</v>
      </c>
      <c r="L313" s="88"/>
      <c r="M313" s="88"/>
      <c r="N313" s="88"/>
      <c r="O313" s="88"/>
      <c r="P313" s="88"/>
      <c r="Q313" s="88"/>
      <c r="R313" s="88" t="s">
        <v>1375</v>
      </c>
      <c r="S313" s="88"/>
      <c r="T313" s="88"/>
      <c r="U313" s="88" t="s">
        <v>1375</v>
      </c>
      <c r="V313" s="88" t="s">
        <v>1375</v>
      </c>
      <c r="W313" s="88" t="s">
        <v>1375</v>
      </c>
      <c r="X313" s="88" t="s">
        <v>1375</v>
      </c>
      <c r="Y313" s="88" t="s">
        <v>1375</v>
      </c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" thickBot="1" x14ac:dyDescent="0.35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 t="s">
        <v>1375</v>
      </c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" thickBot="1" x14ac:dyDescent="0.35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" thickBot="1" x14ac:dyDescent="0.35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" thickBot="1" x14ac:dyDescent="0.35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27</v>
      </c>
      <c r="J317" s="34">
        <f t="shared" ref="J317:J394" si="48">COUNTIF(L317:AM317,"APAGADO")</f>
        <v>1</v>
      </c>
      <c r="K317" s="35">
        <f t="shared" ref="K317:K394" si="49">(I317)/(J317+I317)</f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 t="s">
        <v>1375</v>
      </c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" thickBot="1" x14ac:dyDescent="0.35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27</v>
      </c>
      <c r="J318" s="34">
        <f t="shared" si="48"/>
        <v>1</v>
      </c>
      <c r="K318" s="35">
        <f t="shared" si="49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 t="s">
        <v>1375</v>
      </c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" thickBot="1" x14ac:dyDescent="0.35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13</v>
      </c>
      <c r="J319" s="34">
        <f t="shared" si="48"/>
        <v>15</v>
      </c>
      <c r="K319" s="35">
        <f t="shared" si="49"/>
        <v>0.4642857142857143</v>
      </c>
      <c r="L319" s="88"/>
      <c r="M319" s="88"/>
      <c r="N319" s="88"/>
      <c r="O319" s="88"/>
      <c r="P319" s="88"/>
      <c r="Q319" s="88" t="s">
        <v>1375</v>
      </c>
      <c r="R319" s="88"/>
      <c r="S319" s="88"/>
      <c r="T319" s="88"/>
      <c r="U319" s="88"/>
      <c r="V319" s="88" t="s">
        <v>1375</v>
      </c>
      <c r="W319" s="88" t="s">
        <v>1375</v>
      </c>
      <c r="X319" s="88" t="s">
        <v>1375</v>
      </c>
      <c r="Y319" s="88" t="s">
        <v>1375</v>
      </c>
      <c r="Z319" s="88" t="s">
        <v>1375</v>
      </c>
      <c r="AA319" s="88" t="s">
        <v>1375</v>
      </c>
      <c r="AB319" s="88" t="s">
        <v>1375</v>
      </c>
      <c r="AC319" s="88" t="s">
        <v>1375</v>
      </c>
      <c r="AD319" s="88" t="s">
        <v>1375</v>
      </c>
      <c r="AE319" s="88" t="s">
        <v>1375</v>
      </c>
      <c r="AF319" s="88" t="s">
        <v>1375</v>
      </c>
      <c r="AG319" s="88" t="s">
        <v>1375</v>
      </c>
      <c r="AH319" s="88" t="s">
        <v>1375</v>
      </c>
      <c r="AI319" s="88" t="s">
        <v>1375</v>
      </c>
      <c r="AJ319" s="88"/>
      <c r="AK319" s="88"/>
      <c r="AL319" s="88"/>
      <c r="AM319" s="88"/>
      <c r="AN319" s="88"/>
      <c r="AO319" s="88"/>
      <c r="AP319" s="88"/>
    </row>
    <row r="320" spans="1:42" ht="15" thickBot="1" x14ac:dyDescent="0.35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13</v>
      </c>
      <c r="J320" s="34">
        <f t="shared" si="48"/>
        <v>15</v>
      </c>
      <c r="K320" s="35">
        <f t="shared" si="49"/>
        <v>0.4642857142857143</v>
      </c>
      <c r="L320" s="88"/>
      <c r="M320" s="88"/>
      <c r="N320" s="88"/>
      <c r="O320" s="88"/>
      <c r="P320" s="88"/>
      <c r="Q320" s="88" t="s">
        <v>1375</v>
      </c>
      <c r="R320" s="88"/>
      <c r="S320" s="88"/>
      <c r="T320" s="88"/>
      <c r="U320" s="88"/>
      <c r="V320" s="88" t="s">
        <v>1375</v>
      </c>
      <c r="W320" s="88" t="s">
        <v>1375</v>
      </c>
      <c r="X320" s="88" t="s">
        <v>1375</v>
      </c>
      <c r="Y320" s="88" t="s">
        <v>1375</v>
      </c>
      <c r="Z320" s="88" t="s">
        <v>1375</v>
      </c>
      <c r="AA320" s="88" t="s">
        <v>1375</v>
      </c>
      <c r="AB320" s="88" t="s">
        <v>1375</v>
      </c>
      <c r="AC320" s="88" t="s">
        <v>1375</v>
      </c>
      <c r="AD320" s="88" t="s">
        <v>1375</v>
      </c>
      <c r="AE320" s="88" t="s">
        <v>1375</v>
      </c>
      <c r="AF320" s="88" t="s">
        <v>1375</v>
      </c>
      <c r="AG320" s="88" t="s">
        <v>1375</v>
      </c>
      <c r="AH320" s="88" t="s">
        <v>1375</v>
      </c>
      <c r="AI320" s="88" t="s">
        <v>1375</v>
      </c>
      <c r="AJ320" s="88"/>
      <c r="AK320" s="88"/>
      <c r="AL320" s="88"/>
      <c r="AM320" s="88"/>
      <c r="AN320" s="88"/>
      <c r="AO320" s="88"/>
      <c r="AP320" s="88"/>
    </row>
    <row r="321" spans="1:42" ht="15" thickBot="1" x14ac:dyDescent="0.35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13</v>
      </c>
      <c r="J321" s="34">
        <f t="shared" si="48"/>
        <v>15</v>
      </c>
      <c r="K321" s="35">
        <f t="shared" si="49"/>
        <v>0.4642857142857143</v>
      </c>
      <c r="L321" s="88"/>
      <c r="M321" s="88"/>
      <c r="N321" s="88"/>
      <c r="O321" s="88"/>
      <c r="P321" s="88"/>
      <c r="Q321" s="88" t="s">
        <v>1375</v>
      </c>
      <c r="R321" s="88"/>
      <c r="S321" s="88"/>
      <c r="T321" s="88"/>
      <c r="U321" s="88"/>
      <c r="V321" s="88" t="s">
        <v>1375</v>
      </c>
      <c r="W321" s="88" t="s">
        <v>1375</v>
      </c>
      <c r="X321" s="88" t="s">
        <v>1375</v>
      </c>
      <c r="Y321" s="88" t="s">
        <v>1375</v>
      </c>
      <c r="Z321" s="88" t="s">
        <v>1375</v>
      </c>
      <c r="AA321" s="88" t="s">
        <v>1375</v>
      </c>
      <c r="AB321" s="88" t="s">
        <v>1375</v>
      </c>
      <c r="AC321" s="88" t="s">
        <v>1375</v>
      </c>
      <c r="AD321" s="88" t="s">
        <v>1375</v>
      </c>
      <c r="AE321" s="88" t="s">
        <v>1375</v>
      </c>
      <c r="AF321" s="88" t="s">
        <v>1375</v>
      </c>
      <c r="AG321" s="88" t="s">
        <v>1375</v>
      </c>
      <c r="AH321" s="88" t="s">
        <v>1375</v>
      </c>
      <c r="AI321" s="88" t="s">
        <v>1375</v>
      </c>
      <c r="AJ321" s="88"/>
      <c r="AK321" s="88"/>
      <c r="AL321" s="88"/>
      <c r="AM321" s="88"/>
      <c r="AN321" s="88"/>
      <c r="AO321" s="88"/>
      <c r="AP321" s="88"/>
    </row>
    <row r="322" spans="1:42" ht="15" thickBot="1" x14ac:dyDescent="0.35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14</v>
      </c>
      <c r="J322" s="34">
        <f t="shared" si="48"/>
        <v>14</v>
      </c>
      <c r="K322" s="35">
        <f t="shared" si="49"/>
        <v>0.5</v>
      </c>
      <c r="L322" s="88"/>
      <c r="M322" s="88"/>
      <c r="N322" s="88"/>
      <c r="O322" s="88"/>
      <c r="P322" s="88"/>
      <c r="Q322" s="88" t="s">
        <v>1375</v>
      </c>
      <c r="R322" s="88"/>
      <c r="S322" s="88"/>
      <c r="T322" s="88"/>
      <c r="U322" s="88"/>
      <c r="V322" s="88" t="s">
        <v>1375</v>
      </c>
      <c r="W322" s="88"/>
      <c r="X322" s="88" t="s">
        <v>1375</v>
      </c>
      <c r="Y322" s="88" t="s">
        <v>1375</v>
      </c>
      <c r="Z322" s="88" t="s">
        <v>1375</v>
      </c>
      <c r="AA322" s="88" t="s">
        <v>1375</v>
      </c>
      <c r="AB322" s="88" t="s">
        <v>1375</v>
      </c>
      <c r="AC322" s="88" t="s">
        <v>1375</v>
      </c>
      <c r="AD322" s="88" t="s">
        <v>1375</v>
      </c>
      <c r="AE322" s="88" t="s">
        <v>1375</v>
      </c>
      <c r="AF322" s="88" t="s">
        <v>1375</v>
      </c>
      <c r="AG322" s="88" t="s">
        <v>1375</v>
      </c>
      <c r="AH322" s="88" t="s">
        <v>1375</v>
      </c>
      <c r="AI322" s="88" t="s">
        <v>1375</v>
      </c>
      <c r="AJ322" s="88"/>
      <c r="AK322" s="88"/>
      <c r="AL322" s="88"/>
      <c r="AM322" s="88"/>
      <c r="AN322" s="88"/>
      <c r="AO322" s="88"/>
      <c r="AP322" s="88"/>
    </row>
    <row r="323" spans="1:42" ht="15" thickBot="1" x14ac:dyDescent="0.35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" thickBot="1" x14ac:dyDescent="0.35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" thickBot="1" x14ac:dyDescent="0.35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" thickBot="1" x14ac:dyDescent="0.35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" thickBot="1" x14ac:dyDescent="0.35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" thickBot="1" x14ac:dyDescent="0.35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" thickBot="1" x14ac:dyDescent="0.35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" thickBot="1" x14ac:dyDescent="0.35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" thickBot="1" x14ac:dyDescent="0.35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25</v>
      </c>
      <c r="J331" s="34">
        <f t="shared" si="48"/>
        <v>3</v>
      </c>
      <c r="K331" s="35">
        <f t="shared" si="49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 t="s">
        <v>1375</v>
      </c>
      <c r="W331" s="88" t="s">
        <v>1375</v>
      </c>
      <c r="X331" s="88" t="s">
        <v>1375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" thickBot="1" x14ac:dyDescent="0.35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25</v>
      </c>
      <c r="J332" s="34">
        <f t="shared" si="48"/>
        <v>3</v>
      </c>
      <c r="K332" s="35">
        <f t="shared" si="49"/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 t="s">
        <v>1375</v>
      </c>
      <c r="W332" s="88" t="s">
        <v>1375</v>
      </c>
      <c r="X332" s="88" t="s">
        <v>1375</v>
      </c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95" customHeight="1" thickBot="1" x14ac:dyDescent="0.35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" thickBot="1" x14ac:dyDescent="0.35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" thickBot="1" x14ac:dyDescent="0.35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" thickBot="1" x14ac:dyDescent="0.35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" thickBot="1" x14ac:dyDescent="0.35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" thickBot="1" x14ac:dyDescent="0.35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" thickBot="1" x14ac:dyDescent="0.35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" thickBot="1" x14ac:dyDescent="0.35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" thickBot="1" x14ac:dyDescent="0.35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" thickBot="1" x14ac:dyDescent="0.35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" thickBot="1" x14ac:dyDescent="0.35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" thickBot="1" x14ac:dyDescent="0.35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" thickBot="1" x14ac:dyDescent="0.35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" thickBot="1" x14ac:dyDescent="0.35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 t="s">
        <v>1375</v>
      </c>
      <c r="AC346" s="88"/>
      <c r="AD346" s="88"/>
      <c r="AE346" s="88"/>
      <c r="AF346" s="88" t="s">
        <v>1375</v>
      </c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" thickBot="1" x14ac:dyDescent="0.35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26</v>
      </c>
      <c r="J347" s="34">
        <f t="shared" si="48"/>
        <v>2</v>
      </c>
      <c r="K347" s="35">
        <f t="shared" si="49"/>
        <v>0.9285714285714286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1375</v>
      </c>
      <c r="AC347" s="88"/>
      <c r="AD347" s="88"/>
      <c r="AE347" s="88"/>
      <c r="AF347" s="88" t="s">
        <v>1375</v>
      </c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" thickBot="1" x14ac:dyDescent="0.35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" thickBot="1" x14ac:dyDescent="0.35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22</v>
      </c>
      <c r="J349" s="34">
        <f t="shared" si="48"/>
        <v>6</v>
      </c>
      <c r="K349" s="35">
        <f t="shared" si="49"/>
        <v>0.7857142857142857</v>
      </c>
      <c r="L349" s="88"/>
      <c r="M349" s="88"/>
      <c r="N349" s="88"/>
      <c r="O349" s="88"/>
      <c r="P349" s="88"/>
      <c r="Q349" s="88"/>
      <c r="R349" s="88" t="s">
        <v>1375</v>
      </c>
      <c r="S349" s="88"/>
      <c r="T349" s="88"/>
      <c r="U349" s="88" t="s">
        <v>1375</v>
      </c>
      <c r="V349" s="88" t="s">
        <v>1375</v>
      </c>
      <c r="W349" s="88" t="s">
        <v>1375</v>
      </c>
      <c r="X349" s="88" t="s">
        <v>1375</v>
      </c>
      <c r="Y349" s="88" t="s">
        <v>1375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" thickBot="1" x14ac:dyDescent="0.35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22</v>
      </c>
      <c r="J350" s="34">
        <f t="shared" si="48"/>
        <v>6</v>
      </c>
      <c r="K350" s="35">
        <f t="shared" si="49"/>
        <v>0.7857142857142857</v>
      </c>
      <c r="L350" s="88"/>
      <c r="M350" s="88"/>
      <c r="N350" s="88"/>
      <c r="O350" s="88"/>
      <c r="P350" s="88"/>
      <c r="Q350" s="88"/>
      <c r="R350" s="88" t="s">
        <v>1375</v>
      </c>
      <c r="S350" s="88"/>
      <c r="T350" s="88"/>
      <c r="U350" s="88" t="s">
        <v>1375</v>
      </c>
      <c r="V350" s="88" t="s">
        <v>1375</v>
      </c>
      <c r="W350" s="88" t="s">
        <v>1375</v>
      </c>
      <c r="X350" s="88" t="s">
        <v>1375</v>
      </c>
      <c r="Y350" s="88" t="s">
        <v>1375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" thickBot="1" x14ac:dyDescent="0.35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" thickBot="1" x14ac:dyDescent="0.35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" thickBot="1" x14ac:dyDescent="0.35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" thickBot="1" x14ac:dyDescent="0.35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" thickBot="1" x14ac:dyDescent="0.35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" thickBot="1" x14ac:dyDescent="0.35">
      <c r="A356" t="s">
        <v>458</v>
      </c>
      <c r="B356" s="33" t="s">
        <v>1378</v>
      </c>
      <c r="C356" t="s">
        <v>1146</v>
      </c>
      <c r="D356" s="86" t="s">
        <v>1377</v>
      </c>
      <c r="E356" s="33" t="s">
        <v>73</v>
      </c>
      <c r="F356" s="33" t="s">
        <v>28</v>
      </c>
      <c r="G356" s="33"/>
      <c r="H356" s="33" t="s">
        <v>1379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" thickBot="1" x14ac:dyDescent="0.35">
      <c r="A357" t="s">
        <v>458</v>
      </c>
      <c r="B357" t="s">
        <v>1376</v>
      </c>
      <c r="C357" t="s">
        <v>1146</v>
      </c>
      <c r="D357" s="86" t="s">
        <v>1377</v>
      </c>
      <c r="E357" s="33" t="s">
        <v>73</v>
      </c>
      <c r="F357" s="33" t="s">
        <v>28</v>
      </c>
      <c r="G357" s="33"/>
      <c r="H357" s="33" t="s">
        <v>1380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" thickBot="1" x14ac:dyDescent="0.35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1375</v>
      </c>
      <c r="AC358" s="88" t="s">
        <v>1375</v>
      </c>
      <c r="AD358" s="88" t="s">
        <v>1375</v>
      </c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" thickBot="1" x14ac:dyDescent="0.35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1375</v>
      </c>
      <c r="AC359" s="88" t="s">
        <v>1375</v>
      </c>
      <c r="AD359" s="88" t="s">
        <v>1375</v>
      </c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" thickBot="1" x14ac:dyDescent="0.35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1375</v>
      </c>
      <c r="AC360" s="88" t="s">
        <v>1375</v>
      </c>
      <c r="AD360" s="88" t="s">
        <v>1375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" thickBot="1" x14ac:dyDescent="0.35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 t="s">
        <v>1375</v>
      </c>
      <c r="AB361" s="88" t="s">
        <v>1375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" thickBot="1" x14ac:dyDescent="0.35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 t="s">
        <v>1375</v>
      </c>
      <c r="AB362" s="88" t="s">
        <v>1375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" thickBot="1" x14ac:dyDescent="0.35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" thickBot="1" x14ac:dyDescent="0.35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" thickBot="1" x14ac:dyDescent="0.35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26</v>
      </c>
      <c r="J365" s="34">
        <f t="shared" si="48"/>
        <v>2</v>
      </c>
      <c r="K365" s="35">
        <f t="shared" si="49"/>
        <v>0.9285714285714286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 t="s">
        <v>1375</v>
      </c>
      <c r="Y365" s="88" t="s">
        <v>1375</v>
      </c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" thickBot="1" x14ac:dyDescent="0.35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" thickBot="1" x14ac:dyDescent="0.35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" thickBot="1" x14ac:dyDescent="0.35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" thickBot="1" x14ac:dyDescent="0.35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" thickBot="1" x14ac:dyDescent="0.35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 t="s">
        <v>1375</v>
      </c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" thickBot="1" x14ac:dyDescent="0.35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27</v>
      </c>
      <c r="J371" s="34">
        <f t="shared" si="48"/>
        <v>1</v>
      </c>
      <c r="K371" s="35">
        <f t="shared" si="49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 t="s">
        <v>1375</v>
      </c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" thickBot="1" x14ac:dyDescent="0.35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" thickBot="1" x14ac:dyDescent="0.35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" thickBot="1" x14ac:dyDescent="0.35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" thickBot="1" x14ac:dyDescent="0.35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26</v>
      </c>
      <c r="J375" s="34">
        <f t="shared" si="48"/>
        <v>2</v>
      </c>
      <c r="K375" s="35">
        <f t="shared" si="49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 t="s">
        <v>1375</v>
      </c>
      <c r="AA375" s="88"/>
      <c r="AB375" s="88"/>
      <c r="AC375" s="88"/>
      <c r="AD375" s="88"/>
      <c r="AE375" s="88"/>
      <c r="AF375" s="88"/>
      <c r="AG375" s="88"/>
      <c r="AH375" s="88"/>
      <c r="AI375" s="88" t="s">
        <v>1375</v>
      </c>
      <c r="AJ375" s="88"/>
      <c r="AK375" s="88"/>
      <c r="AL375" s="88"/>
      <c r="AM375" s="88"/>
      <c r="AN375" s="88"/>
      <c r="AO375" s="88"/>
      <c r="AP375" s="88"/>
    </row>
    <row r="376" spans="1:42" ht="15" thickBot="1" x14ac:dyDescent="0.35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15</v>
      </c>
      <c r="J376" s="34">
        <f t="shared" si="48"/>
        <v>13</v>
      </c>
      <c r="K376" s="35">
        <f t="shared" si="49"/>
        <v>0.5357142857142857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 t="s">
        <v>1375</v>
      </c>
      <c r="W376" s="88" t="s">
        <v>1375</v>
      </c>
      <c r="X376" s="88" t="s">
        <v>1375</v>
      </c>
      <c r="Y376" s="88" t="s">
        <v>1375</v>
      </c>
      <c r="Z376" s="88" t="s">
        <v>1375</v>
      </c>
      <c r="AA376" s="88" t="s">
        <v>1375</v>
      </c>
      <c r="AB376" s="88" t="s">
        <v>1375</v>
      </c>
      <c r="AC376" s="88" t="s">
        <v>1375</v>
      </c>
      <c r="AD376" s="88" t="s">
        <v>1375</v>
      </c>
      <c r="AE376" s="88" t="s">
        <v>1375</v>
      </c>
      <c r="AF376" s="88" t="s">
        <v>1375</v>
      </c>
      <c r="AG376" s="88" t="s">
        <v>1375</v>
      </c>
      <c r="AH376" s="88" t="s">
        <v>1375</v>
      </c>
      <c r="AI376" s="88"/>
      <c r="AJ376" s="88"/>
      <c r="AK376" s="88"/>
      <c r="AL376" s="88"/>
      <c r="AM376" s="88"/>
      <c r="AN376" s="88"/>
      <c r="AO376" s="88"/>
      <c r="AP376" s="88"/>
    </row>
    <row r="377" spans="1:42" ht="15" thickBot="1" x14ac:dyDescent="0.35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15</v>
      </c>
      <c r="J377" s="34">
        <f t="shared" si="48"/>
        <v>13</v>
      </c>
      <c r="K377" s="35">
        <f t="shared" si="49"/>
        <v>0.5357142857142857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 t="s">
        <v>1375</v>
      </c>
      <c r="W377" s="88" t="s">
        <v>1375</v>
      </c>
      <c r="X377" s="88" t="s">
        <v>1375</v>
      </c>
      <c r="Y377" s="88" t="s">
        <v>1375</v>
      </c>
      <c r="Z377" s="88" t="s">
        <v>1375</v>
      </c>
      <c r="AA377" s="88" t="s">
        <v>1375</v>
      </c>
      <c r="AB377" s="88" t="s">
        <v>1375</v>
      </c>
      <c r="AC377" s="88" t="s">
        <v>1375</v>
      </c>
      <c r="AD377" s="88" t="s">
        <v>1375</v>
      </c>
      <c r="AE377" s="88" t="s">
        <v>1375</v>
      </c>
      <c r="AF377" s="88" t="s">
        <v>1375</v>
      </c>
      <c r="AG377" s="88" t="s">
        <v>1375</v>
      </c>
      <c r="AH377" s="88" t="s">
        <v>1375</v>
      </c>
      <c r="AI377" s="88"/>
      <c r="AJ377" s="88"/>
      <c r="AK377" s="88"/>
      <c r="AL377" s="88"/>
      <c r="AM377" s="88"/>
      <c r="AN377" s="88"/>
      <c r="AO377" s="88"/>
      <c r="AP377" s="88"/>
    </row>
    <row r="378" spans="1:42" ht="15" thickBot="1" x14ac:dyDescent="0.35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24</v>
      </c>
      <c r="J378" s="34">
        <f t="shared" si="48"/>
        <v>4</v>
      </c>
      <c r="K378" s="35">
        <f t="shared" si="49"/>
        <v>0.8571428571428571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 t="s">
        <v>1375</v>
      </c>
      <c r="Z378" s="88" t="s">
        <v>1375</v>
      </c>
      <c r="AA378" s="88" t="s">
        <v>1375</v>
      </c>
      <c r="AB378" s="88" t="s">
        <v>1375</v>
      </c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" thickBot="1" x14ac:dyDescent="0.35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 t="s">
        <v>1375</v>
      </c>
      <c r="AA379" s="88" t="s">
        <v>1375</v>
      </c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" thickBot="1" x14ac:dyDescent="0.35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14</v>
      </c>
      <c r="J380" s="34">
        <f t="shared" si="48"/>
        <v>14</v>
      </c>
      <c r="K380" s="35">
        <f t="shared" si="49"/>
        <v>0.5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 t="s">
        <v>1375</v>
      </c>
      <c r="W380" s="88" t="s">
        <v>1375</v>
      </c>
      <c r="X380" s="88" t="s">
        <v>1375</v>
      </c>
      <c r="Y380" s="88" t="s">
        <v>1375</v>
      </c>
      <c r="Z380" s="88" t="s">
        <v>1375</v>
      </c>
      <c r="AA380" s="88" t="s">
        <v>1375</v>
      </c>
      <c r="AB380" s="88" t="s">
        <v>1375</v>
      </c>
      <c r="AC380" s="88" t="s">
        <v>1375</v>
      </c>
      <c r="AD380" s="88" t="s">
        <v>1375</v>
      </c>
      <c r="AE380" s="88" t="s">
        <v>1375</v>
      </c>
      <c r="AF380" s="88" t="s">
        <v>1375</v>
      </c>
      <c r="AG380" s="88" t="s">
        <v>1375</v>
      </c>
      <c r="AH380" s="88" t="s">
        <v>1375</v>
      </c>
      <c r="AI380" s="88" t="s">
        <v>1375</v>
      </c>
      <c r="AJ380" s="88"/>
      <c r="AK380" s="88"/>
      <c r="AL380" s="88"/>
      <c r="AM380" s="88"/>
      <c r="AN380" s="88"/>
      <c r="AO380" s="88"/>
      <c r="AP380" s="88"/>
    </row>
    <row r="381" spans="1:42" ht="15" thickBot="1" x14ac:dyDescent="0.35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" thickBot="1" x14ac:dyDescent="0.35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" thickBot="1" x14ac:dyDescent="0.35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" thickBot="1" x14ac:dyDescent="0.35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" thickBot="1" x14ac:dyDescent="0.35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" thickBot="1" x14ac:dyDescent="0.35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" thickBot="1" x14ac:dyDescent="0.35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14</v>
      </c>
      <c r="J387" s="34">
        <f t="shared" ref="J387" si="54">COUNTIF(L387:AM387,"APAGADO")</f>
        <v>14</v>
      </c>
      <c r="K387" s="35">
        <f t="shared" ref="K387" si="55">(I387)/(J387+I387)</f>
        <v>0.5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 t="s">
        <v>1375</v>
      </c>
      <c r="W387" s="88" t="s">
        <v>1375</v>
      </c>
      <c r="X387" s="88" t="s">
        <v>1375</v>
      </c>
      <c r="Y387" s="88" t="s">
        <v>1375</v>
      </c>
      <c r="Z387" s="88" t="s">
        <v>1375</v>
      </c>
      <c r="AA387" s="88" t="s">
        <v>1375</v>
      </c>
      <c r="AB387" s="88" t="s">
        <v>1375</v>
      </c>
      <c r="AC387" s="88" t="s">
        <v>1375</v>
      </c>
      <c r="AD387" s="88" t="s">
        <v>1375</v>
      </c>
      <c r="AE387" s="88" t="s">
        <v>1375</v>
      </c>
      <c r="AF387" s="88" t="s">
        <v>1375</v>
      </c>
      <c r="AG387" s="88" t="s">
        <v>1375</v>
      </c>
      <c r="AH387" s="88" t="s">
        <v>1375</v>
      </c>
      <c r="AI387" s="88" t="s">
        <v>1375</v>
      </c>
      <c r="AJ387" s="88"/>
      <c r="AK387" s="88"/>
      <c r="AL387" s="88"/>
      <c r="AM387" s="88"/>
      <c r="AN387" s="88"/>
      <c r="AO387" s="88"/>
      <c r="AP387" s="88"/>
    </row>
    <row r="388" spans="1:42" ht="15" thickBot="1" x14ac:dyDescent="0.35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" thickBot="1" x14ac:dyDescent="0.35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" thickBot="1" x14ac:dyDescent="0.35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" thickBot="1" x14ac:dyDescent="0.35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" thickBot="1" x14ac:dyDescent="0.35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" thickBot="1" x14ac:dyDescent="0.35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" thickBot="1" x14ac:dyDescent="0.35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27</v>
      </c>
      <c r="J394" s="34">
        <f t="shared" si="48"/>
        <v>1</v>
      </c>
      <c r="K394" s="35">
        <f t="shared" si="49"/>
        <v>0.9642857142857143</v>
      </c>
      <c r="L394" s="88"/>
      <c r="M394" s="88"/>
      <c r="N394" s="88"/>
      <c r="O394" s="88"/>
      <c r="P394" s="88"/>
      <c r="Q394" s="88" t="s">
        <v>1375</v>
      </c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" thickBot="1" x14ac:dyDescent="0.35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" thickBot="1" x14ac:dyDescent="0.35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" thickBot="1" x14ac:dyDescent="0.35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" thickBot="1" x14ac:dyDescent="0.35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" thickBot="1" x14ac:dyDescent="0.35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" thickBot="1" x14ac:dyDescent="0.35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" thickBot="1" x14ac:dyDescent="0.35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" thickBot="1" x14ac:dyDescent="0.35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" thickBot="1" x14ac:dyDescent="0.35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" thickBot="1" x14ac:dyDescent="0.35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" thickBot="1" x14ac:dyDescent="0.35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" thickBot="1" x14ac:dyDescent="0.35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" thickBot="1" x14ac:dyDescent="0.35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" thickBot="1" x14ac:dyDescent="0.35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" thickBot="1" x14ac:dyDescent="0.35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" thickBot="1" x14ac:dyDescent="0.35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27</v>
      </c>
      <c r="J410" s="34">
        <f t="shared" si="56"/>
        <v>1</v>
      </c>
      <c r="K410" s="35">
        <f t="shared" si="57"/>
        <v>0.9642857142857143</v>
      </c>
      <c r="L410" s="88"/>
      <c r="M410" s="88"/>
      <c r="N410" s="88"/>
      <c r="O410" s="88"/>
      <c r="P410" s="88"/>
      <c r="Q410" s="88" t="s">
        <v>1375</v>
      </c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" thickBot="1" x14ac:dyDescent="0.35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27</v>
      </c>
      <c r="J411" s="34">
        <f t="shared" si="56"/>
        <v>1</v>
      </c>
      <c r="K411" s="35">
        <f t="shared" si="57"/>
        <v>0.9642857142857143</v>
      </c>
      <c r="L411" s="88"/>
      <c r="M411" s="88"/>
      <c r="N411" s="88"/>
      <c r="O411" s="88"/>
      <c r="P411" s="88"/>
      <c r="Q411" s="88" t="s">
        <v>1375</v>
      </c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" thickBot="1" x14ac:dyDescent="0.35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" thickBot="1" x14ac:dyDescent="0.35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" thickBot="1" x14ac:dyDescent="0.35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25</v>
      </c>
      <c r="J414" s="34">
        <f>COUNTIF(L414:AM414,"APAGADO")</f>
        <v>3</v>
      </c>
      <c r="K414" s="35">
        <f>(I414)/(J414+I414)</f>
        <v>0.8928571428571429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 t="s">
        <v>1375</v>
      </c>
      <c r="W414" s="88" t="s">
        <v>1375</v>
      </c>
      <c r="X414" s="88" t="s">
        <v>1375</v>
      </c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" thickBot="1" x14ac:dyDescent="0.35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" thickBot="1" x14ac:dyDescent="0.35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" thickBot="1" x14ac:dyDescent="0.35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" thickBot="1" x14ac:dyDescent="0.35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" thickBot="1" x14ac:dyDescent="0.35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" thickBot="1" x14ac:dyDescent="0.35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" thickBot="1" x14ac:dyDescent="0.35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" thickBot="1" x14ac:dyDescent="0.35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" thickBot="1" x14ac:dyDescent="0.35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" thickBot="1" x14ac:dyDescent="0.35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" thickBot="1" x14ac:dyDescent="0.35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" thickBot="1" x14ac:dyDescent="0.35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" thickBot="1" x14ac:dyDescent="0.35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22</v>
      </c>
      <c r="J427" s="34">
        <f t="shared" si="56"/>
        <v>6</v>
      </c>
      <c r="K427" s="35">
        <f t="shared" si="57"/>
        <v>0.7857142857142857</v>
      </c>
      <c r="L427" s="88"/>
      <c r="M427" s="88"/>
      <c r="N427" s="88"/>
      <c r="O427" s="88"/>
      <c r="P427" s="88"/>
      <c r="Q427" s="88" t="s">
        <v>1375</v>
      </c>
      <c r="R427" s="88" t="s">
        <v>1375</v>
      </c>
      <c r="S427" s="88"/>
      <c r="T427" s="88"/>
      <c r="U427" s="88" t="s">
        <v>1375</v>
      </c>
      <c r="V427" s="88" t="s">
        <v>1375</v>
      </c>
      <c r="W427" s="88" t="s">
        <v>1375</v>
      </c>
      <c r="X427" s="88" t="s">
        <v>1375</v>
      </c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" thickBot="1" x14ac:dyDescent="0.35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1375</v>
      </c>
      <c r="AC428" s="88" t="s">
        <v>1375</v>
      </c>
      <c r="AD428" s="88" t="s">
        <v>1375</v>
      </c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" thickBot="1" x14ac:dyDescent="0.35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1375</v>
      </c>
      <c r="AC429" s="88" t="s">
        <v>1375</v>
      </c>
      <c r="AD429" s="88" t="s">
        <v>1375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" thickBot="1" x14ac:dyDescent="0.35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1375</v>
      </c>
      <c r="AC430" s="88" t="s">
        <v>1375</v>
      </c>
      <c r="AD430" s="88" t="s">
        <v>1375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" thickBot="1" x14ac:dyDescent="0.35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1375</v>
      </c>
      <c r="AC431" s="88" t="s">
        <v>1375</v>
      </c>
      <c r="AD431" s="88" t="s">
        <v>1375</v>
      </c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" thickBot="1" x14ac:dyDescent="0.35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" thickBot="1" x14ac:dyDescent="0.35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" thickBot="1" x14ac:dyDescent="0.35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" thickBot="1" x14ac:dyDescent="0.35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" thickBot="1" x14ac:dyDescent="0.35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" thickBot="1" x14ac:dyDescent="0.35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1375</v>
      </c>
      <c r="Z437" s="88"/>
      <c r="AA437" s="88"/>
      <c r="AB437" s="88"/>
      <c r="AC437" s="88"/>
      <c r="AD437" s="88" t="s">
        <v>1375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" thickBot="1" x14ac:dyDescent="0.35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1375</v>
      </c>
      <c r="Y438" s="88" t="s">
        <v>1375</v>
      </c>
      <c r="Z438" s="88"/>
      <c r="AA438" s="88"/>
      <c r="AB438" s="88"/>
      <c r="AC438" s="88"/>
      <c r="AD438" s="88" t="s">
        <v>1375</v>
      </c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" thickBot="1" x14ac:dyDescent="0.35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25</v>
      </c>
      <c r="J439" s="34">
        <f t="shared" si="56"/>
        <v>3</v>
      </c>
      <c r="K439" s="35">
        <f t="shared" si="57"/>
        <v>0.8928571428571429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1375</v>
      </c>
      <c r="Y439" s="88" t="s">
        <v>1375</v>
      </c>
      <c r="Z439" s="88"/>
      <c r="AA439" s="88"/>
      <c r="AB439" s="88"/>
      <c r="AC439" s="88"/>
      <c r="AD439" s="88" t="s">
        <v>1375</v>
      </c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" thickBot="1" x14ac:dyDescent="0.35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1375</v>
      </c>
      <c r="Y440" s="88" t="s">
        <v>1375</v>
      </c>
      <c r="Z440" s="88"/>
      <c r="AA440" s="88"/>
      <c r="AB440" s="88"/>
      <c r="AC440" s="88"/>
      <c r="AD440" s="88" t="s">
        <v>1375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" thickBot="1" x14ac:dyDescent="0.35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1375</v>
      </c>
      <c r="Y441" s="88" t="s">
        <v>1375</v>
      </c>
      <c r="Z441" s="88"/>
      <c r="AA441" s="88"/>
      <c r="AB441" s="88"/>
      <c r="AC441" s="88"/>
      <c r="AD441" s="88" t="s">
        <v>1375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" thickBot="1" x14ac:dyDescent="0.35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25</v>
      </c>
      <c r="J442" s="34">
        <f>COUNTIF(L442:AM442,"APAGADO")</f>
        <v>3</v>
      </c>
      <c r="K442" s="35">
        <f>(I442)/(J442+I442)</f>
        <v>0.8928571428571429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1375</v>
      </c>
      <c r="Y442" s="88" t="s">
        <v>1375</v>
      </c>
      <c r="Z442" s="88"/>
      <c r="AA442" s="88"/>
      <c r="AB442" s="88"/>
      <c r="AC442" s="88"/>
      <c r="AD442" s="88" t="s">
        <v>1375</v>
      </c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" thickBot="1" x14ac:dyDescent="0.35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1375</v>
      </c>
      <c r="Y443" s="88" t="s">
        <v>1375</v>
      </c>
      <c r="Z443" s="88"/>
      <c r="AA443" s="88"/>
      <c r="AB443" s="88"/>
      <c r="AC443" s="88"/>
      <c r="AD443" s="88" t="s">
        <v>1375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" thickBot="1" x14ac:dyDescent="0.35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1375</v>
      </c>
      <c r="Y444" s="88" t="s">
        <v>1375</v>
      </c>
      <c r="Z444" s="88"/>
      <c r="AA444" s="88"/>
      <c r="AB444" s="88"/>
      <c r="AC444" s="88"/>
      <c r="AD444" s="88" t="s">
        <v>1375</v>
      </c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" thickBot="1" x14ac:dyDescent="0.35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25</v>
      </c>
      <c r="J445" s="34">
        <f t="shared" si="56"/>
        <v>3</v>
      </c>
      <c r="K445" s="35">
        <f t="shared" si="57"/>
        <v>0.8928571428571429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 t="s">
        <v>1375</v>
      </c>
      <c r="Y445" s="88" t="s">
        <v>1375</v>
      </c>
      <c r="Z445" s="88"/>
      <c r="AA445" s="88"/>
      <c r="AB445" s="88"/>
      <c r="AC445" s="88"/>
      <c r="AD445" s="88" t="s">
        <v>1375</v>
      </c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" thickBot="1" x14ac:dyDescent="0.35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 t="s">
        <v>1375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" thickBot="1" x14ac:dyDescent="0.35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" thickBot="1" x14ac:dyDescent="0.35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" thickBot="1" x14ac:dyDescent="0.35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" thickBot="1" x14ac:dyDescent="0.35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" thickBot="1" x14ac:dyDescent="0.35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" thickBot="1" x14ac:dyDescent="0.35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" thickBot="1" x14ac:dyDescent="0.35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" thickBot="1" x14ac:dyDescent="0.35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" thickBot="1" x14ac:dyDescent="0.35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" thickBot="1" x14ac:dyDescent="0.35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" thickBot="1" x14ac:dyDescent="0.35">
      <c r="A457" t="s">
        <v>1397</v>
      </c>
      <c r="B457" s="33">
        <v>21</v>
      </c>
      <c r="C457" t="s">
        <v>1413</v>
      </c>
      <c r="D457" t="s">
        <v>1390</v>
      </c>
      <c r="E457" s="33" t="s">
        <v>1418</v>
      </c>
      <c r="F457" s="33" t="s">
        <v>1396</v>
      </c>
      <c r="G457" s="33"/>
      <c r="H457" s="83" t="s">
        <v>1403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" thickBot="1" x14ac:dyDescent="0.35">
      <c r="A458" t="s">
        <v>1397</v>
      </c>
      <c r="B458" s="33" t="s">
        <v>1398</v>
      </c>
      <c r="C458" t="s">
        <v>1413</v>
      </c>
      <c r="D458" t="s">
        <v>1390</v>
      </c>
      <c r="E458" s="33" t="s">
        <v>1395</v>
      </c>
      <c r="F458" s="33" t="s">
        <v>1396</v>
      </c>
      <c r="G458" s="33"/>
      <c r="H458" s="33" t="s">
        <v>1408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" thickBot="1" x14ac:dyDescent="0.35">
      <c r="A459" t="s">
        <v>1397</v>
      </c>
      <c r="B459" s="33">
        <v>22</v>
      </c>
      <c r="C459" t="s">
        <v>1413</v>
      </c>
      <c r="D459" t="s">
        <v>1391</v>
      </c>
      <c r="E459" s="33" t="s">
        <v>1418</v>
      </c>
      <c r="F459" s="33" t="s">
        <v>1396</v>
      </c>
      <c r="G459" s="33"/>
      <c r="H459" s="83" t="s">
        <v>1404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" thickBot="1" x14ac:dyDescent="0.35">
      <c r="A460" t="s">
        <v>1397</v>
      </c>
      <c r="B460" s="33" t="s">
        <v>1399</v>
      </c>
      <c r="C460" t="s">
        <v>1413</v>
      </c>
      <c r="D460" t="s">
        <v>1391</v>
      </c>
      <c r="E460" s="33" t="s">
        <v>1395</v>
      </c>
      <c r="F460" s="33" t="s">
        <v>1396</v>
      </c>
      <c r="G460" s="33"/>
      <c r="H460" s="33" t="s">
        <v>1409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" thickBot="1" x14ac:dyDescent="0.35">
      <c r="A461" t="s">
        <v>1397</v>
      </c>
      <c r="B461" s="33">
        <v>23</v>
      </c>
      <c r="C461" t="s">
        <v>1413</v>
      </c>
      <c r="D461" t="s">
        <v>1392</v>
      </c>
      <c r="E461" s="33" t="s">
        <v>1418</v>
      </c>
      <c r="F461" s="33" t="s">
        <v>1396</v>
      </c>
      <c r="G461" s="33"/>
      <c r="H461" s="83" t="s">
        <v>1405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" thickBot="1" x14ac:dyDescent="0.35">
      <c r="A462" t="s">
        <v>1397</v>
      </c>
      <c r="B462" s="33" t="s">
        <v>1400</v>
      </c>
      <c r="C462" t="s">
        <v>1413</v>
      </c>
      <c r="D462" t="s">
        <v>1392</v>
      </c>
      <c r="E462" s="33" t="s">
        <v>1395</v>
      </c>
      <c r="F462" s="33" t="s">
        <v>1396</v>
      </c>
      <c r="G462" s="33"/>
      <c r="H462" s="33" t="s">
        <v>1410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" thickBot="1" x14ac:dyDescent="0.35">
      <c r="A463" t="s">
        <v>1397</v>
      </c>
      <c r="B463" s="33">
        <v>24</v>
      </c>
      <c r="C463" t="s">
        <v>1413</v>
      </c>
      <c r="D463" t="s">
        <v>1393</v>
      </c>
      <c r="E463" s="33" t="s">
        <v>1418</v>
      </c>
      <c r="F463" s="33" t="s">
        <v>1396</v>
      </c>
      <c r="G463" s="33"/>
      <c r="H463" s="83" t="s">
        <v>1406</v>
      </c>
      <c r="I463" s="34">
        <f t="shared" si="61"/>
        <v>17</v>
      </c>
      <c r="J463" s="34">
        <f t="shared" si="62"/>
        <v>11</v>
      </c>
      <c r="K463" s="35">
        <f t="shared" si="63"/>
        <v>0.6071428571428571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 t="s">
        <v>1375</v>
      </c>
      <c r="Z463" s="88" t="s">
        <v>1375</v>
      </c>
      <c r="AA463" s="88" t="s">
        <v>1375</v>
      </c>
      <c r="AB463" s="88" t="s">
        <v>1375</v>
      </c>
      <c r="AC463" s="88" t="s">
        <v>1375</v>
      </c>
      <c r="AD463" s="88" t="s">
        <v>1426</v>
      </c>
      <c r="AE463" s="88" t="s">
        <v>1426</v>
      </c>
      <c r="AF463" s="88" t="s">
        <v>1426</v>
      </c>
      <c r="AG463" s="88" t="s">
        <v>1426</v>
      </c>
      <c r="AH463" s="88" t="s">
        <v>1426</v>
      </c>
      <c r="AI463" s="88" t="s">
        <v>1426</v>
      </c>
      <c r="AJ463" s="88"/>
      <c r="AK463" s="88"/>
      <c r="AL463" s="88"/>
      <c r="AM463" s="88"/>
      <c r="AN463" s="88"/>
      <c r="AO463" s="88"/>
      <c r="AP463" s="88"/>
    </row>
    <row r="464" spans="1:42" ht="15" thickBot="1" x14ac:dyDescent="0.35">
      <c r="A464" t="s">
        <v>1397</v>
      </c>
      <c r="B464" s="33" t="s">
        <v>1401</v>
      </c>
      <c r="C464" t="s">
        <v>1413</v>
      </c>
      <c r="D464" t="s">
        <v>1393</v>
      </c>
      <c r="E464" s="33" t="s">
        <v>1395</v>
      </c>
      <c r="F464" s="33" t="s">
        <v>1396</v>
      </c>
      <c r="G464" s="33"/>
      <c r="H464" s="33" t="s">
        <v>1411</v>
      </c>
      <c r="I464" s="34">
        <f t="shared" si="61"/>
        <v>17</v>
      </c>
      <c r="J464" s="34">
        <f t="shared" si="62"/>
        <v>11</v>
      </c>
      <c r="K464" s="35">
        <f t="shared" si="63"/>
        <v>0.6071428571428571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 t="s">
        <v>1375</v>
      </c>
      <c r="Z464" s="88" t="s">
        <v>1375</v>
      </c>
      <c r="AA464" s="88" t="s">
        <v>1375</v>
      </c>
      <c r="AB464" s="88" t="s">
        <v>1375</v>
      </c>
      <c r="AC464" s="88" t="s">
        <v>1375</v>
      </c>
      <c r="AD464" s="88" t="s">
        <v>1426</v>
      </c>
      <c r="AE464" s="88" t="s">
        <v>1426</v>
      </c>
      <c r="AF464" s="88" t="s">
        <v>1426</v>
      </c>
      <c r="AG464" s="88" t="s">
        <v>1426</v>
      </c>
      <c r="AH464" s="88" t="s">
        <v>1426</v>
      </c>
      <c r="AI464" s="88" t="s">
        <v>1426</v>
      </c>
      <c r="AJ464" s="88"/>
      <c r="AK464" s="88"/>
      <c r="AL464" s="88"/>
      <c r="AM464" s="88"/>
      <c r="AN464" s="88"/>
      <c r="AO464" s="88"/>
      <c r="AP464" s="88"/>
    </row>
    <row r="465" spans="1:42" ht="15" thickBot="1" x14ac:dyDescent="0.35">
      <c r="A465" t="s">
        <v>1397</v>
      </c>
      <c r="B465" s="33">
        <v>25</v>
      </c>
      <c r="C465" t="s">
        <v>1413</v>
      </c>
      <c r="D465" t="s">
        <v>1394</v>
      </c>
      <c r="E465" s="33" t="s">
        <v>1418</v>
      </c>
      <c r="F465" s="33" t="s">
        <v>1396</v>
      </c>
      <c r="G465" s="33"/>
      <c r="H465" s="83" t="s">
        <v>1407</v>
      </c>
      <c r="I465" s="34">
        <f t="shared" si="61"/>
        <v>17</v>
      </c>
      <c r="J465" s="34">
        <f t="shared" si="62"/>
        <v>11</v>
      </c>
      <c r="K465" s="35">
        <f t="shared" si="63"/>
        <v>0.6071428571428571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 t="s">
        <v>1375</v>
      </c>
      <c r="Z465" s="88" t="s">
        <v>1375</v>
      </c>
      <c r="AA465" s="88" t="s">
        <v>1375</v>
      </c>
      <c r="AB465" s="88" t="s">
        <v>1375</v>
      </c>
      <c r="AC465" s="88" t="s">
        <v>1375</v>
      </c>
      <c r="AD465" s="88" t="s">
        <v>1426</v>
      </c>
      <c r="AE465" s="88" t="s">
        <v>1426</v>
      </c>
      <c r="AF465" s="88" t="s">
        <v>1426</v>
      </c>
      <c r="AG465" s="88" t="s">
        <v>1426</v>
      </c>
      <c r="AH465" s="88" t="s">
        <v>1426</v>
      </c>
      <c r="AI465" s="88" t="s">
        <v>1426</v>
      </c>
      <c r="AJ465" s="88"/>
      <c r="AK465" s="88"/>
      <c r="AL465" s="88"/>
      <c r="AM465" s="88"/>
      <c r="AN465" s="88"/>
      <c r="AO465" s="88"/>
      <c r="AP465" s="88"/>
    </row>
    <row r="466" spans="1:42" ht="15" thickBot="1" x14ac:dyDescent="0.35">
      <c r="A466" t="s">
        <v>1397</v>
      </c>
      <c r="B466" s="33" t="s">
        <v>1402</v>
      </c>
      <c r="C466" t="s">
        <v>1413</v>
      </c>
      <c r="D466" t="s">
        <v>1394</v>
      </c>
      <c r="E466" s="33" t="s">
        <v>1395</v>
      </c>
      <c r="F466" s="33" t="s">
        <v>1396</v>
      </c>
      <c r="G466" s="33"/>
      <c r="H466" s="33" t="s">
        <v>1412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x14ac:dyDescent="0.3">
      <c r="E467" s="33"/>
      <c r="F467" s="33"/>
      <c r="G467" s="33"/>
      <c r="H467" s="33"/>
      <c r="K467" s="15"/>
      <c r="L467" s="90"/>
      <c r="M467" s="90"/>
      <c r="N467" s="88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</row>
    <row r="468" spans="1:42" x14ac:dyDescent="0.3">
      <c r="E468" s="33"/>
      <c r="F468" s="33"/>
      <c r="G468" s="33"/>
      <c r="H468" s="33"/>
      <c r="K468" s="15"/>
      <c r="L468" s="90"/>
      <c r="M468" s="90"/>
      <c r="N468" s="88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</row>
    <row r="469" spans="1:42" x14ac:dyDescent="0.3">
      <c r="E469" s="33"/>
      <c r="F469" s="33"/>
      <c r="G469" s="33"/>
      <c r="H469" s="33"/>
      <c r="K469" s="15"/>
      <c r="L469" s="90"/>
      <c r="M469" s="90"/>
      <c r="N469" s="88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</row>
    <row r="470" spans="1:42" x14ac:dyDescent="0.3">
      <c r="E470" s="33"/>
      <c r="F470" s="33"/>
      <c r="G470" s="33"/>
      <c r="H470" s="33"/>
      <c r="K470" s="15"/>
      <c r="L470" s="90"/>
      <c r="M470" s="90"/>
      <c r="N470" s="88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</row>
    <row r="471" spans="1:42" x14ac:dyDescent="0.3">
      <c r="E471" s="33"/>
      <c r="F471" s="33"/>
      <c r="G471" s="33"/>
      <c r="H471" s="33"/>
      <c r="K471" s="15"/>
      <c r="L471" s="90"/>
      <c r="M471" s="90"/>
      <c r="N471" s="88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</row>
    <row r="472" spans="1:42" x14ac:dyDescent="0.3">
      <c r="E472" s="33"/>
      <c r="F472" s="33"/>
      <c r="G472" s="33"/>
      <c r="H472" s="33"/>
      <c r="K472" s="15"/>
      <c r="L472" s="90"/>
      <c r="M472" s="90"/>
      <c r="N472" s="88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</row>
    <row r="473" spans="1:42" x14ac:dyDescent="0.3">
      <c r="E473" s="33"/>
      <c r="F473" s="33"/>
      <c r="G473" s="33"/>
      <c r="H473" s="33"/>
      <c r="K473" s="15"/>
      <c r="L473" s="90"/>
      <c r="M473" s="90"/>
      <c r="N473" s="88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</row>
    <row r="474" spans="1:42" x14ac:dyDescent="0.3">
      <c r="E474" s="33"/>
      <c r="F474" s="33"/>
      <c r="G474" s="33"/>
      <c r="H474" s="33"/>
      <c r="K474" s="15"/>
      <c r="L474" s="90"/>
      <c r="M474" s="90"/>
      <c r="N474" s="88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</row>
    <row r="475" spans="1:42" x14ac:dyDescent="0.3">
      <c r="E475" s="33"/>
      <c r="F475" s="33"/>
      <c r="G475" s="33"/>
      <c r="H475" s="33"/>
      <c r="K475" s="15"/>
      <c r="L475" s="90"/>
      <c r="M475" s="90"/>
      <c r="N475" s="88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</row>
    <row r="476" spans="1:42" x14ac:dyDescent="0.3">
      <c r="E476" s="33"/>
      <c r="F476" s="33"/>
      <c r="G476" s="33"/>
      <c r="H476" s="33"/>
      <c r="K476" s="15"/>
      <c r="L476" s="90"/>
      <c r="M476" s="90"/>
      <c r="N476" s="88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</row>
    <row r="477" spans="1:42" x14ac:dyDescent="0.3">
      <c r="E477" s="33"/>
      <c r="F477" s="33"/>
      <c r="G477" s="33"/>
      <c r="H477" s="33"/>
      <c r="K477" s="15"/>
      <c r="L477" s="90"/>
      <c r="M477" s="90"/>
      <c r="N477" s="88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</row>
    <row r="478" spans="1:42" x14ac:dyDescent="0.3">
      <c r="E478" s="33"/>
      <c r="F478" s="33"/>
      <c r="G478" s="33"/>
      <c r="H478" s="33"/>
      <c r="K478" s="15"/>
      <c r="L478" s="90"/>
      <c r="M478" s="90"/>
      <c r="N478" s="88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</row>
    <row r="479" spans="1:42" x14ac:dyDescent="0.3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3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3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3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3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3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3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3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3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3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3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3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3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3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3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3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3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3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3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3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3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3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3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3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3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3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3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3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3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3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3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3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3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3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3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3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3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3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3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3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3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3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3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3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3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3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3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3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3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3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3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3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3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3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3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3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3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3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3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3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3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3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3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3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3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3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3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3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3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3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3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3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3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3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3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3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3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3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3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3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3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3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3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3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3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3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3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3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3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3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3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3">
      <c r="E693" s="33"/>
      <c r="F693" s="33"/>
      <c r="G693" s="33"/>
      <c r="H693" s="33"/>
      <c r="K693" s="15"/>
      <c r="N693" s="88"/>
    </row>
    <row r="694" spans="5:42" x14ac:dyDescent="0.3">
      <c r="E694" s="33"/>
      <c r="F694" s="33"/>
      <c r="G694" s="33"/>
      <c r="H694" s="33"/>
      <c r="K694" s="15"/>
      <c r="N694" s="88"/>
    </row>
    <row r="695" spans="5:42" x14ac:dyDescent="0.3">
      <c r="E695" s="33"/>
      <c r="F695" s="33"/>
      <c r="G695" s="33"/>
      <c r="H695" s="33"/>
      <c r="K695" s="15"/>
      <c r="N695" s="88"/>
    </row>
    <row r="696" spans="5:42" x14ac:dyDescent="0.3">
      <c r="K696" s="15"/>
      <c r="N696" s="88"/>
    </row>
    <row r="697" spans="5:42" x14ac:dyDescent="0.3">
      <c r="N697" s="88"/>
    </row>
    <row r="698" spans="5:42" x14ac:dyDescent="0.3">
      <c r="N698" s="88"/>
    </row>
    <row r="699" spans="5:42" x14ac:dyDescent="0.3">
      <c r="N699" s="88"/>
    </row>
    <row r="700" spans="5:42" x14ac:dyDescent="0.3">
      <c r="N700" s="88"/>
    </row>
    <row r="701" spans="5:42" x14ac:dyDescent="0.3">
      <c r="N701" s="88"/>
    </row>
    <row r="702" spans="5:42" x14ac:dyDescent="0.3">
      <c r="N702" s="88"/>
    </row>
    <row r="703" spans="5:42" x14ac:dyDescent="0.3">
      <c r="N703" s="88"/>
    </row>
    <row r="704" spans="5:42" x14ac:dyDescent="0.3">
      <c r="N704" s="88"/>
    </row>
    <row r="705" spans="14:14" x14ac:dyDescent="0.3">
      <c r="N705" s="88"/>
    </row>
    <row r="706" spans="14:14" x14ac:dyDescent="0.3">
      <c r="N706" s="88"/>
    </row>
    <row r="707" spans="14:14" x14ac:dyDescent="0.3">
      <c r="N707" s="88"/>
    </row>
    <row r="708" spans="14:14" x14ac:dyDescent="0.3">
      <c r="N708" s="88"/>
    </row>
    <row r="709" spans="14:14" x14ac:dyDescent="0.3">
      <c r="N709" s="88"/>
    </row>
    <row r="710" spans="14:14" x14ac:dyDescent="0.3">
      <c r="N710" s="88"/>
    </row>
    <row r="711" spans="14:14" x14ac:dyDescent="0.3">
      <c r="N711" s="88"/>
    </row>
    <row r="712" spans="14:14" x14ac:dyDescent="0.3">
      <c r="N712" s="88"/>
    </row>
    <row r="713" spans="14:14" x14ac:dyDescent="0.3">
      <c r="N713" s="88"/>
    </row>
    <row r="714" spans="14:14" x14ac:dyDescent="0.3">
      <c r="N714" s="88"/>
    </row>
    <row r="715" spans="14:14" x14ac:dyDescent="0.3">
      <c r="N715" s="88"/>
    </row>
    <row r="716" spans="14:14" x14ac:dyDescent="0.3">
      <c r="N716" s="88"/>
    </row>
    <row r="717" spans="14:14" x14ac:dyDescent="0.3">
      <c r="N717" s="88"/>
    </row>
    <row r="718" spans="14:14" x14ac:dyDescent="0.3">
      <c r="N718" s="88"/>
    </row>
    <row r="719" spans="14:14" x14ac:dyDescent="0.3">
      <c r="N719" s="88"/>
    </row>
    <row r="720" spans="14:14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</sheetData>
  <autoFilter ref="A4:AP466" xr:uid="{00000000-0001-0000-0000-000000000000}"/>
  <phoneticPr fontId="6" type="noConversion"/>
  <conditionalFormatting sqref="C1:C210 D107:D109 D117 D165 D169:D170 D203 D210 C211:D211 C212:C1048576 D288:D289 D297 D370:D373">
    <cfRule type="cellIs" dxfId="256" priority="421" operator="equal">
      <formula>$C$225</formula>
    </cfRule>
    <cfRule type="cellIs" dxfId="255" priority="422" operator="equal">
      <formula>$C$213</formula>
    </cfRule>
  </conditionalFormatting>
  <conditionalFormatting sqref="E1:E436 E449:E1048576">
    <cfRule type="containsText" dxfId="254" priority="427" operator="containsText" text="fija">
      <formula>NOT(ISERROR(SEARCH("fija",E1)))</formula>
    </cfRule>
    <cfRule type="containsText" dxfId="253" priority="428" operator="containsText" text="domo">
      <formula>NOT(ISERROR(SEARCH("domo",E1)))</formula>
    </cfRule>
  </conditionalFormatting>
  <conditionalFormatting sqref="E1:E1048576">
    <cfRule type="cellIs" dxfId="252" priority="423" operator="equal">
      <formula>$E$7</formula>
    </cfRule>
  </conditionalFormatting>
  <conditionalFormatting sqref="E438">
    <cfRule type="containsText" dxfId="251" priority="370" operator="containsText" text="Radio">
      <formula>NOT(ISERROR(SEARCH("Radio",E438)))</formula>
    </cfRule>
    <cfRule type="containsText" dxfId="250" priority="369" operator="containsText" text="domo">
      <formula>NOT(ISERROR(SEARCH("domo",E438)))</formula>
    </cfRule>
    <cfRule type="containsText" dxfId="249" priority="368" operator="containsText" text="fija">
      <formula>NOT(ISERROR(SEARCH("fija",E438)))</formula>
    </cfRule>
  </conditionalFormatting>
  <conditionalFormatting sqref="E438:E439">
    <cfRule type="containsText" dxfId="248" priority="364" operator="containsText" text="domo">
      <formula>NOT(ISERROR(SEARCH("domo",E438)))</formula>
    </cfRule>
    <cfRule type="containsText" dxfId="247" priority="363" operator="containsText" text="fija">
      <formula>NOT(ISERROR(SEARCH("fija",E438)))</formula>
    </cfRule>
  </conditionalFormatting>
  <conditionalFormatting sqref="E439">
    <cfRule type="containsText" dxfId="246" priority="362" operator="containsText" text="domo">
      <formula>NOT(ISERROR(SEARCH("domo",E439)))</formula>
    </cfRule>
    <cfRule type="containsText" dxfId="245" priority="361" operator="containsText" text="fija">
      <formula>NOT(ISERROR(SEARCH("fija",E439)))</formula>
    </cfRule>
    <cfRule type="containsText" dxfId="244" priority="365" operator="containsText" text="Radio">
      <formula>NOT(ISERROR(SEARCH("Radio",E439)))</formula>
    </cfRule>
  </conditionalFormatting>
  <conditionalFormatting sqref="E442">
    <cfRule type="containsText" dxfId="243" priority="359" operator="containsText" text="domo">
      <formula>NOT(ISERROR(SEARCH("domo",E442)))</formula>
    </cfRule>
    <cfRule type="containsText" dxfId="242" priority="360" operator="containsText" text="Radio">
      <formula>NOT(ISERROR(SEARCH("Radio",E442)))</formula>
    </cfRule>
    <cfRule type="containsText" dxfId="241" priority="358" operator="containsText" text="fija">
      <formula>NOT(ISERROR(SEARCH("fija",E442)))</formula>
    </cfRule>
  </conditionalFormatting>
  <conditionalFormatting sqref="E442:E443">
    <cfRule type="containsText" dxfId="240" priority="354" operator="containsText" text="domo">
      <formula>NOT(ISERROR(SEARCH("domo",E442)))</formula>
    </cfRule>
    <cfRule type="containsText" dxfId="239" priority="353" operator="containsText" text="fija">
      <formula>NOT(ISERROR(SEARCH("fija",E442)))</formula>
    </cfRule>
  </conditionalFormatting>
  <conditionalFormatting sqref="E443 E27:H436 E449:H456">
    <cfRule type="containsText" dxfId="238" priority="355" operator="containsText" text="Radio">
      <formula>NOT(ISERROR(SEARCH("Radio",E27)))</formula>
    </cfRule>
  </conditionalFormatting>
  <conditionalFormatting sqref="E443:E444">
    <cfRule type="containsText" dxfId="237" priority="349" operator="containsText" text="domo">
      <formula>NOT(ISERROR(SEARCH("domo",E443)))</formula>
    </cfRule>
    <cfRule type="containsText" dxfId="236" priority="348" operator="containsText" text="fija">
      <formula>NOT(ISERROR(SEARCH("fija",E443)))</formula>
    </cfRule>
  </conditionalFormatting>
  <conditionalFormatting sqref="E444">
    <cfRule type="containsText" dxfId="235" priority="350" operator="containsText" text="Radio">
      <formula>NOT(ISERROR(SEARCH("Radio",E444)))</formula>
    </cfRule>
  </conditionalFormatting>
  <conditionalFormatting sqref="E444:E445">
    <cfRule type="containsText" dxfId="234" priority="344" operator="containsText" text="domo">
      <formula>NOT(ISERROR(SEARCH("domo",E444)))</formula>
    </cfRule>
    <cfRule type="containsText" dxfId="233" priority="343" operator="containsText" text="fija">
      <formula>NOT(ISERROR(SEARCH("fija",E444)))</formula>
    </cfRule>
  </conditionalFormatting>
  <conditionalFormatting sqref="E445">
    <cfRule type="containsText" dxfId="232" priority="345" operator="containsText" text="Radio">
      <formula>NOT(ISERROR(SEARCH("Radio",E445)))</formula>
    </cfRule>
    <cfRule type="containsText" dxfId="231" priority="342" operator="containsText" text="domo">
      <formula>NOT(ISERROR(SEARCH("domo",E445)))</formula>
    </cfRule>
    <cfRule type="containsText" dxfId="230" priority="341" operator="containsText" text="fija">
      <formula>NOT(ISERROR(SEARCH("fija",E445)))</formula>
    </cfRule>
  </conditionalFormatting>
  <conditionalFormatting sqref="E447">
    <cfRule type="containsText" dxfId="229" priority="639" operator="containsText" text="fija">
      <formula>NOT(ISERROR(SEARCH("fija",E447)))</formula>
    </cfRule>
    <cfRule type="containsText" dxfId="228" priority="640" operator="containsText" text="domo">
      <formula>NOT(ISERROR(SEARCH("domo",E447)))</formula>
    </cfRule>
  </conditionalFormatting>
  <conditionalFormatting sqref="E450:E452">
    <cfRule type="containsText" dxfId="227" priority="371" operator="containsText" text="fija">
      <formula>NOT(ISERROR(SEARCH("fija",E450)))</formula>
    </cfRule>
    <cfRule type="containsText" dxfId="226" priority="372" operator="containsText" text="domo">
      <formula>NOT(ISERROR(SEARCH("domo",E450)))</formula>
    </cfRule>
  </conditionalFormatting>
  <conditionalFormatting sqref="E447:H447 E1:H26 E457:G457 E458:H458 E459:G459 E460:H460 E461:G461 E462:H462 E463:G463 E464:H464 E465:G465 E466:H1048576">
    <cfRule type="containsText" dxfId="225" priority="896" operator="containsText" text="Radio">
      <formula>NOT(ISERROR(SEARCH("Radio",E1)))</formula>
    </cfRule>
  </conditionalFormatting>
  <conditionalFormatting sqref="F437">
    <cfRule type="cellIs" dxfId="224" priority="19" operator="equal">
      <formula>"PTP A FO"</formula>
    </cfRule>
    <cfRule type="containsText" dxfId="223" priority="18" operator="containsText" text="Radio">
      <formula>NOT(ISERROR(SEARCH("Radio",F437)))</formula>
    </cfRule>
  </conditionalFormatting>
  <conditionalFormatting sqref="F1:G436 F447:G447 F449:G1048576">
    <cfRule type="cellIs" dxfId="222" priority="620" operator="equal">
      <formula>"PTP A FO"</formula>
    </cfRule>
  </conditionalFormatting>
  <conditionalFormatting sqref="F1:G1048576">
    <cfRule type="cellIs" dxfId="221" priority="425" operator="equal">
      <formula>"PTP A FO"</formula>
    </cfRule>
    <cfRule type="cellIs" dxfId="220" priority="424" operator="equal">
      <formula>$F$10</formula>
    </cfRule>
  </conditionalFormatting>
  <conditionalFormatting sqref="K4:K466">
    <cfRule type="cellIs" dxfId="219" priority="855" operator="lessThan">
      <formula>0.8</formula>
    </cfRule>
    <cfRule type="cellIs" dxfId="218" priority="856" operator="greaterThan">
      <formula>0.8</formula>
    </cfRule>
  </conditionalFormatting>
  <conditionalFormatting sqref="L473:AN1048576 AP473:AP1048576">
    <cfRule type="notContainsText" dxfId="217" priority="885" operator="notContains" text="Caida">
      <formula>ISERROR(SEARCH("Caida",L473))</formula>
    </cfRule>
  </conditionalFormatting>
  <conditionalFormatting sqref="L473:AN1048576">
    <cfRule type="containsText" dxfId="216" priority="552" operator="containsText" text="Caida">
      <formula>NOT(ISERROR(SEARCH("Caida",L473)))</formula>
    </cfRule>
  </conditionalFormatting>
  <conditionalFormatting sqref="L5:AP472">
    <cfRule type="cellIs" dxfId="215" priority="1" operator="equal">
      <formula>"APAGADO"</formula>
    </cfRule>
  </conditionalFormatting>
  <conditionalFormatting sqref="L473:AP605">
    <cfRule type="cellIs" dxfId="214" priority="2" operator="equal">
      <formula>"apagado"</formula>
    </cfRule>
  </conditionalFormatting>
  <conditionalFormatting sqref="N473:N1048">
    <cfRule type="cellIs" dxfId="213" priority="311" operator="equal">
      <formula>"APAGADO"</formula>
    </cfRule>
    <cfRule type="cellIs" dxfId="212" priority="207" operator="greaterThan">
      <formula>0.8</formula>
    </cfRule>
    <cfRule type="cellIs" dxfId="211" priority="184" operator="greaterThan">
      <formula>0.8</formula>
    </cfRule>
    <cfRule type="cellIs" dxfId="210" priority="183" operator="lessThan">
      <formula>0.8</formula>
    </cfRule>
    <cfRule type="containsText" dxfId="209" priority="182" operator="containsText" text="Caida">
      <formula>NOT(ISERROR(SEARCH("Caida",N473)))</formula>
    </cfRule>
    <cfRule type="notContainsText" dxfId="208" priority="181" operator="notContains" text="Caida">
      <formula>ISERROR(SEARCH("Caida",N473))</formula>
    </cfRule>
  </conditionalFormatting>
  <conditionalFormatting sqref="N473:N1048576 N2 N4">
    <cfRule type="cellIs" dxfId="207" priority="201" operator="equal">
      <formula>$N$13</formula>
    </cfRule>
  </conditionalFormatting>
  <conditionalFormatting sqref="V3:AG3">
    <cfRule type="cellIs" dxfId="206" priority="575" operator="equal">
      <formula>"apagado"</formula>
    </cfRule>
  </conditionalFormatting>
  <conditionalFormatting sqref="V473:AG1048576">
    <cfRule type="cellIs" dxfId="205" priority="15" operator="equal">
      <formula>"apagado"</formula>
    </cfRule>
  </conditionalFormatting>
  <conditionalFormatting sqref="AH473:AP1048576">
    <cfRule type="cellIs" dxfId="204" priority="132" operator="equal">
      <formula>"APAGADO"</formula>
    </cfRule>
  </conditionalFormatting>
  <conditionalFormatting sqref="AO473:AO1048576">
    <cfRule type="notContainsText" dxfId="203" priority="133" operator="notContains" text="Caida">
      <formula>ISERROR(SEARCH("Caida",AO473))</formula>
    </cfRule>
  </conditionalFormatting>
  <conditionalFormatting sqref="AO473:AP1048576">
    <cfRule type="containsText" dxfId="202" priority="134" operator="containsText" text="Caida">
      <formula>NOT(ISERROR(SEARCH("Caida",AO473)))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 t="str">
        <f>'RESUMEN TOTAL'!AD6</f>
        <v>APAGADO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117</v>
      </c>
      <c r="T1" s="18">
        <f t="shared" si="0"/>
        <v>44</v>
      </c>
      <c r="U1" s="18">
        <f t="shared" si="0"/>
        <v>58</v>
      </c>
      <c r="V1" s="18">
        <f t="shared" si="0"/>
        <v>99</v>
      </c>
      <c r="W1" s="18">
        <f t="shared" si="0"/>
        <v>80</v>
      </c>
      <c r="X1" s="18">
        <f t="shared" si="0"/>
        <v>87</v>
      </c>
      <c r="Y1" s="18">
        <f t="shared" si="0"/>
        <v>40</v>
      </c>
      <c r="Z1" s="18">
        <f t="shared" si="0"/>
        <v>39</v>
      </c>
      <c r="AA1" s="18">
        <f t="shared" si="0"/>
        <v>42</v>
      </c>
      <c r="AB1" s="18">
        <f t="shared" si="0"/>
        <v>34</v>
      </c>
      <c r="AC1" s="18">
        <f t="shared" si="0"/>
        <v>38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 t="str">
        <f>ESTADISTICA!X3</f>
        <v>APAGADO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 t="str">
        <f>ESTADISTICA!AA5</f>
        <v>APAGADO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 t="str">
        <f>ESTADISTICA!AB18</f>
        <v>APAGADO</v>
      </c>
      <c r="AC19" t="str">
        <f>ESTADISTICA!AC18</f>
        <v>APAGADO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 t="str">
        <f>ESTADISTICA!Y60</f>
        <v>APAGADO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 t="str">
        <f>ESTADISTICA!AA76</f>
        <v>APAGADO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 t="str">
        <f>ESTADISTICA!X80</f>
        <v>APAGADO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 t="str">
        <f>ESTADISTICA!S115</f>
        <v>APAGADO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 t="str">
        <f>ESTADISTICA!AA117</f>
        <v>APAGADO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 t="str">
        <f>ESTADISTICA!Y142</f>
        <v>APAGADO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 t="str">
        <f>ESTADISTICA!AA151</f>
        <v>APAGADO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 t="str">
        <f>ESTADISTICA!Z154</f>
        <v>APAGADO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 t="str">
        <f>ESTADISTICA!Y162</f>
        <v>APAGADO</v>
      </c>
      <c r="Z163" t="str">
        <f>ESTADISTICA!Z162</f>
        <v>APAGADO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 t="str">
        <f>ESTADISTICA!V178</f>
        <v>APAGADO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 t="str">
        <f>ESTADISTICA!U179</f>
        <v>APAGADO</v>
      </c>
      <c r="V180" t="str">
        <f>ESTADISTICA!V179</f>
        <v>APAGADO</v>
      </c>
      <c r="W180" t="str">
        <f>ESTADISTICA!W179</f>
        <v>APAGADO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 t="str">
        <f>ESTADISTICA!V184</f>
        <v>APAGADO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>
        <f>ESTADISTICA!T186</f>
        <v>0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 t="str">
        <f>ESTADISTICA!S206</f>
        <v>APAGADO</v>
      </c>
      <c r="T207">
        <f>ESTADISTICA!T206</f>
        <v>0</v>
      </c>
      <c r="U207" t="str">
        <f>ESTADISTICA!U206</f>
        <v>APAGADO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 t="str">
        <f>ESTADISTICA!W208</f>
        <v>APAGADO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 t="str">
        <f>ESTADISTICA!K217</f>
        <v>APAGADO</v>
      </c>
      <c r="L217">
        <f>ESTADISTICA!L217</f>
        <v>0</v>
      </c>
      <c r="M217">
        <f>ESTADISTICA!M217</f>
        <v>0</v>
      </c>
      <c r="N217">
        <f>ESTADISTICA!N217</f>
        <v>0</v>
      </c>
      <c r="O217" t="str">
        <f>ESTADISTICA!O217</f>
        <v>APAGADO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 t="str">
        <f>ESTADISTICA!O220</f>
        <v>APAGADO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 t="str">
        <f>ESTADISTICA!K221</f>
        <v>APAGADO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 t="str">
        <f>ESTADISTICA!X222</f>
        <v>APAGADO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 t="str">
        <f>ESTADISTICA!AC222</f>
        <v>APAGADO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 t="str">
        <f>ESTADISTICA!X223</f>
        <v>APAGADO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 t="str">
        <f>ESTADISTICA!X225</f>
        <v>APAGADO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 t="str">
        <f>ESTADISTICA!R226</f>
        <v>APAGADO</v>
      </c>
      <c r="S226" t="str">
        <f>ESTADISTICA!S226</f>
        <v>APAGADO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 t="str">
        <f>ESTADISTICA!X226</f>
        <v>APAGADO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 t="str">
        <f>ESTADISTICA!P238</f>
        <v>APAGADO</v>
      </c>
      <c r="Q238" t="str">
        <f>ESTADISTICA!Q238</f>
        <v>APAGADO</v>
      </c>
      <c r="R238" t="str">
        <f>ESTADISTICA!R238</f>
        <v>APAGADO</v>
      </c>
      <c r="S238" t="str">
        <f>ESTADISTICA!S238</f>
        <v>APAGADO</v>
      </c>
      <c r="T238" t="str">
        <f>ESTADISTICA!T238</f>
        <v>APAGADO</v>
      </c>
      <c r="U238" t="str">
        <f>ESTADISTICA!U238</f>
        <v>APAGADO</v>
      </c>
      <c r="V238" t="str">
        <f>ESTADISTICA!V238</f>
        <v>APAGADO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 t="str">
        <f>ESTADISTICA!X239</f>
        <v>APAGADO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 t="str">
        <f>ESTADISTICA!AC239</f>
        <v>APAGADO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 t="str">
        <f>ESTADISTICA!X240</f>
        <v>APAGADO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 t="str">
        <f>ESTADISTICA!V243</f>
        <v>APAGADO</v>
      </c>
      <c r="W243" t="str">
        <f>ESTADISTICA!W243</f>
        <v>APAGADO</v>
      </c>
      <c r="X243" t="str">
        <f>ESTADISTICA!X243</f>
        <v>APAGADO</v>
      </c>
      <c r="Y243" t="str">
        <f>ESTADISTICA!Y243</f>
        <v>APAGADO</v>
      </c>
      <c r="Z243" t="str">
        <f>ESTADISTICA!Z243</f>
        <v>APAGADO</v>
      </c>
      <c r="AA243" t="str">
        <f>ESTADISTICA!AA243</f>
        <v>APAGADO</v>
      </c>
      <c r="AB243" t="str">
        <f>ESTADISTICA!AB243</f>
        <v>APAGADO</v>
      </c>
      <c r="AC243" t="str">
        <f>ESTADISTICA!AC243</f>
        <v>APAGADO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>
        <f>ESTADISTICA!M245</f>
        <v>0</v>
      </c>
      <c r="N245">
        <f>ESTADISTICA!N245</f>
        <v>0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 t="str">
        <f>ESTADISTICA!W245</f>
        <v>APAGADO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 t="str">
        <f>ESTADISTICA!AC245</f>
        <v>APAGADO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 t="str">
        <f>ESTADISTICA!T252</f>
        <v>APAGADO</v>
      </c>
      <c r="U252" t="str">
        <f>ESTADISTICA!U252</f>
        <v>APAGADO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 t="str">
        <f>ESTADISTICA!AA252</f>
        <v>APAGADO</v>
      </c>
      <c r="AB252" t="str">
        <f>ESTADISTICA!AB252</f>
        <v>APAGADO</v>
      </c>
      <c r="AC252" t="str">
        <f>ESTADISTICA!AC252</f>
        <v>APAGADO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 t="str">
        <f>ESTADISTICA!AC253</f>
        <v>APAGADO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 t="str">
        <f>ESTADISTICA!L265</f>
        <v>APAGADO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 t="str">
        <f>ESTADISTICA!S276</f>
        <v>APAGADO</v>
      </c>
      <c r="T276">
        <f>ESTADISTICA!T276</f>
        <v>0</v>
      </c>
      <c r="U276" t="str">
        <f>ESTADISTICA!U276</f>
        <v>APAGADO</v>
      </c>
      <c r="V276">
        <f>ESTADISTICA!V276</f>
        <v>0</v>
      </c>
      <c r="W276" t="str">
        <f>ESTADISTICA!W276</f>
        <v>APAGADO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 t="str">
        <f>ESTADISTICA!S285</f>
        <v>APAGADO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 t="str">
        <f>ESTADISTICA!S286</f>
        <v>APAGADO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 t="str">
        <f>ESTADISTICA!U291</f>
        <v>APAGADO</v>
      </c>
      <c r="V291" t="str">
        <f>ESTADISTICA!V291</f>
        <v>APAGADO</v>
      </c>
      <c r="W291" t="str">
        <f>ESTADISTICA!W291</f>
        <v>APAGADO</v>
      </c>
      <c r="X291" t="str">
        <f>ESTADISTICA!X291</f>
        <v>APAGADO</v>
      </c>
      <c r="Y291" t="str">
        <f>ESTADISTICA!Y291</f>
        <v>APAGADO</v>
      </c>
      <c r="Z291" t="str">
        <f>ESTADISTICA!Z291</f>
        <v>APAGADO</v>
      </c>
      <c r="AA291" t="str">
        <f>ESTADISTICA!AA291</f>
        <v>APAGADO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 t="str">
        <f>ESTADISTICA!T295</f>
        <v>APAGADO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 t="str">
        <f>ESTADISTICA!K296</f>
        <v>APAGADO</v>
      </c>
      <c r="L296" t="str">
        <f>ESTADISTICA!L296</f>
        <v>APAGADO</v>
      </c>
      <c r="M296">
        <f>ESTADISTICA!M296</f>
        <v>0</v>
      </c>
      <c r="N296">
        <f>ESTADISTICA!N296</f>
        <v>0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 t="str">
        <f>ESTADISTICA!R296</f>
        <v>APAGADO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 t="str">
        <f>ESTADISTICA!V296</f>
        <v>APAGADO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 t="str">
        <f>ESTADISTICA!AC296</f>
        <v>APAGADO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 t="str">
        <f>ESTADISTICA!L310</f>
        <v>APAGADO</v>
      </c>
      <c r="M310">
        <f>ESTADISTICA!M310</f>
        <v>0</v>
      </c>
      <c r="N310">
        <f>ESTADISTICA!N310</f>
        <v>0</v>
      </c>
      <c r="O310" t="str">
        <f>ESTADISTICA!O310</f>
        <v>APAGADO</v>
      </c>
      <c r="P310" t="str">
        <f>ESTADISTICA!P310</f>
        <v>APAGADO</v>
      </c>
      <c r="Q310" t="str">
        <f>ESTADISTICA!Q310</f>
        <v>APAGADO</v>
      </c>
      <c r="R310" t="str">
        <f>ESTADISTICA!R310</f>
        <v>APAGADO</v>
      </c>
      <c r="S310" t="str">
        <f>ESTADISTICA!S310</f>
        <v>APAGADO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 t="str">
        <f>ESTADISTICA!T311</f>
        <v>APAGADO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 t="str">
        <f>ESTADISTICA!T315</f>
        <v>APAGADO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 t="str">
        <f>ESTADISTICA!V316</f>
        <v>APAGADO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 t="str">
        <f>ESTADISTICA!Z316</f>
        <v>APAGADO</v>
      </c>
      <c r="AA316" t="str">
        <f>ESTADISTICA!AA316</f>
        <v>APAGADO</v>
      </c>
      <c r="AB316" t="str">
        <f>ESTADISTICA!AB316</f>
        <v>APAGADO</v>
      </c>
      <c r="AC316" t="str">
        <f>ESTADISTICA!AC316</f>
        <v>APAGADO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 t="str">
        <f>ESTADISTICA!Q317</f>
        <v>APAGADO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 t="str">
        <f>ESTADISTICA!V317</f>
        <v>APAGADO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>
        <f>ESTADISTICA!Q319</f>
        <v>0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 t="str">
        <f>ESTADISTICA!V343</f>
        <v>APAGADO</v>
      </c>
      <c r="W343">
        <f>ESTADISTICA!W343</f>
        <v>0</v>
      </c>
      <c r="X343">
        <f>ESTADISTICA!X343</f>
        <v>0</v>
      </c>
      <c r="Y343">
        <f>ESTADISTICA!Y343</f>
        <v>0</v>
      </c>
      <c r="Z343" t="str">
        <f>ESTADISTICA!Z343</f>
        <v>APAGADO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 t="str">
        <f>ESTADISTICA!Z344</f>
        <v>APAGADO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 t="str">
        <f>ESTADISTICA!R346</f>
        <v>APAGADO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 t="str">
        <f>ESTADISTICA!R347</f>
        <v>APAGADO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 t="str">
        <f>ESTADISTICA!U358</f>
        <v>APAGADO</v>
      </c>
      <c r="V358" t="str">
        <f>ESTADISTICA!V358</f>
        <v>APAGADO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 t="str">
        <f>ESTADISTICA!U359</f>
        <v>APAGADO</v>
      </c>
      <c r="V359" t="str">
        <f>ESTADISTICA!V359</f>
        <v>APAGADO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 t="str">
        <f>ESTADISTICA!S367</f>
        <v>APAGADO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 t="str">
        <f>ESTADISTICA!T372</f>
        <v>APAGADO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 t="str">
        <f>ESTADISTICA!AC372</f>
        <v>APAGADO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 t="str">
        <f>ESTADISTICA!Q373</f>
        <v>APAGADO</v>
      </c>
      <c r="R373" t="str">
        <f>ESTADISTICA!R373</f>
        <v>APAGADO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 t="str">
        <f>ESTADISTICA!V373</f>
        <v>APAGADO</v>
      </c>
      <c r="W373" t="str">
        <f>ESTADISTICA!W373</f>
        <v>APAGADO</v>
      </c>
      <c r="X373" t="str">
        <f>ESTADISTICA!X373</f>
        <v>APAGADO</v>
      </c>
      <c r="Y373" t="str">
        <f>ESTADISTICA!Y373</f>
        <v>APAGADO</v>
      </c>
      <c r="Z373" t="str">
        <f>ESTADISTICA!Z373</f>
        <v>APAGADO</v>
      </c>
      <c r="AA373" t="str">
        <f>ESTADISTICA!AA373</f>
        <v>APAGADO</v>
      </c>
      <c r="AB373" t="str">
        <f>ESTADISTICA!AB373</f>
        <v>APAGADO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 t="str">
        <f>ESTADISTICA!T376</f>
        <v>APAGADO</v>
      </c>
      <c r="U376" t="str">
        <f>ESTADISTICA!U376</f>
        <v>APAGADO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 t="str">
        <f>ESTADISTICA!K408</f>
        <v>APAGADO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 t="str">
        <f>ESTADISTICA!K424</f>
        <v>APAGADO</v>
      </c>
      <c r="L424" t="str">
        <f>ESTADISTICA!L424</f>
        <v>APAGADO</v>
      </c>
      <c r="M424">
        <f>ESTADISTICA!M424</f>
        <v>0</v>
      </c>
      <c r="N424">
        <f>ESTADISTICA!N424</f>
        <v>0</v>
      </c>
      <c r="O424" t="str">
        <f>ESTADISTICA!O424</f>
        <v>APAGADO</v>
      </c>
      <c r="P424" t="str">
        <f>ESTADISTICA!P424</f>
        <v>APAGADO</v>
      </c>
      <c r="Q424" t="str">
        <f>ESTADISTICA!Q424</f>
        <v>APAGADO</v>
      </c>
      <c r="R424" t="str">
        <f>ESTADISTICA!R424</f>
        <v>APAGADO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 t="str">
        <f>ESTADISTICA!X435</f>
        <v>APAGADO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 t="str">
        <f>ESTADISTICA!R441</f>
        <v>APAGADO</v>
      </c>
      <c r="S441" t="str">
        <f>ESTADISTICA!S441</f>
        <v>APAGADO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 t="str">
        <f>ESTADISTICA!X441</f>
        <v>APAGADO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 t="str">
        <f>ESTADISTICA!R442</f>
        <v>APAGADO</v>
      </c>
      <c r="S442" t="str">
        <f>ESTADISTICA!S442</f>
        <v>APAGADO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 t="str">
        <f>ESTADISTICA!X442</f>
        <v>APAGADO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 t="str">
        <f>ESTADISTICA!U461</f>
        <v>APAGADO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3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3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3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3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981</v>
      </c>
      <c r="D1" s="31">
        <f>COUNTIFS(E4:E401,"=Fibra Optica")</f>
        <v>272</v>
      </c>
    </row>
    <row r="2" spans="1:36" ht="21" x14ac:dyDescent="0.4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21</v>
      </c>
      <c r="L2" s="18">
        <f>COUNTIFS(L4:L501, "=APAGADO",E4:E501,"=Fibra Optica")</f>
        <v>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6</v>
      </c>
      <c r="P2" s="18">
        <f>COUNTIFS(P4:P501, "=APAGADO",E4:E501,"=Fibra Optica")</f>
        <v>34</v>
      </c>
      <c r="Q2" s="18">
        <f>COUNTIFS(Q4:Q501, "=APAGADO",E4:E501,"=Fibra Optica")</f>
        <v>33</v>
      </c>
      <c r="R2" s="18">
        <f>COUNTIFS(R4:R501, "=APAGADO",E4:E501,"=Fibra Optica")</f>
        <v>56</v>
      </c>
      <c r="S2" s="18">
        <f>COUNTIFS(S4:S501, "=APAGADO",E4:E501,"=Fibra Optica")</f>
        <v>98</v>
      </c>
      <c r="T2" s="18">
        <f>COUNTIFS(T4:T501, "=APAGADO",E4:E501,"=Fibra Optica")</f>
        <v>29</v>
      </c>
      <c r="U2" s="18">
        <f>COUNTIFS(U4:U501, "=APAGADO",E4:E501,"=Fibra Optica")</f>
        <v>44</v>
      </c>
      <c r="V2" s="18">
        <f>COUNTIFS(V4:V501, "=APAGADO",E4:E501,"=Fibra Optica")</f>
        <v>75</v>
      </c>
      <c r="W2" s="18">
        <f>COUNTIFS(W4:W501, "=APAGADO",E4:E501,"=Fibra Optica")</f>
        <v>69</v>
      </c>
      <c r="X2" s="18">
        <f>COUNTIFS(X4:X501, "=APAGADO",E4:E501,"=Fibra Optica")</f>
        <v>79</v>
      </c>
      <c r="Y2" s="18">
        <f>COUNTIFS(Y4:Y501, "=APAGADO",E4:E501,"=Fibra Optica")</f>
        <v>34</v>
      </c>
      <c r="Z2" s="18">
        <f>COUNTIFS(Z4:Z501, "=APAGADO",E4:E501,"=Fibra Optica")</f>
        <v>31</v>
      </c>
      <c r="AA2" s="18">
        <f>COUNTIFS(AA4:AA501, "=APAGADO",E4:E501,"=Fibra Optica")</f>
        <v>32</v>
      </c>
      <c r="AB2" s="18">
        <f>COUNTIFS(AB4:AB501, "=APAGADO",E4:E501,"=Fibra Optica")</f>
        <v>30</v>
      </c>
      <c r="AC2" s="18">
        <f>COUNTIFS(AC4:AC601, "=APAGADO",E4:E601,"=Fibra Optica")</f>
        <v>33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1147</v>
      </c>
      <c r="D1" s="32"/>
    </row>
    <row r="2" spans="1:36" ht="21" x14ac:dyDescent="0.4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4</v>
      </c>
      <c r="Q2" s="18">
        <f>COUNTIFS(Q5:Q502, "=APAGADO",E5:E502,"=PTO A FO")</f>
        <v>1</v>
      </c>
      <c r="R2" s="18">
        <f>COUNTIFS(R5:R502, "=APAGADO",E5:E502,"=PTO A FO")</f>
        <v>1</v>
      </c>
      <c r="S2" s="18">
        <f>COUNTIFS(S5:S502, "=APAGADO",E5:E502,"=PTO A FO")</f>
        <v>8</v>
      </c>
      <c r="T2" s="18">
        <f>COUNTIFS(T5:T502, "=APAGADO",E5:E502,"=PTO A FO")</f>
        <v>4</v>
      </c>
      <c r="U2" s="18">
        <f>COUNTIFS(U5:U502, "=APAGADO",E5:E502,"=PTO A FO")</f>
        <v>6</v>
      </c>
      <c r="V2" s="18">
        <f>COUNTIFS(V5:V502, "=APAGADO",E5:E502,"=PTO A FO")</f>
        <v>10</v>
      </c>
      <c r="W2" s="18">
        <f>COUNTIFS(W5:W502, "=APAGADO",E5:E502,"=PTO A FO")</f>
        <v>5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4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 t="str">
        <f>'RESUMEN TOTAL'!Y6</f>
        <v>APAGADO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 t="str">
        <f>'RESUMEN TOTAL'!AD6</f>
        <v>APAGADO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 t="str">
        <f>'RESUMEN TOTAL'!Y7</f>
        <v>APAGADO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 t="str">
        <f>'RESUMEN TOTAL'!AG8</f>
        <v>APAGADO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 t="str">
        <f>'RESUMEN TOTAL'!Y9</f>
        <v>APAGADO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 t="str">
        <f>'RESUMEN TOTAL'!AD9</f>
        <v>APAGADO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 t="str">
        <f>'RESUMEN TOTAL'!Y10</f>
        <v>APAGADO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 t="str">
        <f>'RESUMEN TOTAL'!Y11</f>
        <v>APAGADO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 t="str">
        <f>'RESUMEN TOTAL'!Y12</f>
        <v>APAGADO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 t="str">
        <f>'RESUMEN TOTAL'!Y13</f>
        <v>APAGADO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 t="str">
        <f>'RESUMEN TOTAL'!AI20</f>
        <v>APAGADO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 t="str">
        <f>'RESUMEN TOTAL'!AH21</f>
        <v>APAGADO</v>
      </c>
      <c r="AC19" t="str">
        <f>'RESUMEN TOTAL'!AI21</f>
        <v>APAGADO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 t="str">
        <f>'RESUMEN TOTAL'!Y40</f>
        <v>APAGADO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 t="str">
        <f>'RESUMEN TOTAL'!Y51</f>
        <v>APAGADO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 t="str">
        <f>'RESUMEN TOTAL'!Y53</f>
        <v>APAGADO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 t="str">
        <f>'RESUMEN TOTAL'!Y54</f>
        <v>APAGADO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 t="str">
        <f>'RESUMEN TOTAL'!Y60</f>
        <v>APAGADO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 t="str">
        <f>'RESUMEN TOTAL'!Y61</f>
        <v>APAGADO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 t="str">
        <f>'RESUMEN TOTAL'!AE63</f>
        <v>APAGADO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 t="str">
        <f>'RESUMEN TOTAL'!AE64</f>
        <v>APAGADO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 t="str">
        <f>'RESUMEN TOTAL'!AG79</f>
        <v>APAGADO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>
        <f>'RESUMEN TOTAL'!W83</f>
        <v>0</v>
      </c>
      <c r="R81">
        <f>'RESUMEN TOTAL'!X83</f>
        <v>0</v>
      </c>
      <c r="S81">
        <f>'RESUMEN TOTAL'!Y83</f>
        <v>0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 t="str">
        <f>'RESUMEN TOTAL'!AC83</f>
        <v>APAGADO</v>
      </c>
      <c r="X81" t="str">
        <f>'RESUMEN TOTAL'!AD83</f>
        <v>APAGADO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 t="str">
        <f>'RESUMEN TOTAL'!Q89</f>
        <v>APAGADO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 t="str">
        <f>'RESUMEN TOTAL'!Y101</f>
        <v>APAGADO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 t="str">
        <f>'RESUMEN TOTAL'!Y102</f>
        <v>APAGADO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 t="str">
        <f>'RESUMEN TOTAL'!Y103</f>
        <v>APAGADO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 t="str">
        <f>'RESUMEN TOTAL'!X114</f>
        <v>APAGADO</v>
      </c>
      <c r="S112" t="str">
        <f>'RESUMEN TOTAL'!Y114</f>
        <v>APAGADO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 t="str">
        <f>'RESUMEN TOTAL'!AD114</f>
        <v>APAGADO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 t="str">
        <f>'RESUMEN TOTAL'!X115</f>
        <v>APAGADO</v>
      </c>
      <c r="S113" t="str">
        <f>'RESUMEN TOTAL'!Y115</f>
        <v>APAGADO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 t="str">
        <f>'RESUMEN TOTAL'!AD115</f>
        <v>APAGADO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 t="str">
        <f>'RESUMEN TOTAL'!AE116</f>
        <v>APAGADO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 t="str">
        <f>'RESUMEN TOTAL'!X117</f>
        <v>APAGADO</v>
      </c>
      <c r="S115" t="str">
        <f>'RESUMEN TOTAL'!Y117</f>
        <v>APAGADO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 t="str">
        <f>'RESUMEN TOTAL'!AD117</f>
        <v>APAGADO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 t="str">
        <f>'RESUMEN TOTAL'!X118</f>
        <v>APAGADO</v>
      </c>
      <c r="S116" t="str">
        <f>'RESUMEN TOTAL'!Y118</f>
        <v>APAGADO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 t="str">
        <f>'RESUMEN TOTAL'!AG119</f>
        <v>APAGADO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 t="str">
        <f>'RESUMEN TOTAL'!AG120</f>
        <v>APAGADO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 t="str">
        <f>'RESUMEN TOTAL'!Y125</f>
        <v>APAGADO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3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 t="str">
        <f>'RESUMEN TOTAL'!Y126</f>
        <v>APAGADO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3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 t="str">
        <f>'RESUMEN TOTAL'!Y127</f>
        <v>APAGADO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3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 t="str">
        <f>'RESUMEN TOTAL'!Y128</f>
        <v>APAGADO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3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3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3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3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3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3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3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3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3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3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3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3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3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 t="str">
        <f>'RESUMEN TOTAL'!Y141</f>
        <v>APAGADO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3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3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3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3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 t="str">
        <f>'RESUMEN TOTAL'!AD145</f>
        <v>APAGADO</v>
      </c>
      <c r="Y143" t="str">
        <f>'RESUMEN TOTAL'!AE145</f>
        <v>APAGADO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3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 t="str">
        <f>'RESUMEN TOTAL'!AD146</f>
        <v>APAGADO</v>
      </c>
      <c r="Y144" t="str">
        <f>'RESUMEN TOTAL'!AE146</f>
        <v>APAGADO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3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3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3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3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3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3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3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3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 t="str">
        <f>'RESUMEN TOTAL'!AG154</f>
        <v>APAGADO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3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3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3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 t="str">
        <f>'RESUMEN TOTAL'!W157</f>
        <v>APAGADO</v>
      </c>
      <c r="R155" t="str">
        <f>'RESUMEN TOTAL'!X157</f>
        <v>APAGADO</v>
      </c>
      <c r="S155" t="str">
        <f>'RESUMEN TOTAL'!Y157</f>
        <v>APAGADO</v>
      </c>
      <c r="T155" t="str">
        <f>'RESUMEN TOTAL'!Z157</f>
        <v>APAGADO</v>
      </c>
      <c r="U155" t="str">
        <f>'RESUMEN TOTAL'!AA157</f>
        <v>APAGADO</v>
      </c>
      <c r="V155" t="str">
        <f>'RESUMEN TOTAL'!AB157</f>
        <v>APAGADO</v>
      </c>
      <c r="W155" t="str">
        <f>'RESUMEN TOTAL'!AC157</f>
        <v>APAGADO</v>
      </c>
      <c r="X155" t="str">
        <f>'RESUMEN TOTAL'!AD157</f>
        <v>APAGADO</v>
      </c>
      <c r="Y155" t="str">
        <f>'RESUMEN TOTAL'!AE157</f>
        <v>APAGADO</v>
      </c>
      <c r="Z155" t="str">
        <f>'RESUMEN TOTAL'!AF157</f>
        <v>APAGADO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3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3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3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3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 t="str">
        <f>'RESUMEN TOTAL'!W161</f>
        <v>APAGADO</v>
      </c>
      <c r="R159" t="str">
        <f>'RESUMEN TOTAL'!X161</f>
        <v>APAGADO</v>
      </c>
      <c r="S159" t="str">
        <f>'RESUMEN TOTAL'!Y161</f>
        <v>APAGADO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 t="str">
        <f>'RESUMEN TOTAL'!AG161</f>
        <v>APAGADO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3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 t="str">
        <f>'RESUMEN TOTAL'!Y162</f>
        <v>APAGADO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3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 t="str">
        <f>'RESUMEN TOTAL'!AG163</f>
        <v>APAGADO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3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3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 t="str">
        <f>'RESUMEN TOTAL'!AE165</f>
        <v>APAGADO</v>
      </c>
      <c r="Z163" t="str">
        <f>'RESUMEN TOTAL'!AF165</f>
        <v>APAGADO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3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 t="str">
        <f>'RESUMEN TOTAL'!AC166</f>
        <v>APAGADO</v>
      </c>
      <c r="X164" t="str">
        <f>'RESUMEN TOTAL'!AD166</f>
        <v>APAGADO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3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 t="str">
        <f>'RESUMEN TOTAL'!AC167</f>
        <v>APAGADO</v>
      </c>
      <c r="X165" t="str">
        <f>'RESUMEN TOTAL'!AD167</f>
        <v>APAGADO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3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 t="str">
        <f>'RESUMEN TOTAL'!AC168</f>
        <v>APAGADO</v>
      </c>
      <c r="X166" t="str">
        <f>'RESUMEN TOTAL'!AD168</f>
        <v>APAGADO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3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 t="str">
        <f>'RESUMEN TOTAL'!R169</f>
        <v>APAGADO</v>
      </c>
      <c r="M167">
        <f>'RESUMEN TOTAL'!S169</f>
        <v>0</v>
      </c>
      <c r="N167">
        <f>'RESUMEN TOTAL'!T169</f>
        <v>0</v>
      </c>
      <c r="O167" t="str">
        <f>'RESUMEN TOTAL'!U169</f>
        <v>APAGADO</v>
      </c>
      <c r="P167" t="str">
        <f>'RESUMEN TOTAL'!V169</f>
        <v>APAGADO</v>
      </c>
      <c r="Q167" t="str">
        <f>'RESUMEN TOTAL'!W169</f>
        <v>APAGADO</v>
      </c>
      <c r="R167" t="str">
        <f>'RESUMEN TOTAL'!X169</f>
        <v>APAGADO</v>
      </c>
      <c r="S167" t="str">
        <f>'RESUMEN TOTAL'!Y169</f>
        <v>APAGADO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3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 t="str">
        <f>'RESUMEN TOTAL'!R170</f>
        <v>APAGADO</v>
      </c>
      <c r="M168">
        <f>'RESUMEN TOTAL'!S170</f>
        <v>0</v>
      </c>
      <c r="N168">
        <f>'RESUMEN TOTAL'!T170</f>
        <v>0</v>
      </c>
      <c r="O168" t="str">
        <f>'RESUMEN TOTAL'!U170</f>
        <v>APAGADO</v>
      </c>
      <c r="P168" t="str">
        <f>'RESUMEN TOTAL'!V170</f>
        <v>APAGADO</v>
      </c>
      <c r="Q168" t="str">
        <f>'RESUMEN TOTAL'!W170</f>
        <v>APAGADO</v>
      </c>
      <c r="R168" t="str">
        <f>'RESUMEN TOTAL'!X170</f>
        <v>APAGADO</v>
      </c>
      <c r="S168" t="str">
        <f>'RESUMEN TOTAL'!Y170</f>
        <v>APAGADO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3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3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3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3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3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 t="str">
        <f>'RESUMEN TOTAL'!V175</f>
        <v>APAGADO</v>
      </c>
      <c r="Q173" t="str">
        <f>'RESUMEN TOTAL'!W175</f>
        <v>APAGADO</v>
      </c>
      <c r="R173" t="str">
        <f>'RESUMEN TOTAL'!X175</f>
        <v>APAGADO</v>
      </c>
      <c r="S173" t="str">
        <f>'RESUMEN TOTAL'!Y175</f>
        <v>APAGADO</v>
      </c>
      <c r="T173" t="str">
        <f>'RESUMEN TOTAL'!Z175</f>
        <v>APAGADO</v>
      </c>
      <c r="U173" t="str">
        <f>'RESUMEN TOTAL'!AA175</f>
        <v>APAGADO</v>
      </c>
      <c r="V173" t="str">
        <f>'RESUMEN TOTAL'!AB175</f>
        <v>APAGADO</v>
      </c>
      <c r="W173" t="str">
        <f>'RESUMEN TOTAL'!AC175</f>
        <v>APAGADO</v>
      </c>
      <c r="X173" t="str">
        <f>'RESUMEN TOTAL'!AD175</f>
        <v>APAGADO</v>
      </c>
      <c r="Y173" t="str">
        <f>'RESUMEN TOTAL'!AE175</f>
        <v>APAGADO</v>
      </c>
      <c r="Z173" t="str">
        <f>'RESUMEN TOTAL'!AF175</f>
        <v>APAGADO</v>
      </c>
      <c r="AA173" t="str">
        <f>'RESUMEN TOTAL'!AG175</f>
        <v>APAGADO</v>
      </c>
      <c r="AB173" t="str">
        <f>'RESUMEN TOTAL'!AH175</f>
        <v>APAGADO</v>
      </c>
      <c r="AC173" t="str">
        <f>'RESUMEN TOTAL'!AI175</f>
        <v>APAGADO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3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 t="str">
        <f>'RESUMEN TOTAL'!V176</f>
        <v>APAGADO</v>
      </c>
      <c r="Q174" t="str">
        <f>'RESUMEN TOTAL'!W176</f>
        <v>APAGADO</v>
      </c>
      <c r="R174" t="str">
        <f>'RESUMEN TOTAL'!X176</f>
        <v>APAGADO</v>
      </c>
      <c r="S174" t="str">
        <f>'RESUMEN TOTAL'!Y176</f>
        <v>APAGADO</v>
      </c>
      <c r="T174" t="str">
        <f>'RESUMEN TOTAL'!Z176</f>
        <v>APAGADO</v>
      </c>
      <c r="U174" t="str">
        <f>'RESUMEN TOTAL'!AA176</f>
        <v>APAGADO</v>
      </c>
      <c r="V174" t="str">
        <f>'RESUMEN TOTAL'!AB176</f>
        <v>APAGADO</v>
      </c>
      <c r="W174" t="str">
        <f>'RESUMEN TOTAL'!AC176</f>
        <v>APAGADO</v>
      </c>
      <c r="X174" t="str">
        <f>'RESUMEN TOTAL'!AD176</f>
        <v>APAGADO</v>
      </c>
      <c r="Y174" t="str">
        <f>'RESUMEN TOTAL'!AE176</f>
        <v>APAGADO</v>
      </c>
      <c r="Z174" t="str">
        <f>'RESUMEN TOTAL'!AF176</f>
        <v>APAGADO</v>
      </c>
      <c r="AA174" t="str">
        <f>'RESUMEN TOTAL'!AG176</f>
        <v>APAGADO</v>
      </c>
      <c r="AB174" t="str">
        <f>'RESUMEN TOTAL'!AH176</f>
        <v>APAGADO</v>
      </c>
      <c r="AC174" t="str">
        <f>'RESUMEN TOTAL'!AI176</f>
        <v>APAGADO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3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 t="str">
        <f>'RESUMEN TOTAL'!V177</f>
        <v>APAGADO</v>
      </c>
      <c r="Q175" t="str">
        <f>'RESUMEN TOTAL'!W177</f>
        <v>APAGADO</v>
      </c>
      <c r="R175" t="str">
        <f>'RESUMEN TOTAL'!X177</f>
        <v>APAGADO</v>
      </c>
      <c r="S175" t="str">
        <f>'RESUMEN TOTAL'!Y177</f>
        <v>APAGADO</v>
      </c>
      <c r="T175" t="str">
        <f>'RESUMEN TOTAL'!Z177</f>
        <v>APAGADO</v>
      </c>
      <c r="U175" t="str">
        <f>'RESUMEN TOTAL'!AA177</f>
        <v>APAGADO</v>
      </c>
      <c r="V175" t="str">
        <f>'RESUMEN TOTAL'!AB177</f>
        <v>APAGADO</v>
      </c>
      <c r="W175" t="str">
        <f>'RESUMEN TOTAL'!AC177</f>
        <v>APAGADO</v>
      </c>
      <c r="X175" t="str">
        <f>'RESUMEN TOTAL'!AD177</f>
        <v>APAGADO</v>
      </c>
      <c r="Y175" t="str">
        <f>'RESUMEN TOTAL'!AE177</f>
        <v>APAGADO</v>
      </c>
      <c r="Z175" t="str">
        <f>'RESUMEN TOTAL'!AF177</f>
        <v>APAGADO</v>
      </c>
      <c r="AA175" t="str">
        <f>'RESUMEN TOTAL'!AG177</f>
        <v>APAGADO</v>
      </c>
      <c r="AB175" t="str">
        <f>'RESUMEN TOTAL'!AH177</f>
        <v>APAGADO</v>
      </c>
      <c r="AC175" t="str">
        <f>'RESUMEN TOTAL'!AI177</f>
        <v>APAGADO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3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 t="str">
        <f>'RESUMEN TOTAL'!Y178</f>
        <v>APAGADO</v>
      </c>
      <c r="T176">
        <f>'RESUMEN TOTAL'!Z178</f>
        <v>0</v>
      </c>
      <c r="U176">
        <f>'RESUMEN TOTAL'!AA178</f>
        <v>0</v>
      </c>
      <c r="V176" t="str">
        <f>'RESUMEN TOTAL'!AB178</f>
        <v>APAGADO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3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 t="str">
        <f>'RESUMEN TOTAL'!Y179</f>
        <v>APAGADO</v>
      </c>
      <c r="T177">
        <f>'RESUMEN TOTAL'!Z179</f>
        <v>0</v>
      </c>
      <c r="U177" t="str">
        <f>'RESUMEN TOTAL'!AA179</f>
        <v>APAGADO</v>
      </c>
      <c r="V177" t="str">
        <f>'RESUMEN TOTAL'!AB179</f>
        <v>APAGADO</v>
      </c>
      <c r="W177" t="str">
        <f>'RESUMEN TOTAL'!AC179</f>
        <v>APAGADO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3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 t="str">
        <f>'RESUMEN TOTAL'!Y180</f>
        <v>APAGADO</v>
      </c>
      <c r="T178">
        <f>'RESUMEN TOTAL'!Z180</f>
        <v>0</v>
      </c>
      <c r="U178" t="str">
        <f>'RESUMEN TOTAL'!AA180</f>
        <v>APAGADO</v>
      </c>
      <c r="V178" t="str">
        <f>'RESUMEN TOTAL'!AB180</f>
        <v>APAGADO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3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 t="str">
        <f>'RESUMEN TOTAL'!Y181</f>
        <v>APAGADO</v>
      </c>
      <c r="T179">
        <f>'RESUMEN TOTAL'!Z181</f>
        <v>0</v>
      </c>
      <c r="U179" t="str">
        <f>'RESUMEN TOTAL'!AA181</f>
        <v>APAGADO</v>
      </c>
      <c r="V179" t="str">
        <f>'RESUMEN TOTAL'!AB181</f>
        <v>APAGADO</v>
      </c>
      <c r="W179" t="str">
        <f>'RESUMEN TOTAL'!AC181</f>
        <v>APAGADO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3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 t="str">
        <f>'RESUMEN TOTAL'!Y182</f>
        <v>APAGADO</v>
      </c>
      <c r="T180">
        <f>'RESUMEN TOTAL'!Z182</f>
        <v>0</v>
      </c>
      <c r="U180" t="str">
        <f>'RESUMEN TOTAL'!AA182</f>
        <v>APAGADO</v>
      </c>
      <c r="V180" t="str">
        <f>'RESUMEN TOTAL'!AB182</f>
        <v>APAGADO</v>
      </c>
      <c r="W180" t="str">
        <f>'RESUMEN TOTAL'!AC182</f>
        <v>APAGADO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3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3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3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3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3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 t="str">
        <f>'RESUMEN TOTAL'!Y187</f>
        <v>APAGADO</v>
      </c>
      <c r="T185">
        <f>'RESUMEN TOTAL'!Z187</f>
        <v>0</v>
      </c>
      <c r="U185" t="str">
        <f>'RESUMEN TOTAL'!AA187</f>
        <v>APAGADO</v>
      </c>
      <c r="V185" t="str">
        <f>'RESUMEN TOTAL'!AB187</f>
        <v>APAGADO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3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 t="str">
        <f>'RESUMEN TOTAL'!Y188</f>
        <v>APAGADO</v>
      </c>
      <c r="T186">
        <f>'RESUMEN TOTAL'!Z188</f>
        <v>0</v>
      </c>
      <c r="U186" t="str">
        <f>'RESUMEN TOTAL'!AA188</f>
        <v>APAGADO</v>
      </c>
      <c r="V186" t="str">
        <f>'RESUMEN TOTAL'!AB188</f>
        <v>APAGADO</v>
      </c>
      <c r="W186" t="str">
        <f>'RESUMEN TOTAL'!AC188</f>
        <v>APAGADO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3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 t="str">
        <f>'RESUMEN TOTAL'!Y189</f>
        <v>APAGADO</v>
      </c>
      <c r="T187">
        <f>'RESUMEN TOTAL'!Z189</f>
        <v>0</v>
      </c>
      <c r="U187" t="str">
        <f>'RESUMEN TOTAL'!AA189</f>
        <v>APAGADO</v>
      </c>
      <c r="V187" t="str">
        <f>'RESUMEN TOTAL'!AB189</f>
        <v>APAGADO</v>
      </c>
      <c r="W187" t="str">
        <f>'RESUMEN TOTAL'!AC189</f>
        <v>APAGADO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3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3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 t="str">
        <f>'RESUMEN TOTAL'!Y191</f>
        <v>APAGADO</v>
      </c>
      <c r="T189">
        <f>'RESUMEN TOTAL'!Z191</f>
        <v>0</v>
      </c>
      <c r="U189" t="str">
        <f>'RESUMEN TOTAL'!AA191</f>
        <v>APAGADO</v>
      </c>
      <c r="V189" t="str">
        <f>'RESUMEN TOTAL'!AB191</f>
        <v>APAGADO</v>
      </c>
      <c r="W189" t="str">
        <f>'RESUMEN TOTAL'!AC191</f>
        <v>APAGADO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3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 t="str">
        <f>'RESUMEN TOTAL'!Y192</f>
        <v>APAGADO</v>
      </c>
      <c r="T190">
        <f>'RESUMEN TOTAL'!Z192</f>
        <v>0</v>
      </c>
      <c r="U190" t="str">
        <f>'RESUMEN TOTAL'!AA192</f>
        <v>APAGADO</v>
      </c>
      <c r="V190" t="str">
        <f>'RESUMEN TOTAL'!AB192</f>
        <v>APAGADO</v>
      </c>
      <c r="W190" t="str">
        <f>'RESUMEN TOTAL'!AC192</f>
        <v>APAGADO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3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3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3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 t="str">
        <f>'RESUMEN TOTAL'!V195</f>
        <v>APAGADO</v>
      </c>
      <c r="Q193" t="str">
        <f>'RESUMEN TOTAL'!W195</f>
        <v>APAGADO</v>
      </c>
      <c r="R193" t="str">
        <f>'RESUMEN TOTAL'!X195</f>
        <v>APAGADO</v>
      </c>
      <c r="S193" t="str">
        <f>'RESUMEN TOTAL'!Y195</f>
        <v>APAGADO</v>
      </c>
      <c r="T193" t="str">
        <f>'RESUMEN TOTAL'!Z195</f>
        <v>APAGADO</v>
      </c>
      <c r="U193" t="str">
        <f>'RESUMEN TOTAL'!AA195</f>
        <v>APAGADO</v>
      </c>
      <c r="V193" t="str">
        <f>'RESUMEN TOTAL'!AB195</f>
        <v>APAGADO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3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3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 t="str">
        <f>'RESUMEN TOTAL'!AD197</f>
        <v>APAGADO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3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 t="str">
        <f>'RESUMEN TOTAL'!AD198</f>
        <v>APAGADO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3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3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3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3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3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 t="str">
        <f>'RESUMEN TOTAL'!X203</f>
        <v>APAGADO</v>
      </c>
      <c r="S201" t="str">
        <f>'RESUMEN TOTAL'!Y203</f>
        <v>APAGADO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3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 t="str">
        <f>'RESUMEN TOTAL'!Y204</f>
        <v>APAGADO</v>
      </c>
      <c r="T202">
        <f>'RESUMEN TOTAL'!Z204</f>
        <v>0</v>
      </c>
      <c r="U202" t="str">
        <f>'RESUMEN TOTAL'!AA204</f>
        <v>APAGADO</v>
      </c>
      <c r="V202" t="str">
        <f>'RESUMEN TOTAL'!AB204</f>
        <v>APAGADO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3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 t="str">
        <f>'RESUMEN TOTAL'!Y205</f>
        <v>APAGADO</v>
      </c>
      <c r="T203">
        <f>'RESUMEN TOTAL'!Z205</f>
        <v>0</v>
      </c>
      <c r="U203" t="str">
        <f>'RESUMEN TOTAL'!AA205</f>
        <v>APAGADO</v>
      </c>
      <c r="V203" t="str">
        <f>'RESUMEN TOTAL'!AB205</f>
        <v>APAGADO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3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 t="str">
        <f>'RESUMEN TOTAL'!Y206</f>
        <v>APAGADO</v>
      </c>
      <c r="T204">
        <f>'RESUMEN TOTAL'!Z206</f>
        <v>0</v>
      </c>
      <c r="U204" t="str">
        <f>'RESUMEN TOTAL'!AA206</f>
        <v>APAGADO</v>
      </c>
      <c r="V204" t="str">
        <f>'RESUMEN TOTAL'!AB206</f>
        <v>APAGADO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3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 t="str">
        <f>'RESUMEN TOTAL'!Y207</f>
        <v>APAGADO</v>
      </c>
      <c r="T205">
        <f>'RESUMEN TOTAL'!Z207</f>
        <v>0</v>
      </c>
      <c r="U205" t="str">
        <f>'RESUMEN TOTAL'!AA207</f>
        <v>APAGADO</v>
      </c>
      <c r="V205" t="str">
        <f>'RESUMEN TOTAL'!AB207</f>
        <v>APAGADO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3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 t="str">
        <f>'RESUMEN TOTAL'!Y208</f>
        <v>APAGADO</v>
      </c>
      <c r="T206">
        <f>'RESUMEN TOTAL'!Z208</f>
        <v>0</v>
      </c>
      <c r="U206" t="str">
        <f>'RESUMEN TOTAL'!AA208</f>
        <v>APAGADO</v>
      </c>
      <c r="V206" t="str">
        <f>'RESUMEN TOTAL'!AB208</f>
        <v>APAGADO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3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 t="str">
        <f>'RESUMEN TOTAL'!Y209</f>
        <v>APAGADO</v>
      </c>
      <c r="T207">
        <f>'RESUMEN TOTAL'!Z209</f>
        <v>0</v>
      </c>
      <c r="U207" t="str">
        <f>'RESUMEN TOTAL'!AA209</f>
        <v>APAGADO</v>
      </c>
      <c r="V207" t="str">
        <f>'RESUMEN TOTAL'!AB209</f>
        <v>APAGADO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3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3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 t="str">
        <f>'RESUMEN TOTAL'!Y211</f>
        <v>APAGADO</v>
      </c>
      <c r="T209">
        <f>'RESUMEN TOTAL'!Z211</f>
        <v>0</v>
      </c>
      <c r="U209">
        <f>'RESUMEN TOTAL'!AA211</f>
        <v>0</v>
      </c>
      <c r="V209" t="str">
        <f>'RESUMEN TOTAL'!AB211</f>
        <v>APAGADO</v>
      </c>
      <c r="W209" t="str">
        <f>'RESUMEN TOTAL'!AC211</f>
        <v>APAGADO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3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3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3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3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3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 t="str">
        <f>'RESUMEN TOTAL'!Y216</f>
        <v>APAGADO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3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3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3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3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 t="str">
        <f>'RESUMEN TOTAL'!Q220</f>
        <v>APAGADO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 t="str">
        <f>'RESUMEN TOTAL'!U220</f>
        <v>APAGADO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3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 t="str">
        <f>'RESUMEN TOTAL'!Y221</f>
        <v>APAGADO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3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3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 t="str">
        <f>'RESUMEN TOTAL'!U223</f>
        <v>APAGADO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3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 t="str">
        <f>'RESUMEN TOTAL'!Q224</f>
        <v>APAGADO</v>
      </c>
      <c r="L222" t="str">
        <f>'RESUMEN TOTAL'!R224</f>
        <v>APAGADO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3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 t="str">
        <f>'RESUMEN TOTAL'!X225</f>
        <v>APAGADO</v>
      </c>
      <c r="S223" t="str">
        <f>'RESUMEN TOTAL'!Y225</f>
        <v>APAGADO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 t="str">
        <f>'RESUMEN TOTAL'!AD225</f>
        <v>APAGADO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 t="str">
        <f>'RESUMEN TOTAL'!AI225</f>
        <v>APAGADO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3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 t="str">
        <f>'RESUMEN TOTAL'!X226</f>
        <v>APAGADO</v>
      </c>
      <c r="S224" t="str">
        <f>'RESUMEN TOTAL'!Y226</f>
        <v>APAGADO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 t="str">
        <f>'RESUMEN TOTAL'!AD226</f>
        <v>APAGADO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3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 t="str">
        <f>'RESUMEN TOTAL'!X227</f>
        <v>APAGADO</v>
      </c>
      <c r="S225" t="str">
        <f>'RESUMEN TOTAL'!Y227</f>
        <v>APAGADO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 t="str">
        <f>'RESUMEN TOTAL'!AD227</f>
        <v>APAGADO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3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 t="str">
        <f>'RESUMEN TOTAL'!X228</f>
        <v>APAGADO</v>
      </c>
      <c r="S226" t="str">
        <f>'RESUMEN TOTAL'!Y228</f>
        <v>APAGADO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 t="str">
        <f>'RESUMEN TOTAL'!AD228</f>
        <v>APAGADO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3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 t="str">
        <f>'RESUMEN TOTAL'!X229</f>
        <v>APAGADO</v>
      </c>
      <c r="S227" t="str">
        <f>'RESUMEN TOTAL'!Y229</f>
        <v>APAGADO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 t="str">
        <f>'RESUMEN TOTAL'!AD229</f>
        <v>APAGADO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3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>
        <f>'RESUMEN TOTAL'!L230</f>
        <v>0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>
        <f>'RESUMEN TOTAL'!AB230</f>
        <v>0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3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>
        <f>'RESUMEN TOTAL'!L231</f>
        <v>0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 t="str">
        <f>'RESUMEN TOTAL'!V231</f>
        <v>APAGADO</v>
      </c>
      <c r="Q229" t="str">
        <f>'RESUMEN TOTAL'!W231</f>
        <v>APAGADO</v>
      </c>
      <c r="R229">
        <f>'RESUMEN TOTAL'!X231</f>
        <v>0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3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>
        <f>'RESUMEN TOTAL'!L232</f>
        <v>0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 t="str">
        <f>'RESUMEN TOTAL'!Q232</f>
        <v>APAGADO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3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 t="str">
        <f>'RESUMEN TOTAL'!Y233</f>
        <v>APAGADO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3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 t="str">
        <f>'RESUMEN TOTAL'!Y234</f>
        <v>APAGADO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3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 t="str">
        <f>'RESUMEN TOTAL'!Y235</f>
        <v>APAGADO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3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 t="str">
        <f>'RESUMEN TOTAL'!Y236</f>
        <v>APAGADO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3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 t="str">
        <f>'RESUMEN TOTAL'!Y237</f>
        <v>APAGADO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3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 t="str">
        <f>'RESUMEN TOTAL'!Y238</f>
        <v>APAGADO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3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 t="str">
        <f>'RESUMEN TOTAL'!V239</f>
        <v>APAGADO</v>
      </c>
      <c r="Q237" t="str">
        <f>'RESUMEN TOTAL'!W239</f>
        <v>APAGADO</v>
      </c>
      <c r="R237" t="str">
        <f>'RESUMEN TOTAL'!X239</f>
        <v>APAGADO</v>
      </c>
      <c r="S237" t="str">
        <f>'RESUMEN TOTAL'!Y239</f>
        <v>APAGADO</v>
      </c>
      <c r="T237" t="str">
        <f>'RESUMEN TOTAL'!Z239</f>
        <v>APAGADO</v>
      </c>
      <c r="U237" t="str">
        <f>'RESUMEN TOTAL'!AA239</f>
        <v>APAGADO</v>
      </c>
      <c r="V237" t="str">
        <f>'RESUMEN TOTAL'!AB239</f>
        <v>APAGADO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 t="str">
        <f>'RESUMEN TOTAL'!AH239</f>
        <v>APAGADO</v>
      </c>
      <c r="AC237" t="str">
        <f>'RESUMEN TOTAL'!AI239</f>
        <v>APAGADO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3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 t="str">
        <f>'RESUMEN TOTAL'!V240</f>
        <v>APAGADO</v>
      </c>
      <c r="Q238" t="str">
        <f>'RESUMEN TOTAL'!W240</f>
        <v>APAGADO</v>
      </c>
      <c r="R238" t="str">
        <f>'RESUMEN TOTAL'!X240</f>
        <v>APAGADO</v>
      </c>
      <c r="S238" t="str">
        <f>'RESUMEN TOTAL'!Y240</f>
        <v>APAGADO</v>
      </c>
      <c r="T238" t="str">
        <f>'RESUMEN TOTAL'!Z240</f>
        <v>APAGADO</v>
      </c>
      <c r="U238" t="str">
        <f>'RESUMEN TOTAL'!AA240</f>
        <v>APAGADO</v>
      </c>
      <c r="V238" t="str">
        <f>'RESUMEN TOTAL'!AB240</f>
        <v>APAGADO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 t="str">
        <f>'RESUMEN TOTAL'!AH240</f>
        <v>APAGADO</v>
      </c>
      <c r="AC238" t="str">
        <f>'RESUMEN TOTAL'!AI240</f>
        <v>APAGADO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3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 t="str">
        <f>'RESUMEN TOTAL'!V241</f>
        <v>APAGADO</v>
      </c>
      <c r="Q239" t="str">
        <f>'RESUMEN TOTAL'!W241</f>
        <v>APAGADO</v>
      </c>
      <c r="R239" t="str">
        <f>'RESUMEN TOTAL'!X241</f>
        <v>APAGADO</v>
      </c>
      <c r="S239" t="str">
        <f>'RESUMEN TOTAL'!Y241</f>
        <v>APAGADO</v>
      </c>
      <c r="T239" t="str">
        <f>'RESUMEN TOTAL'!Z241</f>
        <v>APAGADO</v>
      </c>
      <c r="U239" t="str">
        <f>'RESUMEN TOTAL'!AA241</f>
        <v>APAGADO</v>
      </c>
      <c r="V239" t="str">
        <f>'RESUMEN TOTAL'!AB241</f>
        <v>APAGADO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 t="str">
        <f>'RESUMEN TOTAL'!AH241</f>
        <v>APAGADO</v>
      </c>
      <c r="AC239" t="str">
        <f>'RESUMEN TOTAL'!AI241</f>
        <v>APAGADO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3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 t="str">
        <f>'RESUMEN TOTAL'!X242</f>
        <v>APAGADO</v>
      </c>
      <c r="S240" t="str">
        <f>'RESUMEN TOTAL'!Y242</f>
        <v>APAGADO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 t="str">
        <f>'RESUMEN TOTAL'!AD242</f>
        <v>APAGADO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 t="str">
        <f>'RESUMEN TOTAL'!AI242</f>
        <v>APAGADO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3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 t="str">
        <f>'RESUMEN TOTAL'!X243</f>
        <v>APAGADO</v>
      </c>
      <c r="S241" t="str">
        <f>'RESUMEN TOTAL'!Y243</f>
        <v>APAGADO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 t="str">
        <f>'RESUMEN TOTAL'!AD243</f>
        <v>APAGADO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3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 t="str">
        <f>'RESUMEN TOTAL'!X244</f>
        <v>APAGADO</v>
      </c>
      <c r="S242" t="str">
        <f>'RESUMEN TOTAL'!Y244</f>
        <v>APAGADO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 t="str">
        <f>'RESUMEN TOTAL'!AD244</f>
        <v>APAGADO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3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>
        <f>'RESUMEN TOTAL'!L245</f>
        <v>0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3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 t="str">
        <f>'RESUMEN TOTAL'!Q246</f>
        <v>APAGADO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 t="str">
        <f>'RESUMEN TOTAL'!V246</f>
        <v>APAGADO</v>
      </c>
      <c r="Q244" t="str">
        <f>'RESUMEN TOTAL'!W246</f>
        <v>APAGADO</v>
      </c>
      <c r="R244" t="str">
        <f>'RESUMEN TOTAL'!X246</f>
        <v>APAGADO</v>
      </c>
      <c r="S244" t="str">
        <f>'RESUMEN TOTAL'!Y246</f>
        <v>APAGADO</v>
      </c>
      <c r="T244" t="str">
        <f>'RESUMEN TOTAL'!Z246</f>
        <v>APAGADO</v>
      </c>
      <c r="U244" t="str">
        <f>'RESUMEN TOTAL'!AA246</f>
        <v>APAGADO</v>
      </c>
      <c r="V244" t="str">
        <f>'RESUMEN TOTAL'!AB246</f>
        <v>APAGADO</v>
      </c>
      <c r="W244" t="str">
        <f>'RESUMEN TOTAL'!AC246</f>
        <v>APAGADO</v>
      </c>
      <c r="X244" t="str">
        <f>'RESUMEN TOTAL'!AD246</f>
        <v>APAGADO</v>
      </c>
      <c r="Y244" t="str">
        <f>'RESUMEN TOTAL'!AE246</f>
        <v>APAGADO</v>
      </c>
      <c r="Z244" t="str">
        <f>'RESUMEN TOTAL'!AF246</f>
        <v>APAGADO</v>
      </c>
      <c r="AA244" t="str">
        <f>'RESUMEN TOTAL'!AG246</f>
        <v>APAGADO</v>
      </c>
      <c r="AB244" t="str">
        <f>'RESUMEN TOTAL'!AH246</f>
        <v>APAGADO</v>
      </c>
      <c r="AC244" t="str">
        <f>'RESUMEN TOTAL'!AI246</f>
        <v>APAGADO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3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 t="str">
        <f>'RESUMEN TOTAL'!Q247</f>
        <v>APAGADO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 t="str">
        <f>'RESUMEN TOTAL'!V247</f>
        <v>APAGADO</v>
      </c>
      <c r="Q245" t="str">
        <f>'RESUMEN TOTAL'!W247</f>
        <v>APAGADO</v>
      </c>
      <c r="R245" t="str">
        <f>'RESUMEN TOTAL'!X247</f>
        <v>APAGADO</v>
      </c>
      <c r="S245" t="str">
        <f>'RESUMEN TOTAL'!Y247</f>
        <v>APAGADO</v>
      </c>
      <c r="T245" t="str">
        <f>'RESUMEN TOTAL'!Z247</f>
        <v>APAGADO</v>
      </c>
      <c r="U245" t="str">
        <f>'RESUMEN TOTAL'!AA247</f>
        <v>APAGADO</v>
      </c>
      <c r="V245" t="str">
        <f>'RESUMEN TOTAL'!AB247</f>
        <v>APAGADO</v>
      </c>
      <c r="W245" t="str">
        <f>'RESUMEN TOTAL'!AC247</f>
        <v>APAGADO</v>
      </c>
      <c r="X245" t="str">
        <f>'RESUMEN TOTAL'!AD247</f>
        <v>APAGADO</v>
      </c>
      <c r="Y245" t="str">
        <f>'RESUMEN TOTAL'!AE247</f>
        <v>APAGADO</v>
      </c>
      <c r="Z245" t="str">
        <f>'RESUMEN TOTAL'!AF247</f>
        <v>APAGADO</v>
      </c>
      <c r="AA245" t="str">
        <f>'RESUMEN TOTAL'!AG247</f>
        <v>APAGADO</v>
      </c>
      <c r="AB245" t="str">
        <f>'RESUMEN TOTAL'!AH247</f>
        <v>APAGADO</v>
      </c>
      <c r="AC245" t="str">
        <f>'RESUMEN TOTAL'!AI247</f>
        <v>APAGADO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3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 t="str">
        <f>'RESUMEN TOTAL'!R248</f>
        <v>APAGADO</v>
      </c>
      <c r="M246">
        <f>'RESUMEN TOTAL'!S248</f>
        <v>0</v>
      </c>
      <c r="N246">
        <f>'RESUMEN TOTAL'!T248</f>
        <v>0</v>
      </c>
      <c r="O246" t="str">
        <f>'RESUMEN TOTAL'!U248</f>
        <v>APAGADO</v>
      </c>
      <c r="P246" t="str">
        <f>'RESUMEN TOTAL'!V248</f>
        <v>APAGADO</v>
      </c>
      <c r="Q246" t="str">
        <f>'RESUMEN TOTAL'!W248</f>
        <v>APAGADO</v>
      </c>
      <c r="R246" t="str">
        <f>'RESUMEN TOTAL'!X248</f>
        <v>APAGADO</v>
      </c>
      <c r="S246" t="str">
        <f>'RESUMEN TOTAL'!Y248</f>
        <v>APAGADO</v>
      </c>
      <c r="T246" t="str">
        <f>'RESUMEN TOTAL'!Z248</f>
        <v>APAGADO</v>
      </c>
      <c r="U246" t="str">
        <f>'RESUMEN TOTAL'!AA248</f>
        <v>APAGADO</v>
      </c>
      <c r="V246" t="str">
        <f>'RESUMEN TOTAL'!AB248</f>
        <v>APAGADO</v>
      </c>
      <c r="W246" t="str">
        <f>'RESUMEN TOTAL'!AC248</f>
        <v>APAGADO</v>
      </c>
      <c r="X246" t="str">
        <f>'RESUMEN TOTAL'!AD248</f>
        <v>APAGADO</v>
      </c>
      <c r="Y246" t="str">
        <f>'RESUMEN TOTAL'!AE248</f>
        <v>APAGADO</v>
      </c>
      <c r="Z246" t="str">
        <f>'RESUMEN TOTAL'!AF248</f>
        <v>APAGADO</v>
      </c>
      <c r="AA246" t="str">
        <f>'RESUMEN TOTAL'!AG248</f>
        <v>APAGADO</v>
      </c>
      <c r="AB246" t="str">
        <f>'RESUMEN TOTAL'!AH248</f>
        <v>APAGADO</v>
      </c>
      <c r="AC246" t="str">
        <f>'RESUMEN TOTAL'!AI248</f>
        <v>APAGADO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3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 t="str">
        <f>'RESUMEN TOTAL'!AD249</f>
        <v>APAGADO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3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 t="str">
        <f>'RESUMEN TOTAL'!AD250</f>
        <v>APAGADO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3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 t="str">
        <f>'RESUMEN TOTAL'!AD251</f>
        <v>APAGADO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3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3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3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3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 t="str">
        <f>'RESUMEN TOTAL'!Q255</f>
        <v>APAGADO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 t="str">
        <f>'RESUMEN TOTAL'!V255</f>
        <v>APAGADO</v>
      </c>
      <c r="Q253" t="str">
        <f>'RESUMEN TOTAL'!W255</f>
        <v>APAGADO</v>
      </c>
      <c r="R253" t="str">
        <f>'RESUMEN TOTAL'!X255</f>
        <v>APAGADO</v>
      </c>
      <c r="S253">
        <f>'RESUMEN TOTAL'!Y255</f>
        <v>0</v>
      </c>
      <c r="T253" t="str">
        <f>'RESUMEN TOTAL'!Z255</f>
        <v>APAGADO</v>
      </c>
      <c r="U253" t="str">
        <f>'RESUMEN TOTAL'!AA255</f>
        <v>APAGADO</v>
      </c>
      <c r="V253" t="str">
        <f>'RESUMEN TOTAL'!AB255</f>
        <v>APAGADO</v>
      </c>
      <c r="W253" t="str">
        <f>'RESUMEN TOTAL'!AC255</f>
        <v>APAGADO</v>
      </c>
      <c r="X253" t="str">
        <f>'RESUMEN TOTAL'!AD255</f>
        <v>APAGADO</v>
      </c>
      <c r="Y253" t="str">
        <f>'RESUMEN TOTAL'!AE255</f>
        <v>APAGADO</v>
      </c>
      <c r="Z253" t="str">
        <f>'RESUMEN TOTAL'!AF255</f>
        <v>APAGADO</v>
      </c>
      <c r="AA253" t="str">
        <f>'RESUMEN TOTAL'!AG255</f>
        <v>APAGADO</v>
      </c>
      <c r="AB253" t="str">
        <f>'RESUMEN TOTAL'!AH255</f>
        <v>APAGADO</v>
      </c>
      <c r="AC253" t="str">
        <f>'RESUMEN TOTAL'!AI255</f>
        <v>APAGADO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3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 t="str">
        <f>'RESUMEN TOTAL'!V256</f>
        <v>APAGADO</v>
      </c>
      <c r="Q254" t="str">
        <f>'RESUMEN TOTAL'!W256</f>
        <v>APAGADO</v>
      </c>
      <c r="R254" t="str">
        <f>'RESUMEN TOTAL'!X256</f>
        <v>APAGADO</v>
      </c>
      <c r="S254" t="str">
        <f>'RESUMEN TOTAL'!Y256</f>
        <v>APAGADO</v>
      </c>
      <c r="T254" t="str">
        <f>'RESUMEN TOTAL'!Z256</f>
        <v>APAGADO</v>
      </c>
      <c r="U254" t="str">
        <f>'RESUMEN TOTAL'!AA256</f>
        <v>APAGADO</v>
      </c>
      <c r="V254" t="str">
        <f>'RESUMEN TOTAL'!AB256</f>
        <v>APAGADO</v>
      </c>
      <c r="W254" t="str">
        <f>'RESUMEN TOTAL'!AC256</f>
        <v>APAGADO</v>
      </c>
      <c r="X254" t="str">
        <f>'RESUMEN TOTAL'!AD256</f>
        <v>APAGADO</v>
      </c>
      <c r="Y254" t="str">
        <f>'RESUMEN TOTAL'!AE256</f>
        <v>APAGADO</v>
      </c>
      <c r="Z254" t="str">
        <f>'RESUMEN TOTAL'!AF256</f>
        <v>APAGADO</v>
      </c>
      <c r="AA254" t="str">
        <f>'RESUMEN TOTAL'!AG256</f>
        <v>APAGADO</v>
      </c>
      <c r="AB254" t="str">
        <f>'RESUMEN TOTAL'!AH256</f>
        <v>APAGADO</v>
      </c>
      <c r="AC254" t="str">
        <f>'RESUMEN TOTAL'!AI256</f>
        <v>APAGADO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3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 t="str">
        <f>'RESUMEN TOTAL'!Q257</f>
        <v>APAGADO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 t="str">
        <f>'RESUMEN TOTAL'!V257</f>
        <v>APAGADO</v>
      </c>
      <c r="Q255" t="str">
        <f>'RESUMEN TOTAL'!W257</f>
        <v>APAGADO</v>
      </c>
      <c r="R255" t="str">
        <f>'RESUMEN TOTAL'!X257</f>
        <v>APAGADO</v>
      </c>
      <c r="S255" t="str">
        <f>'RESUMEN TOTAL'!Y257</f>
        <v>APAGADO</v>
      </c>
      <c r="T255" t="str">
        <f>'RESUMEN TOTAL'!Z257</f>
        <v>APAGADO</v>
      </c>
      <c r="U255" t="str">
        <f>'RESUMEN TOTAL'!AA257</f>
        <v>APAGADO</v>
      </c>
      <c r="V255" t="str">
        <f>'RESUMEN TOTAL'!AB257</f>
        <v>APAGADO</v>
      </c>
      <c r="W255" t="str">
        <f>'RESUMEN TOTAL'!AC257</f>
        <v>APAGADO</v>
      </c>
      <c r="X255" t="str">
        <f>'RESUMEN TOTAL'!AD257</f>
        <v>APAGADO</v>
      </c>
      <c r="Y255" t="str">
        <f>'RESUMEN TOTAL'!AE257</f>
        <v>APAGADO</v>
      </c>
      <c r="Z255" t="str">
        <f>'RESUMEN TOTAL'!AF257</f>
        <v>APAGADO</v>
      </c>
      <c r="AA255" t="str">
        <f>'RESUMEN TOTAL'!AG257</f>
        <v>APAGADO</v>
      </c>
      <c r="AB255" t="str">
        <f>'RESUMEN TOTAL'!AH257</f>
        <v>APAGADO</v>
      </c>
      <c r="AC255" t="str">
        <f>'RESUMEN TOTAL'!AI257</f>
        <v>APAGADO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3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 t="str">
        <f>'RESUMEN TOTAL'!Y258</f>
        <v>APAGADO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 t="str">
        <f>'RESUMEN TOTAL'!AD258</f>
        <v>APAGADO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3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 t="str">
        <f>'RESUMEN TOTAL'!AD259</f>
        <v>APAGADO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3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 t="str">
        <f>'RESUMEN TOTAL'!AD260</f>
        <v>APAGADO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3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 t="str">
        <f>'RESUMEN TOTAL'!AD261</f>
        <v>APAGADO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3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3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3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 t="str">
        <f>'RESUMEN TOTAL'!AD264</f>
        <v>APAGADO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3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 t="str">
        <f>'RESUMEN TOTAL'!AD265</f>
        <v>APAGADO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3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 t="str">
        <f>'RESUMEN TOTAL'!AD266</f>
        <v>APAGADO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3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 t="str">
        <f>'RESUMEN TOTAL'!AD267</f>
        <v>APAGADO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3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 t="str">
        <f>'RESUMEN TOTAL'!R268</f>
        <v>APAGADO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 t="str">
        <f>'RESUMEN TOTAL'!V268</f>
        <v>APAGADO</v>
      </c>
      <c r="Q266" t="str">
        <f>'RESUMEN TOTAL'!W268</f>
        <v>APAGADO</v>
      </c>
      <c r="R266" t="str">
        <f>'RESUMEN TOTAL'!X268</f>
        <v>APAGADO</v>
      </c>
      <c r="S266" t="str">
        <f>'RESUMEN TOTAL'!Y268</f>
        <v>APAGADO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 t="str">
        <f>'RESUMEN TOTAL'!AD268</f>
        <v>APAGADO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3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 t="str">
        <f>'RESUMEN TOTAL'!AD269</f>
        <v>APAGADO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3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 t="str">
        <f>'RESUMEN TOTAL'!AD270</f>
        <v>APAGADO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3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 t="str">
        <f>'RESUMEN TOTAL'!AD271</f>
        <v>APAGADO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3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 t="str">
        <f>'RESUMEN TOTAL'!AD272</f>
        <v>APAGADO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3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 t="str">
        <f>'RESUMEN TOTAL'!AD273</f>
        <v>APAGADO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3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 t="str">
        <f>'RESUMEN TOTAL'!AD274</f>
        <v>APAGADO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3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 t="str">
        <f>'RESUMEN TOTAL'!AD275</f>
        <v>APAGADO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3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 t="str">
        <f>'RESUMEN TOTAL'!AD276</f>
        <v>APAGADO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3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3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3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 t="str">
        <f>'RESUMEN TOTAL'!Y279</f>
        <v>APAGADO</v>
      </c>
      <c r="T277">
        <f>'RESUMEN TOTAL'!Z279</f>
        <v>0</v>
      </c>
      <c r="U277" t="str">
        <f>'RESUMEN TOTAL'!AA279</f>
        <v>APAGADO</v>
      </c>
      <c r="V277">
        <f>'RESUMEN TOTAL'!AB279</f>
        <v>0</v>
      </c>
      <c r="W277" t="str">
        <f>'RESUMEN TOTAL'!AC279</f>
        <v>APAGADO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3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3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3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3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3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3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3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3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3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 t="str">
        <f>'RESUMEN TOTAL'!Y288</f>
        <v>APAGADO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3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 t="str">
        <f>'RESUMEN TOTAL'!Y289</f>
        <v>APAGADO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3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3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3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3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3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 t="str">
        <f>'RESUMEN TOTAL'!V294</f>
        <v>APAGADO</v>
      </c>
      <c r="Q292" t="str">
        <f>'RESUMEN TOTAL'!W294</f>
        <v>APAGADO</v>
      </c>
      <c r="R292" t="str">
        <f>'RESUMEN TOTAL'!X294</f>
        <v>APAGADO</v>
      </c>
      <c r="S292" t="str">
        <f>'RESUMEN TOTAL'!Y294</f>
        <v>APAGADO</v>
      </c>
      <c r="T292" t="str">
        <f>'RESUMEN TOTAL'!Z294</f>
        <v>APAGADO</v>
      </c>
      <c r="U292" t="str">
        <f>'RESUMEN TOTAL'!AA294</f>
        <v>APAGADO</v>
      </c>
      <c r="V292" t="str">
        <f>'RESUMEN TOTAL'!AB294</f>
        <v>APAGADO</v>
      </c>
      <c r="W292" t="str">
        <f>'RESUMEN TOTAL'!AC294</f>
        <v>APAGADO</v>
      </c>
      <c r="X292" t="str">
        <f>'RESUMEN TOTAL'!AD294</f>
        <v>APAGADO</v>
      </c>
      <c r="Y292" t="str">
        <f>'RESUMEN TOTAL'!AE294</f>
        <v>APAGADO</v>
      </c>
      <c r="Z292" t="str">
        <f>'RESUMEN TOTAL'!AF294</f>
        <v>APAGADO</v>
      </c>
      <c r="AA292" t="str">
        <f>'RESUMEN TOTAL'!AG294</f>
        <v>APAGADO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3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3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3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3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 t="str">
        <f>'RESUMEN TOTAL'!Z298</f>
        <v>APAGADO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3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 t="str">
        <f>'RESUMEN TOTAL'!Q299</f>
        <v>APAGADO</v>
      </c>
      <c r="L297" t="str">
        <f>'RESUMEN TOTAL'!R299</f>
        <v>APAGADO</v>
      </c>
      <c r="M297">
        <f>'RESUMEN TOTAL'!S299</f>
        <v>0</v>
      </c>
      <c r="N297">
        <f>'RESUMEN TOTAL'!T299</f>
        <v>0</v>
      </c>
      <c r="O297" t="str">
        <f>'RESUMEN TOTAL'!U299</f>
        <v>APAGADO</v>
      </c>
      <c r="P297" t="str">
        <f>'RESUMEN TOTAL'!V299</f>
        <v>APAGADO</v>
      </c>
      <c r="Q297" t="str">
        <f>'RESUMEN TOTAL'!W299</f>
        <v>APAGADO</v>
      </c>
      <c r="R297" t="str">
        <f>'RESUMEN TOTAL'!X299</f>
        <v>APAGADO</v>
      </c>
      <c r="S297" t="str">
        <f>'RESUMEN TOTAL'!Y299</f>
        <v>APAGADO</v>
      </c>
      <c r="T297" t="str">
        <f>'RESUMEN TOTAL'!Z299</f>
        <v>APAGADO</v>
      </c>
      <c r="U297" t="str">
        <f>'RESUMEN TOTAL'!AA299</f>
        <v>APAGADO</v>
      </c>
      <c r="V297" t="str">
        <f>'RESUMEN TOTAL'!AB299</f>
        <v>APAGADO</v>
      </c>
      <c r="W297" t="str">
        <f>'RESUMEN TOTAL'!AC299</f>
        <v>APAGADO</v>
      </c>
      <c r="X297" t="str">
        <f>'RESUMEN TOTAL'!AD299</f>
        <v>APAGADO</v>
      </c>
      <c r="Y297" t="str">
        <f>'RESUMEN TOTAL'!AE299</f>
        <v>APAGADO</v>
      </c>
      <c r="Z297" t="str">
        <f>'RESUMEN TOTAL'!AF299</f>
        <v>APAGADO</v>
      </c>
      <c r="AA297" t="str">
        <f>'RESUMEN TOTAL'!AG299</f>
        <v>APAGADO</v>
      </c>
      <c r="AB297">
        <f>'RESUMEN TOTAL'!AH299</f>
        <v>0</v>
      </c>
      <c r="AC297" t="str">
        <f>'RESUMEN TOTAL'!AI299</f>
        <v>APAGADO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3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3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3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3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3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3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3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3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3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3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3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3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3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3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 t="str">
        <f>'RESUMEN TOTAL'!R313</f>
        <v>APAGADO</v>
      </c>
      <c r="M311">
        <f>'RESUMEN TOTAL'!S313</f>
        <v>0</v>
      </c>
      <c r="N311">
        <f>'RESUMEN TOTAL'!T313</f>
        <v>0</v>
      </c>
      <c r="O311" t="str">
        <f>'RESUMEN TOTAL'!U313</f>
        <v>APAGADO</v>
      </c>
      <c r="P311" t="str">
        <f>'RESUMEN TOTAL'!V313</f>
        <v>APAGADO</v>
      </c>
      <c r="Q311" t="str">
        <f>'RESUMEN TOTAL'!W313</f>
        <v>APAGADO</v>
      </c>
      <c r="R311" t="str">
        <f>'RESUMEN TOTAL'!X313</f>
        <v>APAGADO</v>
      </c>
      <c r="S311" t="str">
        <f>'RESUMEN TOTAL'!Y313</f>
        <v>APAGADO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3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 t="str">
        <f>'RESUMEN TOTAL'!Z314</f>
        <v>APAGADO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3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3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3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 t="str">
        <f>'RESUMEN TOTAL'!W317</f>
        <v>APAGADO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3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 t="str">
        <f>'RESUMEN TOTAL'!Z318</f>
        <v>APAGADO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3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 t="str">
        <f>'RESUMEN TOTAL'!V319</f>
        <v>APAGADO</v>
      </c>
      <c r="Q317" t="str">
        <f>'RESUMEN TOTAL'!W319</f>
        <v>APAGADO</v>
      </c>
      <c r="R317" t="str">
        <f>'RESUMEN TOTAL'!X319</f>
        <v>APAGADO</v>
      </c>
      <c r="S317" t="str">
        <f>'RESUMEN TOTAL'!Y319</f>
        <v>APAGADO</v>
      </c>
      <c r="T317" t="str">
        <f>'RESUMEN TOTAL'!Z319</f>
        <v>APAGADO</v>
      </c>
      <c r="U317" t="str">
        <f>'RESUMEN TOTAL'!AA319</f>
        <v>APAGADO</v>
      </c>
      <c r="V317" t="str">
        <f>'RESUMEN TOTAL'!AB319</f>
        <v>APAGADO</v>
      </c>
      <c r="W317" t="str">
        <f>'RESUMEN TOTAL'!AC319</f>
        <v>APAGADO</v>
      </c>
      <c r="X317" t="str">
        <f>'RESUMEN TOTAL'!AD319</f>
        <v>APAGADO</v>
      </c>
      <c r="Y317" t="str">
        <f>'RESUMEN TOTAL'!AE319</f>
        <v>APAGADO</v>
      </c>
      <c r="Z317" t="str">
        <f>'RESUMEN TOTAL'!AF319</f>
        <v>APAGADO</v>
      </c>
      <c r="AA317" t="str">
        <f>'RESUMEN TOTAL'!AG319</f>
        <v>APAGADO</v>
      </c>
      <c r="AB317" t="str">
        <f>'RESUMEN TOTAL'!AH319</f>
        <v>APAGADO</v>
      </c>
      <c r="AC317" t="str">
        <f>'RESUMEN TOTAL'!AI319</f>
        <v>APAGADO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3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 t="str">
        <f>'RESUMEN TOTAL'!V320</f>
        <v>APAGADO</v>
      </c>
      <c r="Q318" t="str">
        <f>'RESUMEN TOTAL'!W320</f>
        <v>APAGADO</v>
      </c>
      <c r="R318" t="str">
        <f>'RESUMEN TOTAL'!X320</f>
        <v>APAGADO</v>
      </c>
      <c r="S318" t="str">
        <f>'RESUMEN TOTAL'!Y320</f>
        <v>APAGADO</v>
      </c>
      <c r="T318" t="str">
        <f>'RESUMEN TOTAL'!Z320</f>
        <v>APAGADO</v>
      </c>
      <c r="U318" t="str">
        <f>'RESUMEN TOTAL'!AA320</f>
        <v>APAGADO</v>
      </c>
      <c r="V318" t="str">
        <f>'RESUMEN TOTAL'!AB320</f>
        <v>APAGADO</v>
      </c>
      <c r="W318" t="str">
        <f>'RESUMEN TOTAL'!AC320</f>
        <v>APAGADO</v>
      </c>
      <c r="X318" t="str">
        <f>'RESUMEN TOTAL'!AD320</f>
        <v>APAGADO</v>
      </c>
      <c r="Y318" t="str">
        <f>'RESUMEN TOTAL'!AE320</f>
        <v>APAGADO</v>
      </c>
      <c r="Z318" t="str">
        <f>'RESUMEN TOTAL'!AF320</f>
        <v>APAGADO</v>
      </c>
      <c r="AA318" t="str">
        <f>'RESUMEN TOTAL'!AG320</f>
        <v>APAGADO</v>
      </c>
      <c r="AB318" t="str">
        <f>'RESUMEN TOTAL'!AH320</f>
        <v>APAGADO</v>
      </c>
      <c r="AC318" t="str">
        <f>'RESUMEN TOTAL'!AI320</f>
        <v>APAGADO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3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 t="str">
        <f>'RESUMEN TOTAL'!V321</f>
        <v>APAGADO</v>
      </c>
      <c r="Q319" t="str">
        <f>'RESUMEN TOTAL'!W321</f>
        <v>APAGADO</v>
      </c>
      <c r="R319" t="str">
        <f>'RESUMEN TOTAL'!X321</f>
        <v>APAGADO</v>
      </c>
      <c r="S319" t="str">
        <f>'RESUMEN TOTAL'!Y321</f>
        <v>APAGADO</v>
      </c>
      <c r="T319" t="str">
        <f>'RESUMEN TOTAL'!Z321</f>
        <v>APAGADO</v>
      </c>
      <c r="U319" t="str">
        <f>'RESUMEN TOTAL'!AA321</f>
        <v>APAGADO</v>
      </c>
      <c r="V319" t="str">
        <f>'RESUMEN TOTAL'!AB321</f>
        <v>APAGADO</v>
      </c>
      <c r="W319" t="str">
        <f>'RESUMEN TOTAL'!AC321</f>
        <v>APAGADO</v>
      </c>
      <c r="X319" t="str">
        <f>'RESUMEN TOTAL'!AD321</f>
        <v>APAGADO</v>
      </c>
      <c r="Y319" t="str">
        <f>'RESUMEN TOTAL'!AE321</f>
        <v>APAGADO</v>
      </c>
      <c r="Z319" t="str">
        <f>'RESUMEN TOTAL'!AF321</f>
        <v>APAGADO</v>
      </c>
      <c r="AA319" t="str">
        <f>'RESUMEN TOTAL'!AG321</f>
        <v>APAGADO</v>
      </c>
      <c r="AB319" t="str">
        <f>'RESUMEN TOTAL'!AH321</f>
        <v>APAGADO</v>
      </c>
      <c r="AC319" t="str">
        <f>'RESUMEN TOTAL'!AI321</f>
        <v>APAGADO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3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 t="str">
        <f>'RESUMEN TOTAL'!V322</f>
        <v>APAGADO</v>
      </c>
      <c r="Q320">
        <f>'RESUMEN TOTAL'!W322</f>
        <v>0</v>
      </c>
      <c r="R320" t="str">
        <f>'RESUMEN TOTAL'!X322</f>
        <v>APAGADO</v>
      </c>
      <c r="S320" t="str">
        <f>'RESUMEN TOTAL'!Y322</f>
        <v>APAGADO</v>
      </c>
      <c r="T320" t="str">
        <f>'RESUMEN TOTAL'!Z322</f>
        <v>APAGADO</v>
      </c>
      <c r="U320" t="str">
        <f>'RESUMEN TOTAL'!AA322</f>
        <v>APAGADO</v>
      </c>
      <c r="V320" t="str">
        <f>'RESUMEN TOTAL'!AB322</f>
        <v>APAGADO</v>
      </c>
      <c r="W320" t="str">
        <f>'RESUMEN TOTAL'!AC322</f>
        <v>APAGADO</v>
      </c>
      <c r="X320" t="str">
        <f>'RESUMEN TOTAL'!AD322</f>
        <v>APAGADO</v>
      </c>
      <c r="Y320" t="str">
        <f>'RESUMEN TOTAL'!AE322</f>
        <v>APAGADO</v>
      </c>
      <c r="Z320" t="str">
        <f>'RESUMEN TOTAL'!AF322</f>
        <v>APAGADO</v>
      </c>
      <c r="AA320" t="str">
        <f>'RESUMEN TOTAL'!AG322</f>
        <v>APAGADO</v>
      </c>
      <c r="AB320" t="str">
        <f>'RESUMEN TOTAL'!AH322</f>
        <v>APAGADO</v>
      </c>
      <c r="AC320" t="str">
        <f>'RESUMEN TOTAL'!AI322</f>
        <v>APAGADO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3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3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3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3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3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3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3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3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3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 t="str">
        <f>'RESUMEN TOTAL'!V331</f>
        <v>APAGADO</v>
      </c>
      <c r="Q329" t="str">
        <f>'RESUMEN TOTAL'!W331</f>
        <v>APAGADO</v>
      </c>
      <c r="R329" t="str">
        <f>'RESUMEN TOTAL'!X331</f>
        <v>APAGADO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3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 t="str">
        <f>'RESUMEN TOTAL'!V332</f>
        <v>APAGADO</v>
      </c>
      <c r="Q330" t="str">
        <f>'RESUMEN TOTAL'!W332</f>
        <v>APAGADO</v>
      </c>
      <c r="R330" t="str">
        <f>'RESUMEN TOTAL'!X332</f>
        <v>APAGADO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3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3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3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3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3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3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3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3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3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3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3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3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3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3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 t="str">
        <f>'RESUMEN TOTAL'!AB346</f>
        <v>APAGADO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 t="str">
        <f>'RESUMEN TOTAL'!AF346</f>
        <v>APAGADO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3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 t="str">
        <f>'RESUMEN TOTAL'!AF347</f>
        <v>APAGADO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3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3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 t="str">
        <f>'RESUMEN TOTAL'!R349</f>
        <v>APAGADO</v>
      </c>
      <c r="M347">
        <f>'RESUMEN TOTAL'!S349</f>
        <v>0</v>
      </c>
      <c r="N347">
        <f>'RESUMEN TOTAL'!T349</f>
        <v>0</v>
      </c>
      <c r="O347" t="str">
        <f>'RESUMEN TOTAL'!U349</f>
        <v>APAGADO</v>
      </c>
      <c r="P347" t="str">
        <f>'RESUMEN TOTAL'!V349</f>
        <v>APAGADO</v>
      </c>
      <c r="Q347" t="str">
        <f>'RESUMEN TOTAL'!W349</f>
        <v>APAGADO</v>
      </c>
      <c r="R347" t="str">
        <f>'RESUMEN TOTAL'!X349</f>
        <v>APAGADO</v>
      </c>
      <c r="S347" t="str">
        <f>'RESUMEN TOTAL'!Y349</f>
        <v>APAGADO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3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 t="str">
        <f>'RESUMEN TOTAL'!R350</f>
        <v>APAGADO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 t="str">
        <f>'RESUMEN TOTAL'!V350</f>
        <v>APAGADO</v>
      </c>
      <c r="Q348" t="str">
        <f>'RESUMEN TOTAL'!W350</f>
        <v>APAGADO</v>
      </c>
      <c r="R348" t="str">
        <f>'RESUMEN TOTAL'!X350</f>
        <v>APAGADO</v>
      </c>
      <c r="S348" t="str">
        <f>'RESUMEN TOTAL'!Y350</f>
        <v>APAGADO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3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3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3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3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3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3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3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3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 t="str">
        <f>'RESUMEN TOTAL'!AD358</f>
        <v>APAGADO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3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 t="str">
        <f>'RESUMEN TOTAL'!AD359</f>
        <v>APAGADO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3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 t="str">
        <f>'RESUMEN TOTAL'!AD360</f>
        <v>APAGADO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3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 t="str">
        <f>'RESUMEN TOTAL'!AA361</f>
        <v>APAGADO</v>
      </c>
      <c r="V359" t="str">
        <f>'RESUMEN TOTAL'!AB361</f>
        <v>APAGADO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3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 t="str">
        <f>'RESUMEN TOTAL'!AA362</f>
        <v>APAGADO</v>
      </c>
      <c r="V360" t="str">
        <f>'RESUMEN TOTAL'!AB362</f>
        <v>APAGADO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3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3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3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 t="str">
        <f>'RESUMEN TOTAL'!X365</f>
        <v>APAGADO</v>
      </c>
      <c r="S363" t="str">
        <f>'RESUMEN TOTAL'!Y365</f>
        <v>APAGADO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3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3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3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3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3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 t="str">
        <f>'RESUMEN TOTAL'!Y370</f>
        <v>APAGADO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3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 t="str">
        <f>'RESUMEN TOTAL'!Y371</f>
        <v>APAGADO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3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3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3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3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 t="str">
        <f>'RESUMEN TOTAL'!Z375</f>
        <v>APAGADO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 t="str">
        <f>'RESUMEN TOTAL'!AI375</f>
        <v>APAGADO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3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 t="str">
        <f>'RESUMEN TOTAL'!V376</f>
        <v>APAGADO</v>
      </c>
      <c r="Q374" t="str">
        <f>'RESUMEN TOTAL'!W376</f>
        <v>APAGADO</v>
      </c>
      <c r="R374" t="str">
        <f>'RESUMEN TOTAL'!X376</f>
        <v>APAGADO</v>
      </c>
      <c r="S374" t="str">
        <f>'RESUMEN TOTAL'!Y376</f>
        <v>APAGADO</v>
      </c>
      <c r="T374" t="str">
        <f>'RESUMEN TOTAL'!Z376</f>
        <v>APAGADO</v>
      </c>
      <c r="U374" t="str">
        <f>'RESUMEN TOTAL'!AA376</f>
        <v>APAGADO</v>
      </c>
      <c r="V374" t="str">
        <f>'RESUMEN TOTAL'!AB376</f>
        <v>APAGADO</v>
      </c>
      <c r="W374" t="str">
        <f>'RESUMEN TOTAL'!AC376</f>
        <v>APAGADO</v>
      </c>
      <c r="X374" t="str">
        <f>'RESUMEN TOTAL'!AD376</f>
        <v>APAGADO</v>
      </c>
      <c r="Y374" t="str">
        <f>'RESUMEN TOTAL'!AE376</f>
        <v>APAGADO</v>
      </c>
      <c r="Z374" t="str">
        <f>'RESUMEN TOTAL'!AF376</f>
        <v>APAGADO</v>
      </c>
      <c r="AA374" t="str">
        <f>'RESUMEN TOTAL'!AG376</f>
        <v>APAGADO</v>
      </c>
      <c r="AB374" t="str">
        <f>'RESUMEN TOTAL'!AH376</f>
        <v>APAGADO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3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 t="str">
        <f>'RESUMEN TOTAL'!V377</f>
        <v>APAGADO</v>
      </c>
      <c r="Q375" t="str">
        <f>'RESUMEN TOTAL'!W377</f>
        <v>APAGADO</v>
      </c>
      <c r="R375" t="str">
        <f>'RESUMEN TOTAL'!X377</f>
        <v>APAGADO</v>
      </c>
      <c r="S375" t="str">
        <f>'RESUMEN TOTAL'!Y377</f>
        <v>APAGADO</v>
      </c>
      <c r="T375" t="str">
        <f>'RESUMEN TOTAL'!Z377</f>
        <v>APAGADO</v>
      </c>
      <c r="U375" t="str">
        <f>'RESUMEN TOTAL'!AA377</f>
        <v>APAGADO</v>
      </c>
      <c r="V375" t="str">
        <f>'RESUMEN TOTAL'!AB377</f>
        <v>APAGADO</v>
      </c>
      <c r="W375" t="str">
        <f>'RESUMEN TOTAL'!AC377</f>
        <v>APAGADO</v>
      </c>
      <c r="X375" t="str">
        <f>'RESUMEN TOTAL'!AD377</f>
        <v>APAGADO</v>
      </c>
      <c r="Y375" t="str">
        <f>'RESUMEN TOTAL'!AE377</f>
        <v>APAGADO</v>
      </c>
      <c r="Z375" t="str">
        <f>'RESUMEN TOTAL'!AF377</f>
        <v>APAGADO</v>
      </c>
      <c r="AA375" t="str">
        <f>'RESUMEN TOTAL'!AG377</f>
        <v>APAGADO</v>
      </c>
      <c r="AB375" t="str">
        <f>'RESUMEN TOTAL'!AH377</f>
        <v>APAGADO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3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 t="str">
        <f>'RESUMEN TOTAL'!Y378</f>
        <v>APAGADO</v>
      </c>
      <c r="T376" t="str">
        <f>'RESUMEN TOTAL'!Z378</f>
        <v>APAGADO</v>
      </c>
      <c r="U376" t="str">
        <f>'RESUMEN TOTAL'!AA378</f>
        <v>APAGADO</v>
      </c>
      <c r="V376" t="str">
        <f>'RESUMEN TOTAL'!AB378</f>
        <v>APAGADO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3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 t="str">
        <f>'RESUMEN TOTAL'!Z379</f>
        <v>APAGADO</v>
      </c>
      <c r="U377" t="str">
        <f>'RESUMEN TOTAL'!AA379</f>
        <v>APAGADO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3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>
        <f>'RESUMEN TOTAL'!L380</f>
        <v>0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3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3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3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3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3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3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3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 t="str">
        <f>'RESUMEN TOTAL'!V387</f>
        <v>APAGADO</v>
      </c>
      <c r="Q385" t="str">
        <f>'RESUMEN TOTAL'!W387</f>
        <v>APAGADO</v>
      </c>
      <c r="R385" t="str">
        <f>'RESUMEN TOTAL'!X387</f>
        <v>APAGADO</v>
      </c>
      <c r="S385" t="str">
        <f>'RESUMEN TOTAL'!Y387</f>
        <v>APAGADO</v>
      </c>
      <c r="T385" t="str">
        <f>'RESUMEN TOTAL'!Z387</f>
        <v>APAGADO</v>
      </c>
      <c r="U385" t="str">
        <f>'RESUMEN TOTAL'!AA387</f>
        <v>APAGADO</v>
      </c>
      <c r="V385" t="str">
        <f>'RESUMEN TOTAL'!AB387</f>
        <v>APAGADO</v>
      </c>
      <c r="W385" t="str">
        <f>'RESUMEN TOTAL'!AC387</f>
        <v>APAGADO</v>
      </c>
      <c r="X385" t="str">
        <f>'RESUMEN TOTAL'!AD387</f>
        <v>APAGADO</v>
      </c>
      <c r="Y385" t="str">
        <f>'RESUMEN TOTAL'!AE387</f>
        <v>APAGADO</v>
      </c>
      <c r="Z385" t="str">
        <f>'RESUMEN TOTAL'!AF387</f>
        <v>APAGADO</v>
      </c>
      <c r="AA385" t="str">
        <f>'RESUMEN TOTAL'!AG387</f>
        <v>APAGADO</v>
      </c>
      <c r="AB385" t="str">
        <f>'RESUMEN TOTAL'!AH387</f>
        <v>APAGADO</v>
      </c>
      <c r="AC385" t="str">
        <f>'RESUMEN TOTAL'!AI387</f>
        <v>APAGADO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3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3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3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3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3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3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3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 t="str">
        <f>'RESUMEN TOTAL'!Q394</f>
        <v>APAGADO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3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3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3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3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3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3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3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3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3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3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3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3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3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3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3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3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 t="str">
        <f>'RESUMEN TOTAL'!Q410</f>
        <v>APAGADO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3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 t="str">
        <f>'RESUMEN TOTAL'!Q411</f>
        <v>APAGADO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3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3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3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 t="str">
        <f>'RESUMEN TOTAL'!V414</f>
        <v>APAGADO</v>
      </c>
      <c r="Q412" t="str">
        <f>'RESUMEN TOTAL'!W414</f>
        <v>APAGADO</v>
      </c>
      <c r="R412" t="str">
        <f>'RESUMEN TOTAL'!X414</f>
        <v>APAGADO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3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3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3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3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3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3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3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3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3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3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3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3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3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 t="str">
        <f>'RESUMEN TOTAL'!Q427</f>
        <v>APAGADO</v>
      </c>
      <c r="L425" t="str">
        <f>'RESUMEN TOTAL'!R427</f>
        <v>APAGADO</v>
      </c>
      <c r="M425">
        <f>'RESUMEN TOTAL'!S427</f>
        <v>0</v>
      </c>
      <c r="N425">
        <f>'RESUMEN TOTAL'!T427</f>
        <v>0</v>
      </c>
      <c r="O425" t="str">
        <f>'RESUMEN TOTAL'!U427</f>
        <v>APAGADO</v>
      </c>
      <c r="P425" t="str">
        <f>'RESUMEN TOTAL'!V427</f>
        <v>APAGADO</v>
      </c>
      <c r="Q425" t="str">
        <f>'RESUMEN TOTAL'!W427</f>
        <v>APAGADO</v>
      </c>
      <c r="R425" t="str">
        <f>'RESUMEN TOTAL'!X427</f>
        <v>APAGADO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3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 t="str">
        <f>'RESUMEN TOTAL'!AD428</f>
        <v>APAGADO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3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 t="str">
        <f>'RESUMEN TOTAL'!AD429</f>
        <v>APAGADO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3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 t="str">
        <f>'RESUMEN TOTAL'!AD430</f>
        <v>APAGADO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3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 t="str">
        <f>'RESUMEN TOTAL'!AD431</f>
        <v>APAGADO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3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3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3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3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3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3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 t="str">
        <f>'RESUMEN TOTAL'!Y437</f>
        <v>APAGADO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 t="str">
        <f>'RESUMEN TOTAL'!AD437</f>
        <v>APAGADO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3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 t="str">
        <f>'RESUMEN TOTAL'!X438</f>
        <v>APAGADO</v>
      </c>
      <c r="S436" t="str">
        <f>'RESUMEN TOTAL'!Y438</f>
        <v>APAGADO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 t="str">
        <f>'RESUMEN TOTAL'!AD438</f>
        <v>APAGADO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3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 t="str">
        <f>'RESUMEN TOTAL'!X439</f>
        <v>APAGADO</v>
      </c>
      <c r="S437" t="str">
        <f>'RESUMEN TOTAL'!Y439</f>
        <v>APAGADO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 t="str">
        <f>'RESUMEN TOTAL'!AD439</f>
        <v>APAGADO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3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 t="str">
        <f>'RESUMEN TOTAL'!X440</f>
        <v>APAGADO</v>
      </c>
      <c r="S438" t="str">
        <f>'RESUMEN TOTAL'!Y440</f>
        <v>APAGADO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 t="str">
        <f>'RESUMEN TOTAL'!AD440</f>
        <v>APAGADO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3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 t="str">
        <f>'RESUMEN TOTAL'!X441</f>
        <v>APAGADO</v>
      </c>
      <c r="S439" t="str">
        <f>'RESUMEN TOTAL'!Y441</f>
        <v>APAGADO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 t="str">
        <f>'RESUMEN TOTAL'!AD441</f>
        <v>APAGADO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3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 t="str">
        <f>'RESUMEN TOTAL'!X442</f>
        <v>APAGADO</v>
      </c>
      <c r="S440" t="str">
        <f>'RESUMEN TOTAL'!Y442</f>
        <v>APAGADO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 t="str">
        <f>'RESUMEN TOTAL'!AD442</f>
        <v>APAGADO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3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 t="str">
        <f>'RESUMEN TOTAL'!X443</f>
        <v>APAGADO</v>
      </c>
      <c r="S441" t="str">
        <f>'RESUMEN TOTAL'!Y443</f>
        <v>APAGADO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 t="str">
        <f>'RESUMEN TOTAL'!AD443</f>
        <v>APAGADO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3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 t="str">
        <f>'RESUMEN TOTAL'!X444</f>
        <v>APAGADO</v>
      </c>
      <c r="S442" t="str">
        <f>'RESUMEN TOTAL'!Y444</f>
        <v>APAGADO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 t="str">
        <f>'RESUMEN TOTAL'!AD444</f>
        <v>APAGADO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3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 t="str">
        <f>'RESUMEN TOTAL'!X445</f>
        <v>APAGADO</v>
      </c>
      <c r="S443" t="str">
        <f>'RESUMEN TOTAL'!Y445</f>
        <v>APAGADO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 t="str">
        <f>'RESUMEN TOTAL'!AD445</f>
        <v>APAGADO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3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3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3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3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3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3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3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3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3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3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3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3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3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3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3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3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3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3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>
        <f>'RESUMEN TOTAL'!L463</f>
        <v>0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 t="str">
        <f>'RESUMEN TOTAL'!Y463</f>
        <v>APAGADO</v>
      </c>
      <c r="T461" t="str">
        <f>'RESUMEN TOTAL'!Z463</f>
        <v>APAGADO</v>
      </c>
      <c r="U461" t="str">
        <f>'RESUMEN TOTAL'!AA463</f>
        <v>APAGADO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3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 t="str">
        <f>'RESUMEN TOTAL'!Y464</f>
        <v>APAGADO</v>
      </c>
      <c r="T462" t="str">
        <f>'RESUMEN TOTAL'!Z464</f>
        <v>APAGADO</v>
      </c>
      <c r="U462" t="str">
        <f>'RESUMEN TOTAL'!AA464</f>
        <v>APAGADO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3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 t="str">
        <f>'RESUMEN TOTAL'!AB465</f>
        <v>APAGADO</v>
      </c>
      <c r="W463" t="str">
        <f>'RESUMEN TOTAL'!AC465</f>
        <v>APAGADO</v>
      </c>
      <c r="X463" t="str">
        <f>'RESUMEN TOTAL'!AD465</f>
        <v>apagado</v>
      </c>
      <c r="Y463" t="str">
        <f>'RESUMEN TOTAL'!AE465</f>
        <v>apagado</v>
      </c>
      <c r="Z463" t="str">
        <f>'RESUMEN TOTAL'!AF465</f>
        <v>apagado</v>
      </c>
      <c r="AA463" t="str">
        <f>'RESUMEN TOTAL'!AG465</f>
        <v>apagado</v>
      </c>
      <c r="AB463" t="str">
        <f>'RESUMEN TOTAL'!AH465</f>
        <v>apagado</v>
      </c>
      <c r="AC463" t="str">
        <f>'RESUMEN TOTAL'!AI465</f>
        <v>apagado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3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3">
      <c r="A465">
        <f>'RESUMEN TOTAL'!A467</f>
        <v>0</v>
      </c>
      <c r="B465">
        <f>'RESUMEN TOTAL'!B467</f>
        <v>0</v>
      </c>
      <c r="C465">
        <f>'RESUMEN TOTAL'!D467</f>
        <v>0</v>
      </c>
      <c r="D465">
        <f>'RESUMEN TOTAL'!E467</f>
        <v>0</v>
      </c>
      <c r="E465">
        <f>'RESUMEN TOTAL'!F467</f>
        <v>0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3">
      <c r="A466">
        <f>'RESUMEN TOTAL'!A468</f>
        <v>0</v>
      </c>
      <c r="B466">
        <f>'RESUMEN TOTAL'!B468</f>
        <v>0</v>
      </c>
      <c r="C466">
        <f>'RESUMEN TOTAL'!D468</f>
        <v>0</v>
      </c>
      <c r="D466">
        <f>'RESUMEN TOTAL'!E468</f>
        <v>0</v>
      </c>
      <c r="E466">
        <f>'RESUMEN TOTAL'!F468</f>
        <v>0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3">
      <c r="A467">
        <f>'RESUMEN TOTAL'!A469</f>
        <v>0</v>
      </c>
      <c r="B467">
        <f>'RESUMEN TOTAL'!B469</f>
        <v>0</v>
      </c>
      <c r="C467">
        <f>'RESUMEN TOTAL'!D469</f>
        <v>0</v>
      </c>
      <c r="D467">
        <f>'RESUMEN TOTAL'!E469</f>
        <v>0</v>
      </c>
      <c r="E467">
        <f>'RESUMEN TOTAL'!F469</f>
        <v>0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3">
      <c r="A468">
        <f>'RESUMEN TOTAL'!A470</f>
        <v>0</v>
      </c>
      <c r="B468">
        <f>'RESUMEN TOTAL'!B470</f>
        <v>0</v>
      </c>
      <c r="C468">
        <f>'RESUMEN TOTAL'!D470</f>
        <v>0</v>
      </c>
      <c r="D468">
        <f>'RESUMEN TOTAL'!E470</f>
        <v>0</v>
      </c>
      <c r="E468">
        <f>'RESUMEN TOTAL'!F470</f>
        <v>0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3">
      <c r="A469">
        <f>'RESUMEN TOTAL'!A471</f>
        <v>0</v>
      </c>
      <c r="B469">
        <f>'RESUMEN TOTAL'!B471</f>
        <v>0</v>
      </c>
      <c r="C469">
        <f>'RESUMEN TOTAL'!D471</f>
        <v>0</v>
      </c>
      <c r="D469">
        <f>'RESUMEN TOTAL'!E471</f>
        <v>0</v>
      </c>
      <c r="E469">
        <f>'RESUMEN TOTAL'!F471</f>
        <v>0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3">
      <c r="A470">
        <f>'RESUMEN TOTAL'!A472</f>
        <v>0</v>
      </c>
      <c r="B470">
        <f>'RESUMEN TOTAL'!B472</f>
        <v>0</v>
      </c>
      <c r="C470">
        <f>'RESUMEN TOTAL'!D472</f>
        <v>0</v>
      </c>
      <c r="D470">
        <f>'RESUMEN TOTAL'!E472</f>
        <v>0</v>
      </c>
      <c r="E470">
        <f>'RESUMEN TOTAL'!F472</f>
        <v>0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3">
      <c r="A471">
        <f>'RESUMEN TOTAL'!A473</f>
        <v>0</v>
      </c>
      <c r="B471">
        <f>'RESUMEN TOTAL'!B473</f>
        <v>0</v>
      </c>
      <c r="C471">
        <f>'RESUMEN TOTAL'!D473</f>
        <v>0</v>
      </c>
      <c r="D471">
        <f>'RESUMEN TOTAL'!E473</f>
        <v>0</v>
      </c>
      <c r="E471">
        <f>'RESUMEN TOTAL'!F473</f>
        <v>0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3">
      <c r="A472">
        <f>'RESUMEN TOTAL'!A474</f>
        <v>0</v>
      </c>
      <c r="B472">
        <f>'RESUMEN TOTAL'!B474</f>
        <v>0</v>
      </c>
      <c r="C472">
        <f>'RESUMEN TOTAL'!D474</f>
        <v>0</v>
      </c>
      <c r="D472">
        <f>'RESUMEN TOTAL'!E474</f>
        <v>0</v>
      </c>
      <c r="E472">
        <f>'RESUMEN TOTAL'!F474</f>
        <v>0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3">
      <c r="A473">
        <f>'RESUMEN TOTAL'!A475</f>
        <v>0</v>
      </c>
      <c r="B473">
        <f>'RESUMEN TOTAL'!B475</f>
        <v>0</v>
      </c>
      <c r="C473">
        <f>'RESUMEN TOTAL'!D475</f>
        <v>0</v>
      </c>
      <c r="D473">
        <f>'RESUMEN TOTAL'!E475</f>
        <v>0</v>
      </c>
      <c r="E473">
        <f>'RESUMEN TOTAL'!F475</f>
        <v>0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3">
      <c r="A474">
        <f>'RESUMEN TOTAL'!A476</f>
        <v>0</v>
      </c>
      <c r="B474">
        <f>'RESUMEN TOTAL'!B476</f>
        <v>0</v>
      </c>
      <c r="C474">
        <f>'RESUMEN TOTAL'!D476</f>
        <v>0</v>
      </c>
      <c r="D474">
        <f>'RESUMEN TOTAL'!E476</f>
        <v>0</v>
      </c>
      <c r="E474">
        <f>'RESUMEN TOTAL'!F476</f>
        <v>0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3">
      <c r="A475">
        <f>'RESUMEN TOTAL'!A477</f>
        <v>0</v>
      </c>
      <c r="B475">
        <f>'RESUMEN TOTAL'!B477</f>
        <v>0</v>
      </c>
      <c r="C475">
        <f>'RESUMEN TOTAL'!D477</f>
        <v>0</v>
      </c>
      <c r="D475">
        <f>'RESUMEN TOTAL'!E477</f>
        <v>0</v>
      </c>
      <c r="E475">
        <f>'RESUMEN TOTAL'!F477</f>
        <v>0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3">
      <c r="A476">
        <f>'RESUMEN TOTAL'!A478</f>
        <v>0</v>
      </c>
      <c r="B476">
        <f>'RESUMEN TOTAL'!B478</f>
        <v>0</v>
      </c>
      <c r="C476">
        <f>'RESUMEN TOTAL'!D478</f>
        <v>0</v>
      </c>
      <c r="D476">
        <f>'RESUMEN TOTAL'!E478</f>
        <v>0</v>
      </c>
      <c r="E476">
        <f>'RESUMEN TOTAL'!F478</f>
        <v>0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3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3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3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3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3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3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3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3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3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3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3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3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3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3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3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3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3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3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3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3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3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3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3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3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3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3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3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3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3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3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3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3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3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3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3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3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3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3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3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3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3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3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3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3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3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3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3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3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3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3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3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3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3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3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3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3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3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3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3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3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3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3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3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3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3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3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3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3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3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3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3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3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3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3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3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3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3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3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3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3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3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3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3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3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3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3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3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3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3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3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3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3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3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3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3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3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3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3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3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3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3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3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3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3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3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3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3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3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3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3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3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3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3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3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3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3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3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3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3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3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3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3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3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3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3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3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3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3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C3" sqref="AC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6" ht="21" x14ac:dyDescent="0.4">
      <c r="C1" s="32" t="s">
        <v>982</v>
      </c>
      <c r="D1" s="32">
        <f>COUNTIFS(E4:E400,"=radio")</f>
        <v>89</v>
      </c>
    </row>
    <row r="2" spans="1:36" ht="21" x14ac:dyDescent="0.4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16</v>
      </c>
      <c r="W2" s="18">
        <f>COUNTIFS(W4:W500, "=APAGADO",E4:E500,"=radio")</f>
        <v>11</v>
      </c>
      <c r="X2" s="18">
        <f>COUNTIFS(X4:X500, "=APAGADO",E4:E500,"=radio")</f>
        <v>15</v>
      </c>
      <c r="Y2" s="18">
        <f>COUNTIFS(Y4:Y500, "=APAGADO",E4:E500,"=radio")</f>
        <v>6</v>
      </c>
      <c r="Z2" s="18">
        <f>COUNTIFS(Z4:Z500, "=APAGADO",E4:E500,"=radio")</f>
        <v>8</v>
      </c>
      <c r="AA2" s="18">
        <f>COUNTIFS(AA4:AA500, "=APAGADO",E4:E500,"=radio")</f>
        <v>6</v>
      </c>
      <c r="AB2" s="18">
        <f>COUNTIFS(AB4:AB500, "=APAGADO",E4:E500,"=radio")</f>
        <v>4</v>
      </c>
      <c r="AC2" s="18">
        <f>COUNTIFS(AC4:AC600, "=APAGADO",E4:E600,"=radio")</f>
        <v>5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3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3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3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3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3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3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3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3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3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3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3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3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3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3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3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3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3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3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3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3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3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3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3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3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3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3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3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3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3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3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3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3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3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3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3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3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3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3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3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3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3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3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3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3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3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3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AJ15 AJ40 AJ48 AJ75 AJ79 AJ107 AJ122 AJ134:AJ137 AJ178 AJ200 AJ210 AJ213:AJ214 AJ231 AJ236 AJ238 AJ268:AJ269 AJ276 AJ284 AJ357:AJ358 F4:AI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95" workbookViewId="0">
      <selection activeCell="C171" sqref="C171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6" ht="15" thickBot="1" x14ac:dyDescent="0.35">
      <c r="C1" s="9" t="s">
        <v>994</v>
      </c>
      <c r="E1" s="62" t="s">
        <v>995</v>
      </c>
    </row>
    <row r="2" spans="1:6" ht="15.6" customHeight="1" thickTop="1" x14ac:dyDescent="0.3">
      <c r="A2" s="93"/>
      <c r="B2" s="63" t="s">
        <v>1330</v>
      </c>
      <c r="C2" s="64">
        <v>448</v>
      </c>
      <c r="D2" s="65"/>
      <c r="E2" s="66"/>
      <c r="F2" s="129">
        <v>45108</v>
      </c>
    </row>
    <row r="3" spans="1:6" ht="15" customHeight="1" x14ac:dyDescent="0.3">
      <c r="A3" s="94"/>
      <c r="B3" s="67" t="s">
        <v>6</v>
      </c>
      <c r="C3" s="84"/>
      <c r="D3" s="68"/>
      <c r="E3" s="69">
        <f>D3/C2</f>
        <v>0</v>
      </c>
      <c r="F3" s="130"/>
    </row>
    <row r="4" spans="1:6" x14ac:dyDescent="0.3">
      <c r="A4" s="94"/>
      <c r="B4" s="67" t="s">
        <v>1331</v>
      </c>
      <c r="C4" s="85"/>
      <c r="D4" s="68"/>
      <c r="E4" s="69">
        <f>D4/C2</f>
        <v>0</v>
      </c>
      <c r="F4" s="130"/>
    </row>
    <row r="5" spans="1:6" x14ac:dyDescent="0.3">
      <c r="A5" s="94"/>
      <c r="B5" s="67" t="s">
        <v>1332</v>
      </c>
      <c r="C5" s="85">
        <v>1</v>
      </c>
      <c r="D5" s="68"/>
      <c r="E5" s="69">
        <f>D5/C2</f>
        <v>0</v>
      </c>
      <c r="F5" s="130"/>
    </row>
    <row r="6" spans="1:6" ht="15" thickBot="1" x14ac:dyDescent="0.35">
      <c r="A6" s="94"/>
      <c r="B6" s="70" t="s">
        <v>16</v>
      </c>
      <c r="C6" s="71"/>
      <c r="D6" s="72"/>
      <c r="E6" s="92">
        <f>D6/C2</f>
        <v>0</v>
      </c>
      <c r="F6" s="130"/>
    </row>
    <row r="7" spans="1:6" ht="15" customHeight="1" thickTop="1" thickBot="1" x14ac:dyDescent="0.35">
      <c r="A7" s="40"/>
      <c r="B7" s="95" t="s">
        <v>1145</v>
      </c>
      <c r="C7" s="96"/>
      <c r="D7" s="96"/>
      <c r="E7" s="97"/>
      <c r="F7" s="130"/>
    </row>
    <row r="8" spans="1:6" ht="15" thickBot="1" x14ac:dyDescent="0.35">
      <c r="B8" s="95" t="s">
        <v>1146</v>
      </c>
      <c r="C8" s="96"/>
      <c r="D8" s="96"/>
      <c r="E8" s="98"/>
      <c r="F8" s="131"/>
    </row>
    <row r="9" spans="1:6" ht="15" customHeight="1" thickTop="1" x14ac:dyDescent="0.3">
      <c r="B9" s="63" t="s">
        <v>1330</v>
      </c>
      <c r="C9" s="64">
        <f>AUXILIAR!F3</f>
        <v>462</v>
      </c>
      <c r="D9" s="65"/>
      <c r="E9" s="66"/>
      <c r="F9" s="129">
        <v>45109</v>
      </c>
    </row>
    <row r="10" spans="1:6" x14ac:dyDescent="0.3">
      <c r="B10" s="67" t="s">
        <v>6</v>
      </c>
      <c r="C10" s="84"/>
      <c r="D10" s="68"/>
      <c r="E10" s="69">
        <f>D10/C9</f>
        <v>0</v>
      </c>
      <c r="F10" s="130"/>
    </row>
    <row r="11" spans="1:6" x14ac:dyDescent="0.3">
      <c r="B11" s="67" t="s">
        <v>1331</v>
      </c>
      <c r="C11" s="85"/>
      <c r="D11" s="68"/>
      <c r="E11" s="69">
        <f>D11/C9</f>
        <v>0</v>
      </c>
      <c r="F11" s="130"/>
    </row>
    <row r="12" spans="1:6" ht="15" customHeight="1" x14ac:dyDescent="0.3">
      <c r="B12" s="67" t="s">
        <v>1332</v>
      </c>
      <c r="C12" s="85">
        <v>1</v>
      </c>
      <c r="D12" s="68"/>
      <c r="E12" s="69">
        <f>D12/C9</f>
        <v>0</v>
      </c>
      <c r="F12" s="130"/>
    </row>
    <row r="13" spans="1:6" ht="15" thickBot="1" x14ac:dyDescent="0.35">
      <c r="B13" s="70" t="s">
        <v>16</v>
      </c>
      <c r="C13" s="71"/>
      <c r="D13" s="72"/>
      <c r="E13" s="92">
        <f>D13/C9</f>
        <v>0</v>
      </c>
      <c r="F13" s="130"/>
    </row>
    <row r="14" spans="1:6" ht="15.6" thickTop="1" thickBot="1" x14ac:dyDescent="0.35">
      <c r="B14" s="95" t="s">
        <v>1145</v>
      </c>
      <c r="C14" s="96">
        <f>Hoja1!G3</f>
        <v>0</v>
      </c>
      <c r="D14" s="96"/>
      <c r="E14" s="97">
        <f>Hoja1!G4</f>
        <v>0</v>
      </c>
      <c r="F14" s="130"/>
    </row>
    <row r="15" spans="1:6" ht="15" customHeight="1" thickBot="1" x14ac:dyDescent="0.35">
      <c r="B15" s="95" t="s">
        <v>1146</v>
      </c>
      <c r="C15" s="96">
        <f>Hoja1!G5</f>
        <v>0</v>
      </c>
      <c r="D15" s="96"/>
      <c r="E15" s="98">
        <f>Hoja1!G6</f>
        <v>0</v>
      </c>
      <c r="F15" s="131"/>
    </row>
    <row r="16" spans="1:6" ht="15" thickTop="1" x14ac:dyDescent="0.3">
      <c r="B16" s="63" t="s">
        <v>1330</v>
      </c>
      <c r="C16" s="64">
        <f>AUXILIAR!F4</f>
        <v>462</v>
      </c>
      <c r="D16" s="65"/>
      <c r="E16" s="66"/>
      <c r="F16" s="129">
        <v>45110</v>
      </c>
    </row>
    <row r="17" spans="2:6" ht="15" customHeight="1" x14ac:dyDescent="0.3">
      <c r="B17" s="67" t="s">
        <v>6</v>
      </c>
      <c r="C17" s="84"/>
      <c r="D17" s="68">
        <f>C17</f>
        <v>0</v>
      </c>
      <c r="E17" s="69">
        <f>D17/C16</f>
        <v>0</v>
      </c>
      <c r="F17" s="130"/>
    </row>
    <row r="18" spans="2:6" x14ac:dyDescent="0.3">
      <c r="B18" s="67" t="s">
        <v>1331</v>
      </c>
      <c r="C18" s="85"/>
      <c r="D18" s="68">
        <f>D17-C18</f>
        <v>0</v>
      </c>
      <c r="E18" s="69">
        <f>D18/C16</f>
        <v>0</v>
      </c>
      <c r="F18" s="130"/>
    </row>
    <row r="19" spans="2:6" x14ac:dyDescent="0.3">
      <c r="B19" s="67" t="s">
        <v>1332</v>
      </c>
      <c r="C19" s="85">
        <v>1</v>
      </c>
      <c r="D19" s="68">
        <f>D18-C19</f>
        <v>-1</v>
      </c>
      <c r="E19" s="69">
        <f>D19/C16</f>
        <v>-2.1645021645021645E-3</v>
      </c>
      <c r="F19" s="130"/>
    </row>
    <row r="20" spans="2:6" ht="15" thickBot="1" x14ac:dyDescent="0.35">
      <c r="B20" s="70" t="s">
        <v>16</v>
      </c>
      <c r="C20" s="71"/>
      <c r="D20" s="72">
        <f>D19-C20</f>
        <v>-1</v>
      </c>
      <c r="E20" s="92">
        <f>D20/C16</f>
        <v>-2.1645021645021645E-3</v>
      </c>
      <c r="F20" s="130"/>
    </row>
    <row r="21" spans="2:6" ht="15.6" thickTop="1" thickBot="1" x14ac:dyDescent="0.35">
      <c r="B21" s="95" t="s">
        <v>1145</v>
      </c>
      <c r="C21" s="96">
        <f>Hoja1!H3</f>
        <v>0</v>
      </c>
      <c r="D21" s="96"/>
      <c r="E21" s="97">
        <f>Hoja1!H4</f>
        <v>0</v>
      </c>
      <c r="F21" s="130"/>
    </row>
    <row r="22" spans="2:6" ht="15" customHeight="1" thickBot="1" x14ac:dyDescent="0.35">
      <c r="B22" s="95" t="s">
        <v>1146</v>
      </c>
      <c r="C22" s="96">
        <f>Hoja1!H5</f>
        <v>0</v>
      </c>
      <c r="D22" s="96"/>
      <c r="E22" s="98">
        <f>Hoja1!H6</f>
        <v>0</v>
      </c>
      <c r="F22" s="131"/>
    </row>
    <row r="23" spans="2:6" ht="15" thickTop="1" x14ac:dyDescent="0.3">
      <c r="B23" s="63" t="s">
        <v>1330</v>
      </c>
      <c r="C23" s="64">
        <f>AUXILIAR!F5</f>
        <v>462</v>
      </c>
      <c r="D23" s="65"/>
      <c r="E23" s="66"/>
      <c r="F23" s="129">
        <v>45111</v>
      </c>
    </row>
    <row r="24" spans="2:6" x14ac:dyDescent="0.3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</row>
    <row r="25" spans="2:6" x14ac:dyDescent="0.3">
      <c r="B25" s="67" t="s">
        <v>1331</v>
      </c>
      <c r="C25" s="85"/>
      <c r="D25" s="68">
        <f>D24-C25</f>
        <v>0</v>
      </c>
      <c r="E25" s="69">
        <f>D25/C23</f>
        <v>0</v>
      </c>
      <c r="F25" s="130"/>
    </row>
    <row r="26" spans="2:6" x14ac:dyDescent="0.3">
      <c r="B26" s="67" t="s">
        <v>1332</v>
      </c>
      <c r="C26" s="85">
        <v>1</v>
      </c>
      <c r="D26" s="68">
        <f>D25-C26</f>
        <v>-1</v>
      </c>
      <c r="E26" s="69">
        <f>D26/C23</f>
        <v>-2.1645021645021645E-3</v>
      </c>
      <c r="F26" s="130"/>
    </row>
    <row r="27" spans="2:6" ht="15" customHeight="1" thickBot="1" x14ac:dyDescent="0.35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-2.1645021645021645E-3</v>
      </c>
      <c r="F27" s="130"/>
    </row>
    <row r="28" spans="2:6" ht="15.6" thickTop="1" thickBot="1" x14ac:dyDescent="0.35">
      <c r="B28" s="95" t="s">
        <v>1145</v>
      </c>
      <c r="C28" s="96">
        <f>Hoja1!I3</f>
        <v>0</v>
      </c>
      <c r="D28" s="96"/>
      <c r="E28" s="97">
        <f>Hoja1!I4</f>
        <v>0</v>
      </c>
      <c r="F28" s="130"/>
    </row>
    <row r="29" spans="2:6" ht="15" thickBot="1" x14ac:dyDescent="0.35">
      <c r="B29" s="95" t="s">
        <v>1146</v>
      </c>
      <c r="C29" s="96">
        <f>Hoja1!I5</f>
        <v>0</v>
      </c>
      <c r="D29" s="96"/>
      <c r="E29" s="98">
        <f>Hoja1!I6</f>
        <v>0</v>
      </c>
      <c r="F29" s="131"/>
    </row>
    <row r="30" spans="2:6" ht="15" thickTop="1" x14ac:dyDescent="0.3">
      <c r="B30" s="63" t="s">
        <v>1330</v>
      </c>
      <c r="C30" s="64">
        <f>AUXILIAR!F6</f>
        <v>462</v>
      </c>
      <c r="D30" s="65"/>
      <c r="E30" s="66"/>
      <c r="F30" s="129">
        <v>45112</v>
      </c>
    </row>
    <row r="31" spans="2:6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</row>
    <row r="32" spans="2:6" ht="15.75" customHeight="1" x14ac:dyDescent="0.3">
      <c r="B32" s="67" t="s">
        <v>1331</v>
      </c>
      <c r="C32" s="85"/>
      <c r="D32" s="68">
        <f>D31-C32</f>
        <v>0</v>
      </c>
      <c r="E32" s="69">
        <f>D32/C30</f>
        <v>0</v>
      </c>
      <c r="F32" s="130"/>
    </row>
    <row r="33" spans="2:6" x14ac:dyDescent="0.3">
      <c r="B33" s="67" t="s">
        <v>1332</v>
      </c>
      <c r="C33" s="85">
        <v>1</v>
      </c>
      <c r="D33" s="68">
        <f>D32-C33</f>
        <v>-1</v>
      </c>
      <c r="E33" s="69">
        <f>D33/C30</f>
        <v>-2.1645021645021645E-3</v>
      </c>
      <c r="F33" s="130"/>
    </row>
    <row r="34" spans="2:6" ht="15" thickBot="1" x14ac:dyDescent="0.35">
      <c r="B34" s="70" t="s">
        <v>16</v>
      </c>
      <c r="C34" s="71"/>
      <c r="D34" s="72">
        <f>D33-C34</f>
        <v>-1</v>
      </c>
      <c r="E34" s="92">
        <f>D34/C30</f>
        <v>-2.1645021645021645E-3</v>
      </c>
      <c r="F34" s="130"/>
    </row>
    <row r="35" spans="2:6" ht="15.6" thickTop="1" thickBot="1" x14ac:dyDescent="0.35">
      <c r="B35" s="95" t="s">
        <v>1145</v>
      </c>
      <c r="C35" s="96">
        <f>Hoja1!J3</f>
        <v>0</v>
      </c>
      <c r="D35" s="96"/>
      <c r="E35" s="97">
        <f>Hoja1!J4</f>
        <v>0</v>
      </c>
      <c r="F35" s="130"/>
    </row>
    <row r="36" spans="2:6" ht="15" thickBot="1" x14ac:dyDescent="0.35">
      <c r="B36" s="95" t="s">
        <v>1146</v>
      </c>
      <c r="C36" s="96">
        <f>Hoja1!J5</f>
        <v>0</v>
      </c>
      <c r="D36" s="96"/>
      <c r="E36" s="98">
        <f>Hoja1!J6</f>
        <v>0</v>
      </c>
      <c r="F36" s="131"/>
    </row>
    <row r="37" spans="2:6" ht="15.75" customHeight="1" thickTop="1" x14ac:dyDescent="0.3">
      <c r="B37" s="63" t="s">
        <v>1330</v>
      </c>
      <c r="C37" s="64">
        <v>448</v>
      </c>
      <c r="D37" s="65"/>
      <c r="E37" s="66"/>
      <c r="F37" s="129">
        <v>45113</v>
      </c>
    </row>
    <row r="38" spans="2:6" x14ac:dyDescent="0.3">
      <c r="B38" s="67" t="s">
        <v>6</v>
      </c>
      <c r="C38" s="84">
        <f>AUXILIAR!E7</f>
        <v>25</v>
      </c>
      <c r="D38" s="68">
        <f>C38</f>
        <v>25</v>
      </c>
      <c r="E38" s="69">
        <f>D38/C37</f>
        <v>5.5803571428571432E-2</v>
      </c>
      <c r="F38" s="130"/>
    </row>
    <row r="39" spans="2:6" x14ac:dyDescent="0.3">
      <c r="B39" s="67" t="s">
        <v>1331</v>
      </c>
      <c r="C39" s="85">
        <v>3</v>
      </c>
      <c r="D39" s="68">
        <f>D38-C39</f>
        <v>22</v>
      </c>
      <c r="E39" s="69">
        <f>D39/C37</f>
        <v>4.9107142857142856E-2</v>
      </c>
      <c r="F39" s="130"/>
    </row>
    <row r="40" spans="2:6" x14ac:dyDescent="0.3">
      <c r="B40" s="67" t="s">
        <v>1332</v>
      </c>
      <c r="C40" s="85">
        <v>1</v>
      </c>
      <c r="D40" s="68"/>
      <c r="E40" s="69">
        <f>D40/C37</f>
        <v>0</v>
      </c>
      <c r="F40" s="130"/>
    </row>
    <row r="41" spans="2:6" ht="15" thickBot="1" x14ac:dyDescent="0.35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</row>
    <row r="42" spans="2:6" ht="15" customHeight="1" thickTop="1" thickBot="1" x14ac:dyDescent="0.35">
      <c r="B42" s="95" t="s">
        <v>1145</v>
      </c>
      <c r="C42" s="96">
        <f>Hoja1!K3</f>
        <v>12</v>
      </c>
      <c r="D42" s="96"/>
      <c r="E42" s="97">
        <f>Hoja1!K4</f>
        <v>4.9792531120331947E-2</v>
      </c>
      <c r="F42" s="130"/>
    </row>
    <row r="43" spans="2:6" ht="15" thickBot="1" x14ac:dyDescent="0.35">
      <c r="B43" s="95" t="s">
        <v>1146</v>
      </c>
      <c r="C43" s="96">
        <f>Hoja1!K5</f>
        <v>13</v>
      </c>
      <c r="D43" s="96"/>
      <c r="E43" s="98">
        <f>Hoja1!K6</f>
        <v>6.1611374407582936E-2</v>
      </c>
      <c r="F43" s="131"/>
    </row>
    <row r="44" spans="2:6" ht="15" thickTop="1" x14ac:dyDescent="0.3">
      <c r="B44" s="63" t="s">
        <v>1330</v>
      </c>
      <c r="C44" s="64">
        <f>AUXILIAR!F8</f>
        <v>462</v>
      </c>
      <c r="D44" s="65"/>
      <c r="E44" s="66"/>
      <c r="F44" s="129">
        <v>45114</v>
      </c>
    </row>
    <row r="45" spans="2:6" x14ac:dyDescent="0.3">
      <c r="B45" s="67" t="s">
        <v>6</v>
      </c>
      <c r="C45" s="84">
        <f>AUXILIAR!E8</f>
        <v>15</v>
      </c>
      <c r="D45" s="68">
        <f>C45</f>
        <v>15</v>
      </c>
      <c r="E45" s="69">
        <f>D45/C44</f>
        <v>3.2467532467532464E-2</v>
      </c>
      <c r="F45" s="130"/>
    </row>
    <row r="46" spans="2:6" x14ac:dyDescent="0.3">
      <c r="B46" s="67" t="s">
        <v>1331</v>
      </c>
      <c r="C46" s="85">
        <v>2</v>
      </c>
      <c r="D46" s="68">
        <f>D45-C46</f>
        <v>13</v>
      </c>
      <c r="E46" s="69">
        <f>D46/C44</f>
        <v>2.813852813852814E-2</v>
      </c>
      <c r="F46" s="130"/>
    </row>
    <row r="47" spans="2:6" x14ac:dyDescent="0.3">
      <c r="B47" s="67" t="s">
        <v>1332</v>
      </c>
      <c r="C47" s="85">
        <v>1</v>
      </c>
      <c r="D47" s="68">
        <f>D46-C47</f>
        <v>12</v>
      </c>
      <c r="E47" s="69">
        <f>D47/C44</f>
        <v>2.5974025974025976E-2</v>
      </c>
      <c r="F47" s="130"/>
    </row>
    <row r="48" spans="2:6" ht="15" thickBot="1" x14ac:dyDescent="0.35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1.0822510822510822E-2</v>
      </c>
      <c r="F48" s="130"/>
    </row>
    <row r="49" spans="2:6" ht="15.6" thickTop="1" thickBot="1" x14ac:dyDescent="0.35">
      <c r="B49" s="95" t="s">
        <v>1145</v>
      </c>
      <c r="C49" s="96">
        <f>Hoja1!L3</f>
        <v>5</v>
      </c>
      <c r="D49" s="96"/>
      <c r="E49" s="97">
        <f>Hoja1!L4</f>
        <v>2.0746887966804978E-2</v>
      </c>
      <c r="F49" s="130"/>
    </row>
    <row r="50" spans="2:6" ht="15" thickBot="1" x14ac:dyDescent="0.35">
      <c r="B50" s="95" t="s">
        <v>1146</v>
      </c>
      <c r="C50" s="96">
        <f>Hoja1!L5</f>
        <v>10</v>
      </c>
      <c r="D50" s="96"/>
      <c r="E50" s="98">
        <v>0.05</v>
      </c>
      <c r="F50" s="131"/>
    </row>
    <row r="51" spans="2:6" ht="15" thickTop="1" x14ac:dyDescent="0.3">
      <c r="B51" s="63" t="s">
        <v>1330</v>
      </c>
      <c r="C51" s="64">
        <f>AUXILIAR!F9</f>
        <v>462</v>
      </c>
      <c r="D51" s="65"/>
      <c r="E51" s="66"/>
      <c r="F51" s="129">
        <v>45115</v>
      </c>
    </row>
    <row r="52" spans="2:6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</row>
    <row r="53" spans="2:6" x14ac:dyDescent="0.3">
      <c r="B53" s="67" t="s">
        <v>1331</v>
      </c>
      <c r="C53" s="85"/>
      <c r="D53" s="68">
        <f>D52-C53</f>
        <v>0</v>
      </c>
      <c r="E53" s="69">
        <f>D53/C51</f>
        <v>0</v>
      </c>
      <c r="F53" s="130"/>
    </row>
    <row r="54" spans="2:6" x14ac:dyDescent="0.3">
      <c r="B54" s="67" t="s">
        <v>1332</v>
      </c>
      <c r="C54" s="85">
        <v>1</v>
      </c>
      <c r="D54" s="68">
        <f>D53-C54</f>
        <v>-1</v>
      </c>
      <c r="E54" s="69">
        <f>D54/C51</f>
        <v>-2.1645021645021645E-3</v>
      </c>
      <c r="F54" s="130"/>
    </row>
    <row r="55" spans="2:6" ht="15" thickBot="1" x14ac:dyDescent="0.35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-2.1645021645021645E-3</v>
      </c>
      <c r="F55" s="130"/>
    </row>
    <row r="56" spans="2:6" ht="15.6" thickTop="1" thickBot="1" x14ac:dyDescent="0.35">
      <c r="B56" s="95" t="s">
        <v>1145</v>
      </c>
      <c r="C56" s="96">
        <f>Hoja1!M3</f>
        <v>0</v>
      </c>
      <c r="D56" s="96"/>
      <c r="E56" s="97">
        <f>Hoja1!M4</f>
        <v>0</v>
      </c>
      <c r="F56" s="130"/>
    </row>
    <row r="57" spans="2:6" ht="15" thickBot="1" x14ac:dyDescent="0.35">
      <c r="B57" s="95" t="s">
        <v>1146</v>
      </c>
      <c r="C57" s="96">
        <f>Hoja1!M5</f>
        <v>0</v>
      </c>
      <c r="D57" s="96"/>
      <c r="E57" s="98">
        <f>Hoja1!M6</f>
        <v>0</v>
      </c>
      <c r="F57" s="131"/>
    </row>
    <row r="58" spans="2:6" ht="15" thickTop="1" x14ac:dyDescent="0.3">
      <c r="B58" s="63" t="s">
        <v>1330</v>
      </c>
      <c r="C58" s="64">
        <f>AUXILIAR!F10</f>
        <v>462</v>
      </c>
      <c r="D58" s="65"/>
      <c r="E58" s="66"/>
      <c r="F58" s="129">
        <v>45116</v>
      </c>
    </row>
    <row r="59" spans="2:6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</row>
    <row r="60" spans="2:6" x14ac:dyDescent="0.3">
      <c r="B60" s="67" t="s">
        <v>1331</v>
      </c>
      <c r="C60" s="85"/>
      <c r="D60" s="68">
        <f>D59-C60</f>
        <v>0</v>
      </c>
      <c r="E60" s="69">
        <f>D60/C58</f>
        <v>0</v>
      </c>
      <c r="F60" s="130"/>
    </row>
    <row r="61" spans="2:6" x14ac:dyDescent="0.3">
      <c r="B61" s="67" t="s">
        <v>1332</v>
      </c>
      <c r="C61" s="85">
        <v>1</v>
      </c>
      <c r="D61" s="68">
        <f>D60-C61</f>
        <v>-1</v>
      </c>
      <c r="E61" s="69">
        <f>D61/C58</f>
        <v>-2.1645021645021645E-3</v>
      </c>
      <c r="F61" s="130"/>
    </row>
    <row r="62" spans="2:6" ht="15" thickBot="1" x14ac:dyDescent="0.35">
      <c r="B62" s="70" t="s">
        <v>16</v>
      </c>
      <c r="C62" s="71"/>
      <c r="D62" s="72">
        <f>D61-C62</f>
        <v>-1</v>
      </c>
      <c r="E62" s="92">
        <f>D62/C58</f>
        <v>-2.1645021645021645E-3</v>
      </c>
      <c r="F62" s="130"/>
    </row>
    <row r="63" spans="2:6" ht="15.6" thickTop="1" thickBot="1" x14ac:dyDescent="0.35">
      <c r="B63" s="95" t="s">
        <v>1145</v>
      </c>
      <c r="C63" s="96">
        <f>Hoja1!N3</f>
        <v>0</v>
      </c>
      <c r="D63" s="96"/>
      <c r="E63" s="97">
        <f>Hoja1!N4</f>
        <v>0</v>
      </c>
      <c r="F63" s="130"/>
    </row>
    <row r="64" spans="2:6" ht="15" thickBot="1" x14ac:dyDescent="0.35">
      <c r="B64" s="95" t="s">
        <v>1146</v>
      </c>
      <c r="C64" s="96">
        <f>Hoja1!N5</f>
        <v>0</v>
      </c>
      <c r="D64" s="96"/>
      <c r="E64" s="98">
        <f>Hoja1!N6</f>
        <v>0</v>
      </c>
      <c r="F64" s="131"/>
    </row>
    <row r="65" spans="2:6" ht="15" thickTop="1" x14ac:dyDescent="0.3">
      <c r="B65" s="63" t="s">
        <v>1330</v>
      </c>
      <c r="C65" s="64">
        <f>AUXILIAR!F11</f>
        <v>462</v>
      </c>
      <c r="D65" s="65"/>
      <c r="E65" s="66"/>
      <c r="F65" s="129">
        <v>45117</v>
      </c>
    </row>
    <row r="66" spans="2:6" x14ac:dyDescent="0.3">
      <c r="B66" s="67" t="s">
        <v>6</v>
      </c>
      <c r="C66" s="84">
        <f>AUXILIAR!E11</f>
        <v>17</v>
      </c>
      <c r="D66" s="68">
        <f>C66</f>
        <v>17</v>
      </c>
      <c r="E66" s="69">
        <f>D66/C65</f>
        <v>3.67965367965368E-2</v>
      </c>
      <c r="F66" s="130"/>
    </row>
    <row r="67" spans="2:6" x14ac:dyDescent="0.3">
      <c r="B67" s="67" t="s">
        <v>1331</v>
      </c>
      <c r="C67" s="85">
        <v>1</v>
      </c>
      <c r="D67" s="68">
        <f>D66-C67</f>
        <v>16</v>
      </c>
      <c r="E67" s="69">
        <f>D67/C65</f>
        <v>3.4632034632034632E-2</v>
      </c>
      <c r="F67" s="130"/>
    </row>
    <row r="68" spans="2:6" x14ac:dyDescent="0.3">
      <c r="B68" s="67" t="s">
        <v>1332</v>
      </c>
      <c r="C68" s="85">
        <v>1</v>
      </c>
      <c r="D68" s="68">
        <f>D67-C68</f>
        <v>15</v>
      </c>
      <c r="E68" s="69">
        <f>D68/C65</f>
        <v>3.2467532467532464E-2</v>
      </c>
      <c r="F68" s="130"/>
    </row>
    <row r="69" spans="2:6" ht="15" thickBot="1" x14ac:dyDescent="0.35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8.658008658008658E-3</v>
      </c>
      <c r="F69" s="130"/>
    </row>
    <row r="70" spans="2:6" ht="15.6" thickTop="1" thickBot="1" x14ac:dyDescent="0.35">
      <c r="B70" s="95" t="s">
        <v>1145</v>
      </c>
      <c r="C70" s="96">
        <f>Hoja1!O3</f>
        <v>5</v>
      </c>
      <c r="D70" s="96"/>
      <c r="E70" s="97">
        <f>Hoja1!O4</f>
        <v>2.0746887966804978E-2</v>
      </c>
      <c r="F70" s="130"/>
    </row>
    <row r="71" spans="2:6" ht="15" thickBot="1" x14ac:dyDescent="0.35">
      <c r="B71" s="95" t="s">
        <v>1146</v>
      </c>
      <c r="C71" s="96">
        <f>Hoja1!O5</f>
        <v>12</v>
      </c>
      <c r="D71" s="96"/>
      <c r="E71" s="98">
        <v>0.06</v>
      </c>
      <c r="F71" s="131"/>
    </row>
    <row r="72" spans="2:6" ht="15" thickTop="1" x14ac:dyDescent="0.3">
      <c r="B72" s="63" t="s">
        <v>1330</v>
      </c>
      <c r="C72" s="64">
        <f>AUXILIAR!F12</f>
        <v>462</v>
      </c>
      <c r="D72" s="65"/>
      <c r="E72" s="66"/>
      <c r="F72" s="129">
        <v>45118</v>
      </c>
    </row>
    <row r="73" spans="2:6" x14ac:dyDescent="0.3">
      <c r="B73" s="67" t="s">
        <v>6</v>
      </c>
      <c r="C73" s="84">
        <v>47</v>
      </c>
      <c r="D73" s="68">
        <f>C73</f>
        <v>47</v>
      </c>
      <c r="E73" s="69">
        <f>D73/C72</f>
        <v>0.10173160173160173</v>
      </c>
      <c r="F73" s="130"/>
    </row>
    <row r="74" spans="2:6" x14ac:dyDescent="0.3">
      <c r="B74" s="67" t="s">
        <v>1331</v>
      </c>
      <c r="C74" s="85">
        <v>0</v>
      </c>
      <c r="D74" s="68">
        <f>D73-C74</f>
        <v>47</v>
      </c>
      <c r="E74" s="69">
        <f>D74/C72</f>
        <v>0.10173160173160173</v>
      </c>
      <c r="F74" s="130"/>
    </row>
    <row r="75" spans="2:6" x14ac:dyDescent="0.3">
      <c r="B75" s="67" t="s">
        <v>1332</v>
      </c>
      <c r="C75" s="85">
        <v>1</v>
      </c>
      <c r="D75" s="68">
        <f>D74-C75</f>
        <v>46</v>
      </c>
      <c r="E75" s="69">
        <f>D75/C72</f>
        <v>9.9567099567099568E-2</v>
      </c>
      <c r="F75" s="130"/>
    </row>
    <row r="76" spans="2:6" ht="15" thickBot="1" x14ac:dyDescent="0.35">
      <c r="B76" s="70" t="s">
        <v>16</v>
      </c>
      <c r="C76" s="71">
        <v>11</v>
      </c>
      <c r="D76" s="72">
        <f>D75-C76</f>
        <v>35</v>
      </c>
      <c r="E76" s="92">
        <f>D76/C72</f>
        <v>7.575757575757576E-2</v>
      </c>
      <c r="F76" s="130"/>
    </row>
    <row r="77" spans="2:6" ht="15.6" thickTop="1" thickBot="1" x14ac:dyDescent="0.35">
      <c r="B77" s="95" t="s">
        <v>1145</v>
      </c>
      <c r="C77" s="96">
        <f>Hoja1!P3</f>
        <v>14</v>
      </c>
      <c r="D77" s="96"/>
      <c r="E77" s="97">
        <f>Hoja1!P4</f>
        <v>5.8091286307053944E-2</v>
      </c>
      <c r="F77" s="130"/>
    </row>
    <row r="78" spans="2:6" ht="15" thickBot="1" x14ac:dyDescent="0.35">
      <c r="B78" s="95" t="s">
        <v>1146</v>
      </c>
      <c r="C78" s="96">
        <f>Hoja1!P5</f>
        <v>35</v>
      </c>
      <c r="D78" s="96"/>
      <c r="E78" s="98">
        <v>0.16</v>
      </c>
      <c r="F78" s="131"/>
    </row>
    <row r="79" spans="2:6" ht="15" thickTop="1" x14ac:dyDescent="0.3">
      <c r="B79" s="63" t="s">
        <v>1330</v>
      </c>
      <c r="C79" s="64">
        <f>AUXILIAR!F13</f>
        <v>462</v>
      </c>
      <c r="D79" s="65"/>
      <c r="E79" s="66"/>
      <c r="F79" s="129">
        <v>45119</v>
      </c>
    </row>
    <row r="80" spans="2:6" x14ac:dyDescent="0.3">
      <c r="B80" s="67" t="s">
        <v>6</v>
      </c>
      <c r="C80" s="84">
        <v>46</v>
      </c>
      <c r="D80" s="68">
        <f>C80</f>
        <v>46</v>
      </c>
      <c r="E80" s="69">
        <f>D80/C79</f>
        <v>9.9567099567099568E-2</v>
      </c>
      <c r="F80" s="130"/>
    </row>
    <row r="81" spans="2:10" x14ac:dyDescent="0.3">
      <c r="B81" s="67" t="s">
        <v>1331</v>
      </c>
      <c r="C81" s="85">
        <v>3</v>
      </c>
      <c r="D81" s="68">
        <f>D80-C81</f>
        <v>43</v>
      </c>
      <c r="E81" s="69">
        <f>D81/C79</f>
        <v>9.3073593073593072E-2</v>
      </c>
      <c r="F81" s="130"/>
    </row>
    <row r="82" spans="2:10" x14ac:dyDescent="0.3">
      <c r="B82" s="67" t="s">
        <v>1332</v>
      </c>
      <c r="C82" s="85">
        <v>1</v>
      </c>
      <c r="D82" s="68">
        <f>D81-C82</f>
        <v>42</v>
      </c>
      <c r="E82" s="69">
        <f>D82/C79</f>
        <v>9.0909090909090912E-2</v>
      </c>
      <c r="F82" s="130"/>
    </row>
    <row r="83" spans="2:10" ht="15" thickBot="1" x14ac:dyDescent="0.35">
      <c r="B83" s="70" t="s">
        <v>16</v>
      </c>
      <c r="C83" s="71">
        <v>9</v>
      </c>
      <c r="D83" s="72">
        <f>D82-C83</f>
        <v>33</v>
      </c>
      <c r="E83" s="92">
        <f>D83/C79</f>
        <v>7.1428571428571425E-2</v>
      </c>
      <c r="F83" s="130"/>
    </row>
    <row r="84" spans="2:10" ht="15.6" thickTop="1" thickBot="1" x14ac:dyDescent="0.35">
      <c r="B84" s="95" t="s">
        <v>1145</v>
      </c>
      <c r="C84" s="96">
        <f>Hoja1!Q3</f>
        <v>11</v>
      </c>
      <c r="D84" s="96"/>
      <c r="E84" s="97">
        <f>Hoja1!Q4</f>
        <v>4.5643153526970952E-2</v>
      </c>
      <c r="F84" s="130"/>
    </row>
    <row r="85" spans="2:10" ht="15" thickBot="1" x14ac:dyDescent="0.35">
      <c r="B85" s="95" t="s">
        <v>1146</v>
      </c>
      <c r="C85" s="96">
        <f>Hoja1!Q5</f>
        <v>35</v>
      </c>
      <c r="E85" s="98">
        <v>0.17</v>
      </c>
      <c r="F85" s="131"/>
    </row>
    <row r="86" spans="2:10" ht="15" thickTop="1" x14ac:dyDescent="0.3">
      <c r="B86" s="63" t="s">
        <v>1330</v>
      </c>
      <c r="C86" s="64">
        <f>AUXILIAR!F14</f>
        <v>462</v>
      </c>
      <c r="D86" s="65"/>
      <c r="E86" s="66"/>
      <c r="F86" s="129">
        <v>45120</v>
      </c>
    </row>
    <row r="87" spans="2:10" x14ac:dyDescent="0.3">
      <c r="B87" s="67" t="s">
        <v>6</v>
      </c>
      <c r="C87" s="84">
        <v>71</v>
      </c>
      <c r="D87" s="68">
        <f>C87</f>
        <v>71</v>
      </c>
      <c r="E87" s="69">
        <f>D87/C86</f>
        <v>0.15367965367965367</v>
      </c>
      <c r="F87" s="130"/>
    </row>
    <row r="88" spans="2:10" x14ac:dyDescent="0.3">
      <c r="B88" s="67" t="s">
        <v>1331</v>
      </c>
      <c r="C88" s="85">
        <v>4</v>
      </c>
      <c r="D88" s="68">
        <f>D87-C88</f>
        <v>67</v>
      </c>
      <c r="E88" s="69">
        <f>D88/C86</f>
        <v>0.14502164502164502</v>
      </c>
      <c r="F88" s="130"/>
    </row>
    <row r="89" spans="2:10" x14ac:dyDescent="0.3">
      <c r="B89" s="67" t="s">
        <v>1332</v>
      </c>
      <c r="C89" s="85">
        <v>1</v>
      </c>
      <c r="D89" s="68">
        <f>D88-C89</f>
        <v>66</v>
      </c>
      <c r="E89" s="69">
        <f>D89/C86</f>
        <v>0.14285714285714285</v>
      </c>
      <c r="F89" s="130"/>
    </row>
    <row r="90" spans="2:10" ht="15" thickBot="1" x14ac:dyDescent="0.35">
      <c r="B90" s="70" t="s">
        <v>16</v>
      </c>
      <c r="C90" s="71">
        <v>14</v>
      </c>
      <c r="D90" s="72">
        <f>D89-C90</f>
        <v>52</v>
      </c>
      <c r="E90" s="92">
        <f>D90/C86</f>
        <v>0.11255411255411256</v>
      </c>
      <c r="F90" s="130"/>
    </row>
    <row r="91" spans="2:10" ht="15.6" thickTop="1" thickBot="1" x14ac:dyDescent="0.35">
      <c r="B91" s="95" t="s">
        <v>1145</v>
      </c>
      <c r="C91" s="96">
        <v>16</v>
      </c>
      <c r="D91" s="96"/>
      <c r="E91" s="97">
        <v>7.0000000000000007E-2</v>
      </c>
      <c r="F91" s="130"/>
    </row>
    <row r="92" spans="2:10" ht="15" thickBot="1" x14ac:dyDescent="0.35">
      <c r="B92" s="95" t="s">
        <v>1146</v>
      </c>
      <c r="C92" s="96">
        <f>Hoja1!R5</f>
        <v>55</v>
      </c>
      <c r="D92" s="96"/>
      <c r="E92" s="98">
        <f>Hoja1!R6</f>
        <v>0.26066350710900477</v>
      </c>
      <c r="F92" s="131"/>
    </row>
    <row r="93" spans="2:10" ht="16.8" thickTop="1" thickBot="1" x14ac:dyDescent="0.35">
      <c r="B93" s="63" t="s">
        <v>1330</v>
      </c>
      <c r="C93" s="64">
        <f>AUXILIAR!F15</f>
        <v>462</v>
      </c>
      <c r="D93" s="65"/>
      <c r="E93" s="66"/>
      <c r="F93" s="129">
        <v>45121</v>
      </c>
      <c r="G93" s="109" t="s">
        <v>1397</v>
      </c>
      <c r="H93" s="118"/>
      <c r="I93" s="118"/>
      <c r="J93" s="111"/>
    </row>
    <row r="94" spans="2:10" ht="15.6" thickTop="1" thickBot="1" x14ac:dyDescent="0.35">
      <c r="B94" s="67" t="s">
        <v>6</v>
      </c>
      <c r="C94" s="84">
        <v>126</v>
      </c>
      <c r="D94" s="68">
        <f>C94</f>
        <v>126</v>
      </c>
      <c r="E94" s="69">
        <f>D94/C93</f>
        <v>0.27272727272727271</v>
      </c>
      <c r="F94" s="130"/>
      <c r="G94" s="108"/>
      <c r="H94" s="119" t="s">
        <v>1330</v>
      </c>
      <c r="I94" s="123" t="s">
        <v>1427</v>
      </c>
      <c r="J94" s="112" t="s">
        <v>995</v>
      </c>
    </row>
    <row r="95" spans="2:10" ht="16.8" thickTop="1" thickBot="1" x14ac:dyDescent="0.35">
      <c r="B95" s="67" t="s">
        <v>1331</v>
      </c>
      <c r="C95" s="85">
        <v>0</v>
      </c>
      <c r="D95" s="68">
        <f>D94-C95</f>
        <v>126</v>
      </c>
      <c r="E95" s="69">
        <f>D95/C93</f>
        <v>0.27272727272727271</v>
      </c>
      <c r="F95" s="130"/>
      <c r="G95" s="117" t="s">
        <v>1420</v>
      </c>
      <c r="H95" s="120">
        <f>AUXILIAR!B48</f>
        <v>5</v>
      </c>
      <c r="I95" s="124"/>
      <c r="J95" s="116"/>
    </row>
    <row r="96" spans="2:10" ht="16.2" thickTop="1" x14ac:dyDescent="0.3">
      <c r="B96" s="67" t="s">
        <v>1332</v>
      </c>
      <c r="C96" s="85">
        <v>1</v>
      </c>
      <c r="D96" s="68">
        <f>D95-C96</f>
        <v>125</v>
      </c>
      <c r="E96" s="69">
        <f>D96/C93</f>
        <v>0.27056277056277056</v>
      </c>
      <c r="F96" s="130"/>
      <c r="G96" s="67" t="s">
        <v>1154</v>
      </c>
      <c r="H96" s="121">
        <f>AUXILIAR!C48</f>
        <v>5</v>
      </c>
      <c r="I96" s="125">
        <f>AUXILIAR!E48</f>
        <v>2</v>
      </c>
      <c r="J96" s="115">
        <f>I96/H96</f>
        <v>0.4</v>
      </c>
    </row>
    <row r="97" spans="2:10" ht="16.2" thickBot="1" x14ac:dyDescent="0.35">
      <c r="B97" s="70" t="s">
        <v>16</v>
      </c>
      <c r="C97" s="71">
        <v>18</v>
      </c>
      <c r="D97" s="72">
        <f>D96-C97</f>
        <v>107</v>
      </c>
      <c r="E97" s="92">
        <f>D97/C93</f>
        <v>0.23160173160173161</v>
      </c>
      <c r="F97" s="130"/>
      <c r="G97" s="67" t="s">
        <v>1422</v>
      </c>
      <c r="H97" s="121">
        <f>AUXILIAR!D48</f>
        <v>5</v>
      </c>
      <c r="I97" s="126">
        <f>AUXILIAR!F48</f>
        <v>1</v>
      </c>
      <c r="J97" s="110">
        <f>I97/H97</f>
        <v>0.2</v>
      </c>
    </row>
    <row r="98" spans="2:10" ht="16.8" thickTop="1" thickBot="1" x14ac:dyDescent="0.35">
      <c r="B98" s="95" t="s">
        <v>1145</v>
      </c>
      <c r="C98" s="96">
        <f>Hoja1!S3</f>
        <v>59</v>
      </c>
      <c r="D98" s="96"/>
      <c r="E98" s="97">
        <f>Hoja1!S4</f>
        <v>0.24481327800829875</v>
      </c>
      <c r="F98" s="130"/>
      <c r="G98" s="67" t="s">
        <v>1429</v>
      </c>
      <c r="H98" s="121">
        <f>paradas!H1</f>
        <v>10</v>
      </c>
      <c r="I98" s="127">
        <f>paradas!S2+paradas!S3</f>
        <v>3</v>
      </c>
      <c r="J98" s="113">
        <f>I98/H98</f>
        <v>0.3</v>
      </c>
    </row>
    <row r="99" spans="2:10" ht="16.8" thickTop="1" thickBot="1" x14ac:dyDescent="0.35">
      <c r="B99" s="95" t="s">
        <v>1146</v>
      </c>
      <c r="C99" s="96">
        <f>Hoja1!S5</f>
        <v>67</v>
      </c>
      <c r="D99" s="96"/>
      <c r="E99" s="98">
        <v>0.23</v>
      </c>
      <c r="F99" s="131"/>
      <c r="G99" s="70" t="s">
        <v>1428</v>
      </c>
      <c r="H99" s="122">
        <f>AUXILIAR!G48</f>
        <v>3</v>
      </c>
      <c r="I99" s="128"/>
      <c r="J99" s="114"/>
    </row>
    <row r="100" spans="2:10" ht="16.8" thickTop="1" thickBot="1" x14ac:dyDescent="0.35">
      <c r="B100" s="63" t="s">
        <v>1330</v>
      </c>
      <c r="C100" s="64">
        <f>AUXILIAR!F16</f>
        <v>462</v>
      </c>
      <c r="D100" s="65"/>
      <c r="E100" s="66"/>
      <c r="F100" s="129">
        <v>45122</v>
      </c>
      <c r="G100" s="109" t="s">
        <v>1397</v>
      </c>
      <c r="H100" s="118"/>
      <c r="I100" s="118"/>
      <c r="J100" s="111"/>
    </row>
    <row r="101" spans="2:10" ht="15.6" thickTop="1" thickBot="1" x14ac:dyDescent="0.35">
      <c r="B101" s="67" t="s">
        <v>6</v>
      </c>
      <c r="C101" s="84">
        <f>AUXILIAR!E16</f>
        <v>44</v>
      </c>
      <c r="D101" s="68">
        <f>C101</f>
        <v>44</v>
      </c>
      <c r="E101" s="69">
        <f>D101/C100</f>
        <v>9.5238095238095233E-2</v>
      </c>
      <c r="F101" s="130"/>
      <c r="G101" s="108"/>
      <c r="H101" s="119" t="s">
        <v>1330</v>
      </c>
      <c r="I101" s="123" t="s">
        <v>1427</v>
      </c>
      <c r="J101" s="112" t="s">
        <v>995</v>
      </c>
    </row>
    <row r="102" spans="2:10" ht="16.8" thickTop="1" thickBot="1" x14ac:dyDescent="0.35">
      <c r="B102" s="67" t="s">
        <v>1331</v>
      </c>
      <c r="C102" s="85"/>
      <c r="D102" s="68">
        <f>D101-C102</f>
        <v>44</v>
      </c>
      <c r="E102" s="69">
        <f>D102/C100</f>
        <v>9.5238095238095233E-2</v>
      </c>
      <c r="F102" s="130"/>
      <c r="G102" s="117" t="s">
        <v>1420</v>
      </c>
      <c r="H102" s="120">
        <f>AUXILIAR!B49</f>
        <v>5</v>
      </c>
      <c r="I102" s="124"/>
      <c r="J102" s="116"/>
    </row>
    <row r="103" spans="2:10" ht="16.2" thickTop="1" x14ac:dyDescent="0.3">
      <c r="B103" s="67" t="s">
        <v>1332</v>
      </c>
      <c r="C103" s="85">
        <v>1</v>
      </c>
      <c r="D103" s="68">
        <f>D102-C103</f>
        <v>43</v>
      </c>
      <c r="E103" s="69">
        <f>D103/C100</f>
        <v>9.3073593073593072E-2</v>
      </c>
      <c r="F103" s="130"/>
      <c r="G103" s="67" t="s">
        <v>1154</v>
      </c>
      <c r="H103" s="121">
        <f>AUXILIAR!C48</f>
        <v>5</v>
      </c>
      <c r="I103" s="125">
        <f>AUXILIAR!E49</f>
        <v>2</v>
      </c>
      <c r="J103" s="115">
        <f>I103/H103</f>
        <v>0.4</v>
      </c>
    </row>
    <row r="104" spans="2:10" ht="16.2" thickBot="1" x14ac:dyDescent="0.35">
      <c r="B104" s="70" t="s">
        <v>16</v>
      </c>
      <c r="C104" s="71">
        <f>AUXILIAR!B16</f>
        <v>15</v>
      </c>
      <c r="D104" s="72">
        <f>D103-C104</f>
        <v>28</v>
      </c>
      <c r="E104" s="92">
        <f>D104/C100</f>
        <v>6.0606060606060608E-2</v>
      </c>
      <c r="F104" s="130"/>
      <c r="G104" s="67" t="s">
        <v>1422</v>
      </c>
      <c r="H104" s="121">
        <f>AUXILIAR!D48</f>
        <v>5</v>
      </c>
      <c r="I104" s="126">
        <f>AUXILIAR!F49</f>
        <v>1</v>
      </c>
      <c r="J104" s="110">
        <f>I104/H104</f>
        <v>0.2</v>
      </c>
    </row>
    <row r="105" spans="2:10" ht="16.8" thickTop="1" thickBot="1" x14ac:dyDescent="0.35">
      <c r="B105" s="95" t="s">
        <v>1145</v>
      </c>
      <c r="C105" s="96">
        <f>Hoja1!T3</f>
        <v>13</v>
      </c>
      <c r="D105" s="96"/>
      <c r="E105" s="97">
        <f>Hoja1!T4</f>
        <v>5.3941908713692949E-2</v>
      </c>
      <c r="F105" s="130"/>
      <c r="G105" s="67" t="s">
        <v>1429</v>
      </c>
      <c r="H105" s="121">
        <f>paradas!H1</f>
        <v>10</v>
      </c>
      <c r="I105" s="127">
        <f>SUM(I103:I104)</f>
        <v>3</v>
      </c>
      <c r="J105" s="113">
        <f>I105/H105</f>
        <v>0.3</v>
      </c>
    </row>
    <row r="106" spans="2:10" ht="16.8" thickTop="1" thickBot="1" x14ac:dyDescent="0.35">
      <c r="B106" s="95" t="s">
        <v>1146</v>
      </c>
      <c r="C106" s="96">
        <f>Hoja1!T5</f>
        <v>31</v>
      </c>
      <c r="D106" s="96"/>
      <c r="E106" s="98">
        <f>Hoja1!T6</f>
        <v>0.14691943127962084</v>
      </c>
      <c r="F106" s="131"/>
      <c r="G106" s="70" t="s">
        <v>1428</v>
      </c>
      <c r="H106" s="122">
        <f>AUXILIAR!G48</f>
        <v>3</v>
      </c>
      <c r="I106" s="128"/>
      <c r="J106" s="114"/>
    </row>
    <row r="107" spans="2:10" ht="16.8" thickTop="1" thickBot="1" x14ac:dyDescent="0.35">
      <c r="B107" s="63" t="s">
        <v>1330</v>
      </c>
      <c r="C107" s="64">
        <f>AUXILIAR!F17</f>
        <v>462</v>
      </c>
      <c r="D107" s="65"/>
      <c r="E107" s="66"/>
      <c r="F107" s="129">
        <v>45123</v>
      </c>
      <c r="G107" s="109" t="s">
        <v>1397</v>
      </c>
      <c r="H107" s="118"/>
      <c r="I107" s="118"/>
      <c r="J107" s="111"/>
    </row>
    <row r="108" spans="2:10" ht="15.6" thickTop="1" thickBot="1" x14ac:dyDescent="0.35">
      <c r="B108" s="67" t="s">
        <v>6</v>
      </c>
      <c r="C108" s="84">
        <f>AUXILIAR!E17</f>
        <v>58</v>
      </c>
      <c r="D108" s="68">
        <f>C108</f>
        <v>58</v>
      </c>
      <c r="E108" s="69">
        <f>D108/C107</f>
        <v>0.12554112554112554</v>
      </c>
      <c r="F108" s="130"/>
      <c r="G108" s="108"/>
      <c r="H108" s="119" t="s">
        <v>1330</v>
      </c>
      <c r="I108" s="123" t="s">
        <v>1427</v>
      </c>
      <c r="J108" s="112" t="s">
        <v>995</v>
      </c>
    </row>
    <row r="109" spans="2:10" ht="16.8" thickTop="1" thickBot="1" x14ac:dyDescent="0.35">
      <c r="B109" s="67" t="s">
        <v>1331</v>
      </c>
      <c r="C109" s="85"/>
      <c r="D109" s="68">
        <f>D108-C109</f>
        <v>58</v>
      </c>
      <c r="E109" s="69">
        <f>D109/C107</f>
        <v>0.12554112554112554</v>
      </c>
      <c r="F109" s="130"/>
      <c r="G109" s="117" t="s">
        <v>1420</v>
      </c>
      <c r="H109" s="120">
        <f>AUXILIAR!B49</f>
        <v>5</v>
      </c>
      <c r="I109" s="124"/>
      <c r="J109" s="116"/>
    </row>
    <row r="110" spans="2:10" ht="16.2" thickTop="1" x14ac:dyDescent="0.3">
      <c r="B110" s="67" t="s">
        <v>1332</v>
      </c>
      <c r="C110" s="85">
        <v>1</v>
      </c>
      <c r="D110" s="68">
        <f>D109-C110</f>
        <v>57</v>
      </c>
      <c r="E110" s="69">
        <f>D110/C107</f>
        <v>0.12337662337662338</v>
      </c>
      <c r="F110" s="130"/>
      <c r="G110" s="67" t="s">
        <v>1154</v>
      </c>
      <c r="H110" s="121">
        <f>AUXILIAR!C49</f>
        <v>5</v>
      </c>
      <c r="I110" s="125">
        <f>AUXILIAR!E50</f>
        <v>2</v>
      </c>
      <c r="J110" s="115">
        <f>I110/H110</f>
        <v>0.4</v>
      </c>
    </row>
    <row r="111" spans="2:10" ht="16.2" thickBot="1" x14ac:dyDescent="0.35">
      <c r="B111" s="70" t="s">
        <v>16</v>
      </c>
      <c r="C111" s="71">
        <f>AUXILIAR!B17</f>
        <v>14</v>
      </c>
      <c r="D111" s="72">
        <f>D110-C111</f>
        <v>43</v>
      </c>
      <c r="E111" s="92">
        <f>D111/C107</f>
        <v>9.3073593073593072E-2</v>
      </c>
      <c r="F111" s="130"/>
      <c r="G111" s="67" t="s">
        <v>1422</v>
      </c>
      <c r="H111" s="121">
        <f>AUXILIAR!D49</f>
        <v>5</v>
      </c>
      <c r="I111" s="126">
        <f>AUXILIAR!F50</f>
        <v>1</v>
      </c>
      <c r="J111" s="110">
        <f>I111/H111</f>
        <v>0.2</v>
      </c>
    </row>
    <row r="112" spans="2:10" ht="16.8" thickTop="1" thickBot="1" x14ac:dyDescent="0.35">
      <c r="B112" s="95" t="s">
        <v>1145</v>
      </c>
      <c r="C112" s="96">
        <f>Hoja1!U3</f>
        <v>30</v>
      </c>
      <c r="D112" s="96"/>
      <c r="E112" s="97">
        <f>Hoja1!U4</f>
        <v>0.12448132780082988</v>
      </c>
      <c r="F112" s="130"/>
      <c r="G112" s="67" t="s">
        <v>1429</v>
      </c>
      <c r="H112" s="121">
        <f>paradas!H1</f>
        <v>10</v>
      </c>
      <c r="I112" s="127">
        <f>SUM(I110:I111)</f>
        <v>3</v>
      </c>
      <c r="J112" s="113">
        <f>I112/H112</f>
        <v>0.3</v>
      </c>
    </row>
    <row r="113" spans="2:10" ht="16.8" thickTop="1" thickBot="1" x14ac:dyDescent="0.35">
      <c r="B113" s="95" t="s">
        <v>1146</v>
      </c>
      <c r="C113" s="96">
        <f>Hoja1!U5</f>
        <v>28</v>
      </c>
      <c r="D113" s="96"/>
      <c r="E113" s="98">
        <f>Hoja1!U6</f>
        <v>0.13270142180094788</v>
      </c>
      <c r="F113" s="131"/>
      <c r="G113" s="70" t="s">
        <v>1428</v>
      </c>
      <c r="H113" s="122">
        <f>AUXILIAR!G49</f>
        <v>3</v>
      </c>
      <c r="I113" s="128"/>
      <c r="J113" s="114"/>
    </row>
    <row r="114" spans="2:10" ht="16.8" thickTop="1" thickBot="1" x14ac:dyDescent="0.35">
      <c r="B114" s="63" t="s">
        <v>1330</v>
      </c>
      <c r="C114" s="64">
        <f>AUXILIAR!F18</f>
        <v>462</v>
      </c>
      <c r="D114" s="65"/>
      <c r="E114" s="66"/>
      <c r="F114" s="129">
        <v>45124</v>
      </c>
      <c r="G114" s="109" t="s">
        <v>1397</v>
      </c>
      <c r="H114" s="118"/>
      <c r="I114" s="118"/>
      <c r="J114" s="111"/>
    </row>
    <row r="115" spans="2:10" ht="15.6" thickTop="1" thickBot="1" x14ac:dyDescent="0.35">
      <c r="B115" s="67" t="s">
        <v>6</v>
      </c>
      <c r="C115" s="84">
        <v>103</v>
      </c>
      <c r="D115" s="68">
        <f>C115</f>
        <v>103</v>
      </c>
      <c r="E115" s="69">
        <f>D115/C114</f>
        <v>0.22294372294372294</v>
      </c>
      <c r="F115" s="130"/>
      <c r="G115" s="108"/>
      <c r="H115" s="119" t="s">
        <v>1330</v>
      </c>
      <c r="I115" s="123" t="s">
        <v>1427</v>
      </c>
      <c r="J115" s="112" t="s">
        <v>995</v>
      </c>
    </row>
    <row r="116" spans="2:10" ht="16.8" thickTop="1" thickBot="1" x14ac:dyDescent="0.35">
      <c r="B116" s="67" t="s">
        <v>1331</v>
      </c>
      <c r="C116" s="85">
        <v>0</v>
      </c>
      <c r="D116" s="68">
        <f>D115-C116</f>
        <v>103</v>
      </c>
      <c r="E116" s="69">
        <f>D116/C114</f>
        <v>0.22294372294372294</v>
      </c>
      <c r="F116" s="130"/>
      <c r="G116" s="117" t="s">
        <v>1420</v>
      </c>
      <c r="H116" s="120">
        <f>AUXILIAR!B50</f>
        <v>5</v>
      </c>
      <c r="I116" s="124"/>
      <c r="J116" s="116"/>
    </row>
    <row r="117" spans="2:10" ht="16.2" thickTop="1" x14ac:dyDescent="0.3">
      <c r="B117" s="67" t="s">
        <v>1332</v>
      </c>
      <c r="C117" s="85">
        <v>1</v>
      </c>
      <c r="D117" s="68">
        <f>D116-C117</f>
        <v>102</v>
      </c>
      <c r="E117" s="69">
        <f>D117/C114</f>
        <v>0.22077922077922077</v>
      </c>
      <c r="F117" s="130"/>
      <c r="G117" s="67" t="s">
        <v>1154</v>
      </c>
      <c r="H117" s="121">
        <f>AUXILIAR!C50</f>
        <v>5</v>
      </c>
      <c r="I117" s="125">
        <f>AUXILIAR!E51</f>
        <v>2</v>
      </c>
      <c r="J117" s="115">
        <f>I117/H117</f>
        <v>0.4</v>
      </c>
    </row>
    <row r="118" spans="2:10" ht="16.2" thickBot="1" x14ac:dyDescent="0.35">
      <c r="B118" s="70" t="s">
        <v>16</v>
      </c>
      <c r="C118" s="71">
        <f>AUXILIAR!B18</f>
        <v>26</v>
      </c>
      <c r="D118" s="72">
        <f>D117-C118</f>
        <v>76</v>
      </c>
      <c r="E118" s="92">
        <f>D118/C114</f>
        <v>0.16450216450216451</v>
      </c>
      <c r="F118" s="130"/>
      <c r="G118" s="67" t="s">
        <v>1422</v>
      </c>
      <c r="H118" s="121">
        <f>AUXILIAR!D50</f>
        <v>5</v>
      </c>
      <c r="I118" s="126">
        <f>AUXILIAR!F51</f>
        <v>1</v>
      </c>
      <c r="J118" s="110">
        <f>I118/H118</f>
        <v>0.2</v>
      </c>
    </row>
    <row r="119" spans="2:10" ht="16.8" thickTop="1" thickBot="1" x14ac:dyDescent="0.35">
      <c r="B119" s="95" t="s">
        <v>1145</v>
      </c>
      <c r="C119" s="96">
        <f>Hoja1!V3</f>
        <v>41</v>
      </c>
      <c r="D119" s="96"/>
      <c r="E119" s="97">
        <f>Hoja1!V4</f>
        <v>0.17012448132780084</v>
      </c>
      <c r="F119" s="130"/>
      <c r="G119" s="67" t="s">
        <v>1429</v>
      </c>
      <c r="H119" s="121">
        <f>paradas!H1</f>
        <v>10</v>
      </c>
      <c r="I119" s="127">
        <f>SUM(I117:I118)</f>
        <v>3</v>
      </c>
      <c r="J119" s="113">
        <f>I119/H119</f>
        <v>0.3</v>
      </c>
    </row>
    <row r="120" spans="2:10" ht="16.8" thickTop="1" thickBot="1" x14ac:dyDescent="0.35">
      <c r="B120" s="95" t="s">
        <v>1146</v>
      </c>
      <c r="C120" s="96">
        <v>62</v>
      </c>
      <c r="D120" s="96"/>
      <c r="E120" s="98">
        <f>Hoja1!V6</f>
        <v>0.29383886255924169</v>
      </c>
      <c r="F120" s="131"/>
      <c r="G120" s="70" t="s">
        <v>1428</v>
      </c>
      <c r="H120" s="122">
        <f>AUXILIAR!G50</f>
        <v>3</v>
      </c>
      <c r="I120" s="128"/>
      <c r="J120" s="114"/>
    </row>
    <row r="121" spans="2:10" ht="16.8" thickTop="1" thickBot="1" x14ac:dyDescent="0.35">
      <c r="B121" s="63" t="s">
        <v>1330</v>
      </c>
      <c r="C121" s="64">
        <f>AUXILIAR!F19</f>
        <v>462</v>
      </c>
      <c r="D121" s="65"/>
      <c r="E121" s="66"/>
      <c r="F121" s="129">
        <v>45125</v>
      </c>
      <c r="G121" s="109" t="s">
        <v>1397</v>
      </c>
      <c r="H121" s="118"/>
      <c r="I121" s="118"/>
      <c r="J121" s="111"/>
    </row>
    <row r="122" spans="2:10" ht="15.6" thickTop="1" thickBot="1" x14ac:dyDescent="0.35">
      <c r="B122" s="67" t="s">
        <v>6</v>
      </c>
      <c r="C122" s="84">
        <v>85</v>
      </c>
      <c r="D122" s="68">
        <f>C122</f>
        <v>85</v>
      </c>
      <c r="E122" s="69">
        <f>D122/C121</f>
        <v>0.18398268398268397</v>
      </c>
      <c r="F122" s="130"/>
      <c r="G122" s="108"/>
      <c r="H122" s="119" t="s">
        <v>1330</v>
      </c>
      <c r="I122" s="123" t="s">
        <v>1427</v>
      </c>
      <c r="J122" s="112" t="s">
        <v>995</v>
      </c>
    </row>
    <row r="123" spans="2:10" ht="16.8" thickTop="1" thickBot="1" x14ac:dyDescent="0.35">
      <c r="B123" s="67" t="s">
        <v>1331</v>
      </c>
      <c r="C123" s="85">
        <v>3</v>
      </c>
      <c r="D123" s="68">
        <f>D122-C123</f>
        <v>82</v>
      </c>
      <c r="E123" s="69">
        <f>D123/C121</f>
        <v>0.1774891774891775</v>
      </c>
      <c r="F123" s="130"/>
      <c r="G123" s="117" t="s">
        <v>1420</v>
      </c>
      <c r="H123" s="120">
        <f>AUXILIAR!B51</f>
        <v>5</v>
      </c>
      <c r="I123" s="124"/>
      <c r="J123" s="116"/>
    </row>
    <row r="124" spans="2:10" ht="16.2" thickTop="1" x14ac:dyDescent="0.3">
      <c r="B124" s="67" t="s">
        <v>1332</v>
      </c>
      <c r="C124" s="85">
        <v>1</v>
      </c>
      <c r="D124" s="68">
        <f>D123-C124</f>
        <v>81</v>
      </c>
      <c r="E124" s="69">
        <f>D124/C121</f>
        <v>0.17532467532467533</v>
      </c>
      <c r="F124" s="130"/>
      <c r="G124" s="67" t="s">
        <v>1154</v>
      </c>
      <c r="H124" s="121">
        <f>AUXILIAR!C51</f>
        <v>5</v>
      </c>
      <c r="I124" s="125">
        <f>AUXILIAR!E52</f>
        <v>2</v>
      </c>
      <c r="J124" s="115">
        <f>I124/H124</f>
        <v>0.4</v>
      </c>
    </row>
    <row r="125" spans="2:10" ht="16.2" thickBot="1" x14ac:dyDescent="0.35">
      <c r="B125" s="70" t="s">
        <v>16</v>
      </c>
      <c r="C125" s="71">
        <f>AUXILIAR!B19</f>
        <v>16</v>
      </c>
      <c r="D125" s="72">
        <f>D124-C125</f>
        <v>65</v>
      </c>
      <c r="E125" s="92">
        <f>D125/C121</f>
        <v>0.1406926406926407</v>
      </c>
      <c r="F125" s="130"/>
      <c r="G125" s="67" t="s">
        <v>1422</v>
      </c>
      <c r="H125" s="121">
        <f>AUXILIAR!D51</f>
        <v>5</v>
      </c>
      <c r="I125" s="126">
        <f>AUXILIAR!F52</f>
        <v>1</v>
      </c>
      <c r="J125" s="110">
        <f>I125/H125</f>
        <v>0.2</v>
      </c>
    </row>
    <row r="126" spans="2:10" ht="16.8" thickTop="1" thickBot="1" x14ac:dyDescent="0.35">
      <c r="B126" s="95" t="s">
        <v>1145</v>
      </c>
      <c r="C126" s="96">
        <f>Hoja1!W3</f>
        <v>21</v>
      </c>
      <c r="D126" s="96"/>
      <c r="E126" s="97">
        <f>Hoja1!W4</f>
        <v>8.7136929460580909E-2</v>
      </c>
      <c r="F126" s="130"/>
      <c r="G126" s="67" t="s">
        <v>1429</v>
      </c>
      <c r="H126" s="121">
        <f>paradas!H1</f>
        <v>10</v>
      </c>
      <c r="I126" s="127">
        <f>SUM(I124:I125)</f>
        <v>3</v>
      </c>
      <c r="J126" s="113">
        <f>I126/H126</f>
        <v>0.3</v>
      </c>
    </row>
    <row r="127" spans="2:10" ht="16.8" thickTop="1" thickBot="1" x14ac:dyDescent="0.35">
      <c r="B127" s="95" t="s">
        <v>1146</v>
      </c>
      <c r="C127" s="96">
        <f>Hoja1!W5</f>
        <v>64</v>
      </c>
      <c r="D127" s="96"/>
      <c r="E127" s="98">
        <f>Hoja1!W6</f>
        <v>0.30331753554502372</v>
      </c>
      <c r="F127" s="131"/>
      <c r="G127" s="70" t="s">
        <v>1428</v>
      </c>
      <c r="H127" s="122">
        <f>AUXILIAR!G51</f>
        <v>3</v>
      </c>
      <c r="I127" s="128"/>
      <c r="J127" s="114"/>
    </row>
    <row r="128" spans="2:10" ht="16.8" thickTop="1" thickBot="1" x14ac:dyDescent="0.35">
      <c r="B128" s="63" t="s">
        <v>1330</v>
      </c>
      <c r="C128" s="64">
        <f>AUXILIAR!F20</f>
        <v>462</v>
      </c>
      <c r="D128" s="65"/>
      <c r="E128" s="66"/>
      <c r="F128" s="129">
        <v>45126</v>
      </c>
      <c r="G128" s="109" t="s">
        <v>1397</v>
      </c>
      <c r="H128" s="118"/>
      <c r="I128" s="118"/>
      <c r="J128" s="111"/>
    </row>
    <row r="129" spans="2:10" ht="15.6" thickTop="1" thickBot="1" x14ac:dyDescent="0.35">
      <c r="B129" s="67" t="s">
        <v>6</v>
      </c>
      <c r="C129" s="84">
        <f>AUXILIAR!E20</f>
        <v>100</v>
      </c>
      <c r="D129" s="68">
        <f>C129</f>
        <v>100</v>
      </c>
      <c r="E129" s="69">
        <f>D129/C128</f>
        <v>0.21645021645021645</v>
      </c>
      <c r="F129" s="130"/>
      <c r="G129" s="108"/>
      <c r="H129" s="119" t="s">
        <v>1330</v>
      </c>
      <c r="I129" s="123" t="s">
        <v>1427</v>
      </c>
      <c r="J129" s="112" t="s">
        <v>995</v>
      </c>
    </row>
    <row r="130" spans="2:10" ht="16.8" thickTop="1" thickBot="1" x14ac:dyDescent="0.35">
      <c r="B130" s="67" t="s">
        <v>1331</v>
      </c>
      <c r="C130" s="85">
        <v>2</v>
      </c>
      <c r="D130" s="68">
        <f>D129-C130</f>
        <v>98</v>
      </c>
      <c r="E130" s="69">
        <f>D130/C128</f>
        <v>0.21212121212121213</v>
      </c>
      <c r="F130" s="130"/>
      <c r="G130" s="117" t="s">
        <v>1420</v>
      </c>
      <c r="H130" s="120">
        <f>AUXILIAR!B53</f>
        <v>5</v>
      </c>
      <c r="I130" s="124"/>
      <c r="J130" s="116"/>
    </row>
    <row r="131" spans="2:10" ht="16.2" thickTop="1" x14ac:dyDescent="0.3">
      <c r="B131" s="67" t="s">
        <v>1332</v>
      </c>
      <c r="C131" s="85">
        <v>1</v>
      </c>
      <c r="D131" s="68">
        <f>D130-C131</f>
        <v>97</v>
      </c>
      <c r="E131" s="69">
        <f>D131/C128</f>
        <v>0.20995670995670995</v>
      </c>
      <c r="F131" s="130"/>
      <c r="G131" s="67" t="s">
        <v>1154</v>
      </c>
      <c r="H131" s="121">
        <f>AUXILIAR!C53</f>
        <v>5</v>
      </c>
      <c r="I131" s="125">
        <f>AUXILIAR!E53</f>
        <v>2</v>
      </c>
      <c r="J131" s="115">
        <f>I131/H131</f>
        <v>0.4</v>
      </c>
    </row>
    <row r="132" spans="2:10" ht="16.2" thickBot="1" x14ac:dyDescent="0.35">
      <c r="B132" s="70" t="s">
        <v>16</v>
      </c>
      <c r="C132" s="71">
        <v>15</v>
      </c>
      <c r="D132" s="72">
        <f>D131-C132</f>
        <v>82</v>
      </c>
      <c r="E132" s="92">
        <f>D132/C128</f>
        <v>0.1774891774891775</v>
      </c>
      <c r="F132" s="130"/>
      <c r="G132" s="67" t="s">
        <v>1422</v>
      </c>
      <c r="H132" s="121">
        <f>AUXILIAR!D53</f>
        <v>5</v>
      </c>
      <c r="I132" s="126">
        <f>AUXILIAR!F53</f>
        <v>1</v>
      </c>
      <c r="J132" s="110">
        <f>I132/H132</f>
        <v>0.2</v>
      </c>
    </row>
    <row r="133" spans="2:10" ht="16.8" thickTop="1" thickBot="1" x14ac:dyDescent="0.35">
      <c r="B133" s="95" t="s">
        <v>1145</v>
      </c>
      <c r="C133" s="96">
        <f>Hoja1!X3</f>
        <v>15</v>
      </c>
      <c r="D133" s="96"/>
      <c r="E133" s="97">
        <f>Hoja1!X4</f>
        <v>6.2240663900414939E-2</v>
      </c>
      <c r="F133" s="130"/>
      <c r="G133" s="67" t="s">
        <v>1429</v>
      </c>
      <c r="H133" s="121">
        <f>paradas!H1</f>
        <v>10</v>
      </c>
      <c r="I133" s="127">
        <f>SUM(I131:I132)</f>
        <v>3</v>
      </c>
      <c r="J133" s="113">
        <f>I133/H133</f>
        <v>0.3</v>
      </c>
    </row>
    <row r="134" spans="2:10" ht="16.8" thickTop="1" thickBot="1" x14ac:dyDescent="0.35">
      <c r="B134" s="95" t="s">
        <v>1146</v>
      </c>
      <c r="C134" s="96">
        <f>Hoja1!X5</f>
        <v>85</v>
      </c>
      <c r="D134" s="96"/>
      <c r="E134" s="98">
        <f>Hoja1!X6</f>
        <v>0.40284360189573459</v>
      </c>
      <c r="F134" s="131"/>
      <c r="G134" s="70" t="s">
        <v>1428</v>
      </c>
      <c r="H134" s="122">
        <f>AUXILIAR!G53</f>
        <v>3</v>
      </c>
      <c r="I134" s="128"/>
      <c r="J134" s="114"/>
    </row>
    <row r="135" spans="2:10" ht="16.8" thickTop="1" thickBot="1" x14ac:dyDescent="0.35">
      <c r="B135" s="63" t="s">
        <v>1330</v>
      </c>
      <c r="C135" s="64">
        <f>AUXILIAR!F21</f>
        <v>462</v>
      </c>
      <c r="D135" s="65"/>
      <c r="E135" s="66"/>
      <c r="F135" s="129">
        <v>45127</v>
      </c>
      <c r="G135" s="109" t="s">
        <v>1397</v>
      </c>
      <c r="H135" s="118"/>
      <c r="I135" s="118"/>
      <c r="J135" s="111"/>
    </row>
    <row r="136" spans="2:10" ht="15.6" thickTop="1" thickBot="1" x14ac:dyDescent="0.35">
      <c r="B136" s="67" t="s">
        <v>6</v>
      </c>
      <c r="C136" s="84">
        <f>AUXILIAR!E21</f>
        <v>40</v>
      </c>
      <c r="D136" s="68">
        <f>C136</f>
        <v>40</v>
      </c>
      <c r="E136" s="69">
        <f>D136/C135</f>
        <v>8.6580086580086577E-2</v>
      </c>
      <c r="F136" s="130"/>
      <c r="G136" s="108"/>
      <c r="H136" s="119" t="s">
        <v>1330</v>
      </c>
      <c r="I136" s="123" t="s">
        <v>1427</v>
      </c>
      <c r="J136" s="112" t="s">
        <v>995</v>
      </c>
    </row>
    <row r="137" spans="2:10" ht="16.8" thickTop="1" thickBot="1" x14ac:dyDescent="0.35">
      <c r="B137" s="67" t="s">
        <v>1331</v>
      </c>
      <c r="C137" s="85">
        <v>2</v>
      </c>
      <c r="D137" s="68">
        <f>D136-C137</f>
        <v>38</v>
      </c>
      <c r="E137" s="69">
        <f>D137/C135</f>
        <v>8.2251082251082255E-2</v>
      </c>
      <c r="F137" s="130"/>
      <c r="G137" s="117" t="s">
        <v>1420</v>
      </c>
      <c r="H137" s="120">
        <f>AUXILIAR!B54</f>
        <v>5</v>
      </c>
      <c r="I137" s="124"/>
      <c r="J137" s="116"/>
    </row>
    <row r="138" spans="2:10" ht="16.2" thickTop="1" x14ac:dyDescent="0.3">
      <c r="B138" s="67" t="s">
        <v>1332</v>
      </c>
      <c r="C138" s="85">
        <v>1</v>
      </c>
      <c r="D138" s="68">
        <f>D137-C138</f>
        <v>37</v>
      </c>
      <c r="E138" s="69">
        <f>D138/C135</f>
        <v>8.0086580086580081E-2</v>
      </c>
      <c r="F138" s="130"/>
      <c r="G138" s="67" t="s">
        <v>1154</v>
      </c>
      <c r="H138" s="121">
        <f>AUXILIAR!C54</f>
        <v>5</v>
      </c>
      <c r="I138" s="125">
        <f>AUXILIAR!E54</f>
        <v>2</v>
      </c>
      <c r="J138" s="115">
        <f t="shared" ref="J138:J140" si="0">I138/H138</f>
        <v>0.4</v>
      </c>
    </row>
    <row r="139" spans="2:10" ht="16.2" thickBot="1" x14ac:dyDescent="0.35">
      <c r="B139" s="70" t="s">
        <v>16</v>
      </c>
      <c r="C139" s="71">
        <f>AUXILIAR!B21</f>
        <v>6</v>
      </c>
      <c r="D139" s="72">
        <f>D138-C139</f>
        <v>31</v>
      </c>
      <c r="E139" s="92">
        <f>D139/C135</f>
        <v>6.7099567099567103E-2</v>
      </c>
      <c r="F139" s="130"/>
      <c r="G139" s="67" t="s">
        <v>1422</v>
      </c>
      <c r="H139" s="121">
        <f>AUXILIAR!D54</f>
        <v>5</v>
      </c>
      <c r="I139" s="126">
        <f>AUXILIAR!F54</f>
        <v>1</v>
      </c>
      <c r="J139" s="110">
        <f t="shared" si="0"/>
        <v>0.2</v>
      </c>
    </row>
    <row r="140" spans="2:10" ht="16.8" thickTop="1" thickBot="1" x14ac:dyDescent="0.35">
      <c r="B140" s="95" t="s">
        <v>1145</v>
      </c>
      <c r="C140" s="96">
        <f>Hoja1!Y3</f>
        <v>11</v>
      </c>
      <c r="D140" s="96"/>
      <c r="E140" s="97">
        <v>0.05</v>
      </c>
      <c r="F140" s="130"/>
      <c r="G140" s="67" t="s">
        <v>1429</v>
      </c>
      <c r="H140" s="121">
        <f>paradas!H1</f>
        <v>10</v>
      </c>
      <c r="I140" s="127">
        <f t="shared" ref="I140" si="1">SUM(I138:I139)</f>
        <v>3</v>
      </c>
      <c r="J140" s="113">
        <f t="shared" si="0"/>
        <v>0.3</v>
      </c>
    </row>
    <row r="141" spans="2:10" ht="16.8" thickTop="1" thickBot="1" x14ac:dyDescent="0.35">
      <c r="B141" s="95" t="s">
        <v>1146</v>
      </c>
      <c r="C141" s="96">
        <f>Hoja1!Y5</f>
        <v>29</v>
      </c>
      <c r="D141" s="96"/>
      <c r="E141" s="98">
        <v>0.14000000000000001</v>
      </c>
      <c r="F141" s="131"/>
      <c r="G141" s="70" t="s">
        <v>1428</v>
      </c>
      <c r="H141" s="122">
        <f>AUXILIAR!G54</f>
        <v>3</v>
      </c>
      <c r="I141" s="128"/>
      <c r="J141" s="114"/>
    </row>
    <row r="142" spans="2:10" ht="16.8" thickTop="1" thickBot="1" x14ac:dyDescent="0.35">
      <c r="B142" s="63" t="s">
        <v>1330</v>
      </c>
      <c r="C142" s="64">
        <f>AUXILIAR!F22</f>
        <v>462</v>
      </c>
      <c r="D142" s="65"/>
      <c r="E142" s="66"/>
      <c r="F142" s="129">
        <v>45128</v>
      </c>
      <c r="G142" s="109" t="s">
        <v>1397</v>
      </c>
      <c r="H142" s="118"/>
      <c r="I142" s="118"/>
      <c r="J142" s="111"/>
    </row>
    <row r="143" spans="2:10" ht="15.6" thickTop="1" thickBot="1" x14ac:dyDescent="0.35">
      <c r="B143" s="67" t="s">
        <v>6</v>
      </c>
      <c r="C143" s="84">
        <f>AUXILIAR!E22</f>
        <v>39</v>
      </c>
      <c r="D143" s="68">
        <f>C143</f>
        <v>39</v>
      </c>
      <c r="E143" s="69">
        <f>D143/C142</f>
        <v>8.4415584415584416E-2</v>
      </c>
      <c r="F143" s="130"/>
      <c r="G143" s="108"/>
      <c r="H143" s="119" t="s">
        <v>1330</v>
      </c>
      <c r="I143" s="123" t="s">
        <v>1427</v>
      </c>
      <c r="J143" s="112" t="s">
        <v>995</v>
      </c>
    </row>
    <row r="144" spans="2:10" ht="16.8" thickTop="1" thickBot="1" x14ac:dyDescent="0.35">
      <c r="B144" s="67" t="s">
        <v>1331</v>
      </c>
      <c r="C144" s="85">
        <v>2</v>
      </c>
      <c r="D144" s="68">
        <f>D143-C144</f>
        <v>37</v>
      </c>
      <c r="E144" s="69">
        <f>D144/C142</f>
        <v>8.0086580086580081E-2</v>
      </c>
      <c r="F144" s="130"/>
      <c r="G144" s="117" t="s">
        <v>1420</v>
      </c>
      <c r="H144" s="120">
        <f>AUXILIAR!B55</f>
        <v>5</v>
      </c>
      <c r="I144" s="124"/>
      <c r="J144" s="116"/>
    </row>
    <row r="145" spans="2:10" ht="16.2" thickTop="1" x14ac:dyDescent="0.3">
      <c r="B145" s="67" t="s">
        <v>1332</v>
      </c>
      <c r="C145" s="85">
        <v>1</v>
      </c>
      <c r="D145" s="68">
        <f>D144-C145</f>
        <v>36</v>
      </c>
      <c r="E145" s="69">
        <f>D145/C142</f>
        <v>7.792207792207792E-2</v>
      </c>
      <c r="F145" s="130"/>
      <c r="G145" s="67" t="s">
        <v>1154</v>
      </c>
      <c r="H145" s="121">
        <f>AUXILIAR!C55</f>
        <v>5</v>
      </c>
      <c r="I145" s="125">
        <f>AUXILIAR!E55</f>
        <v>2</v>
      </c>
      <c r="J145" s="115">
        <f t="shared" ref="J145:J147" si="2">I145/H145</f>
        <v>0.4</v>
      </c>
    </row>
    <row r="146" spans="2:10" ht="16.2" thickBot="1" x14ac:dyDescent="0.35">
      <c r="B146" s="70" t="s">
        <v>16</v>
      </c>
      <c r="C146" s="71">
        <f>AUXILIAR!B22</f>
        <v>8</v>
      </c>
      <c r="D146" s="72">
        <f>D145-C146</f>
        <v>28</v>
      </c>
      <c r="E146" s="92">
        <f>D146/C142</f>
        <v>6.0606060606060608E-2</v>
      </c>
      <c r="F146" s="130"/>
      <c r="G146" s="67" t="s">
        <v>1422</v>
      </c>
      <c r="H146" s="121">
        <f>AUXILIAR!D55</f>
        <v>5</v>
      </c>
      <c r="I146" s="126">
        <f>AUXILIAR!F55</f>
        <v>1</v>
      </c>
      <c r="J146" s="110">
        <f t="shared" si="2"/>
        <v>0.2</v>
      </c>
    </row>
    <row r="147" spans="2:10" ht="16.8" thickTop="1" thickBot="1" x14ac:dyDescent="0.35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1429</v>
      </c>
      <c r="H147" s="121">
        <f>paradas!H1</f>
        <v>10</v>
      </c>
      <c r="I147" s="127">
        <f t="shared" ref="I147" si="3">SUM(I145:I146)</f>
        <v>3</v>
      </c>
      <c r="J147" s="113">
        <f t="shared" si="2"/>
        <v>0.3</v>
      </c>
    </row>
    <row r="148" spans="2:10" ht="16.8" thickTop="1" thickBot="1" x14ac:dyDescent="0.35">
      <c r="B148" s="95" t="s">
        <v>1146</v>
      </c>
      <c r="C148" s="96">
        <f>Hoja1!Z5</f>
        <v>29</v>
      </c>
      <c r="D148" s="96"/>
      <c r="E148" s="98">
        <v>0.14000000000000001</v>
      </c>
      <c r="F148" s="131"/>
      <c r="G148" s="70" t="s">
        <v>1428</v>
      </c>
      <c r="H148" s="122">
        <f>AUXILIAR!G55</f>
        <v>2</v>
      </c>
      <c r="I148" s="128"/>
      <c r="J148" s="114"/>
    </row>
    <row r="149" spans="2:10" ht="16.8" thickTop="1" thickBot="1" x14ac:dyDescent="0.35">
      <c r="B149" s="63" t="s">
        <v>1330</v>
      </c>
      <c r="C149" s="64">
        <f>AUXILIAR!F23</f>
        <v>462</v>
      </c>
      <c r="D149" s="65"/>
      <c r="E149" s="66"/>
      <c r="F149" s="129">
        <v>45129</v>
      </c>
      <c r="G149" s="109" t="s">
        <v>1397</v>
      </c>
      <c r="H149" s="118"/>
      <c r="I149" s="118"/>
      <c r="J149" s="111"/>
    </row>
    <row r="150" spans="2:10" ht="15.6" thickTop="1" thickBot="1" x14ac:dyDescent="0.35">
      <c r="B150" s="67" t="s">
        <v>6</v>
      </c>
      <c r="C150" s="84">
        <f>AUXILIAR!E23</f>
        <v>42</v>
      </c>
      <c r="D150" s="68">
        <f>C150</f>
        <v>42</v>
      </c>
      <c r="E150" s="69">
        <f>D150/C149</f>
        <v>9.0909090909090912E-2</v>
      </c>
      <c r="F150" s="130"/>
      <c r="G150" s="108"/>
      <c r="H150" s="119" t="s">
        <v>1330</v>
      </c>
      <c r="I150" s="123" t="s">
        <v>1427</v>
      </c>
      <c r="J150" s="112" t="s">
        <v>995</v>
      </c>
    </row>
    <row r="151" spans="2:10" ht="16.8" thickTop="1" thickBot="1" x14ac:dyDescent="0.35">
      <c r="B151" s="67" t="s">
        <v>1331</v>
      </c>
      <c r="C151" s="85">
        <v>0</v>
      </c>
      <c r="D151" s="68">
        <f>D150-C151</f>
        <v>42</v>
      </c>
      <c r="E151" s="69">
        <f>D151/C149</f>
        <v>9.0909090909090912E-2</v>
      </c>
      <c r="F151" s="130"/>
      <c r="G151" s="117" t="s">
        <v>1420</v>
      </c>
      <c r="H151" s="120">
        <f>AUXILIAR!B56</f>
        <v>5</v>
      </c>
      <c r="I151" s="124"/>
      <c r="J151" s="116"/>
    </row>
    <row r="152" spans="2:10" ht="16.2" thickTop="1" x14ac:dyDescent="0.3">
      <c r="B152" s="67" t="s">
        <v>1332</v>
      </c>
      <c r="C152" s="85">
        <v>0</v>
      </c>
      <c r="D152" s="68">
        <f>D151-C152</f>
        <v>42</v>
      </c>
      <c r="E152" s="69">
        <f>D152/C149</f>
        <v>9.0909090909090912E-2</v>
      </c>
      <c r="F152" s="130"/>
      <c r="G152" s="67" t="s">
        <v>1154</v>
      </c>
      <c r="H152" s="121">
        <f>AUXILIAR!C56</f>
        <v>5</v>
      </c>
      <c r="I152" s="125">
        <f>AUXILIAR!E57</f>
        <v>2</v>
      </c>
      <c r="J152" s="115">
        <f t="shared" ref="J152:J154" si="4">I152/H152</f>
        <v>0.4</v>
      </c>
    </row>
    <row r="153" spans="2:10" ht="16.2" thickBot="1" x14ac:dyDescent="0.35">
      <c r="B153" s="70" t="s">
        <v>16</v>
      </c>
      <c r="C153" s="71">
        <f>AUXILIAR!B23</f>
        <v>10</v>
      </c>
      <c r="D153" s="72">
        <f>D152-C153</f>
        <v>32</v>
      </c>
      <c r="E153" s="92">
        <f>D153/C149</f>
        <v>6.9264069264069264E-2</v>
      </c>
      <c r="F153" s="130"/>
      <c r="G153" s="67" t="s">
        <v>1422</v>
      </c>
      <c r="H153" s="121">
        <f>AUXILIAR!D56</f>
        <v>5</v>
      </c>
      <c r="I153" s="126">
        <f>AUXILIAR!F57</f>
        <v>1</v>
      </c>
      <c r="J153" s="110">
        <f t="shared" si="4"/>
        <v>0.2</v>
      </c>
    </row>
    <row r="154" spans="2:10" ht="16.8" thickTop="1" thickBot="1" x14ac:dyDescent="0.35">
      <c r="B154" s="95" t="s">
        <v>1145</v>
      </c>
      <c r="C154" s="96">
        <f>Hoja1!AA3</f>
        <v>14</v>
      </c>
      <c r="D154" s="96"/>
      <c r="E154" s="97">
        <v>0.05</v>
      </c>
      <c r="F154" s="130"/>
      <c r="G154" s="67" t="s">
        <v>1429</v>
      </c>
      <c r="H154" s="121">
        <f>paradas!H1</f>
        <v>10</v>
      </c>
      <c r="I154" s="127">
        <f t="shared" ref="I154" si="5">SUM(I152:I153)</f>
        <v>3</v>
      </c>
      <c r="J154" s="113">
        <f t="shared" si="4"/>
        <v>0.3</v>
      </c>
    </row>
    <row r="155" spans="2:10" ht="16.8" thickTop="1" thickBot="1" x14ac:dyDescent="0.35">
      <c r="B155" s="95" t="s">
        <v>1146</v>
      </c>
      <c r="C155" s="96">
        <f>Hoja1!AA5</f>
        <v>28</v>
      </c>
      <c r="D155" s="96"/>
      <c r="E155" s="98">
        <v>0.14000000000000001</v>
      </c>
      <c r="F155" s="131"/>
      <c r="G155" s="70" t="s">
        <v>1428</v>
      </c>
      <c r="H155" s="122">
        <f>AUXILIAR!G56</f>
        <v>3</v>
      </c>
      <c r="I155" s="128"/>
      <c r="J155" s="114"/>
    </row>
    <row r="156" spans="2:10" ht="15.75" customHeight="1" thickTop="1" thickBot="1" x14ac:dyDescent="0.35">
      <c r="B156" s="63" t="s">
        <v>1330</v>
      </c>
      <c r="C156" s="64">
        <f>AUXILIAR!F24</f>
        <v>462</v>
      </c>
      <c r="D156" s="65"/>
      <c r="E156" s="66"/>
      <c r="F156" s="129">
        <v>45130</v>
      </c>
      <c r="G156" s="109" t="s">
        <v>1397</v>
      </c>
      <c r="H156" s="118"/>
      <c r="I156" s="118"/>
      <c r="J156" s="111"/>
    </row>
    <row r="157" spans="2:10" ht="15.6" thickTop="1" thickBot="1" x14ac:dyDescent="0.35">
      <c r="B157" s="67" t="s">
        <v>6</v>
      </c>
      <c r="C157" s="84">
        <f>AUXILIAR!E24</f>
        <v>34</v>
      </c>
      <c r="D157" s="68">
        <f>C157</f>
        <v>34</v>
      </c>
      <c r="E157" s="69">
        <f>D157/C156</f>
        <v>7.3593073593073599E-2</v>
      </c>
      <c r="F157" s="130"/>
      <c r="G157" s="108"/>
      <c r="H157" s="119" t="s">
        <v>1330</v>
      </c>
      <c r="I157" s="123" t="s">
        <v>1427</v>
      </c>
      <c r="J157" s="112" t="s">
        <v>995</v>
      </c>
    </row>
    <row r="158" spans="2:10" ht="16.8" thickTop="1" thickBot="1" x14ac:dyDescent="0.35">
      <c r="B158" s="67" t="s">
        <v>1331</v>
      </c>
      <c r="C158" s="85">
        <v>0</v>
      </c>
      <c r="D158" s="68">
        <f>D157-C158</f>
        <v>34</v>
      </c>
      <c r="E158" s="69">
        <f>D158/C156</f>
        <v>7.3593073593073599E-2</v>
      </c>
      <c r="F158" s="130"/>
      <c r="G158" s="117" t="s">
        <v>1420</v>
      </c>
      <c r="H158" s="120">
        <f>AUXILIAR!B57</f>
        <v>5</v>
      </c>
      <c r="I158" s="124"/>
      <c r="J158" s="116"/>
    </row>
    <row r="159" spans="2:10" ht="16.2" thickTop="1" x14ac:dyDescent="0.3">
      <c r="B159" s="67" t="s">
        <v>1332</v>
      </c>
      <c r="C159" s="85">
        <v>0</v>
      </c>
      <c r="D159" s="68">
        <f>D158-C159</f>
        <v>34</v>
      </c>
      <c r="E159" s="69">
        <f>D159/C156</f>
        <v>7.3593073593073599E-2</v>
      </c>
      <c r="F159" s="130"/>
      <c r="G159" s="67" t="s">
        <v>1154</v>
      </c>
      <c r="H159" s="121">
        <f>AUXILIAR!C57</f>
        <v>5</v>
      </c>
      <c r="I159" s="125">
        <f>AUXILIAR!E57</f>
        <v>2</v>
      </c>
      <c r="J159" s="115">
        <f t="shared" ref="J159:J161" si="6">I159/H159</f>
        <v>0.4</v>
      </c>
    </row>
    <row r="160" spans="2:10" ht="16.2" thickBot="1" x14ac:dyDescent="0.35">
      <c r="B160" s="70" t="s">
        <v>16</v>
      </c>
      <c r="C160" s="71">
        <f>AUXILIAR!B24</f>
        <v>4</v>
      </c>
      <c r="D160" s="72">
        <f>D159-C160</f>
        <v>30</v>
      </c>
      <c r="E160" s="92">
        <f>D160/C156</f>
        <v>6.4935064935064929E-2</v>
      </c>
      <c r="F160" s="130"/>
      <c r="G160" s="67" t="s">
        <v>1422</v>
      </c>
      <c r="H160" s="121">
        <f>AUXILIAR!D57</f>
        <v>5</v>
      </c>
      <c r="I160" s="126">
        <f>AUXILIAR!F57</f>
        <v>1</v>
      </c>
      <c r="J160" s="110">
        <f t="shared" si="6"/>
        <v>0.2</v>
      </c>
    </row>
    <row r="161" spans="2:10" ht="16.8" thickTop="1" thickBot="1" x14ac:dyDescent="0.35">
      <c r="B161" s="95" t="s">
        <v>1145</v>
      </c>
      <c r="C161" s="96">
        <f>Hoja1!AB3</f>
        <v>5</v>
      </c>
      <c r="D161" s="96"/>
      <c r="E161" s="97">
        <v>0.05</v>
      </c>
      <c r="F161" s="130"/>
      <c r="G161" s="67" t="s">
        <v>1429</v>
      </c>
      <c r="H161" s="121">
        <f>paradas!H1</f>
        <v>10</v>
      </c>
      <c r="I161" s="127">
        <f t="shared" ref="I161" si="7">SUM(I159:I160)</f>
        <v>3</v>
      </c>
      <c r="J161" s="113">
        <f t="shared" si="6"/>
        <v>0.3</v>
      </c>
    </row>
    <row r="162" spans="2:10" ht="16.8" thickTop="1" thickBot="1" x14ac:dyDescent="0.35">
      <c r="B162" s="95" t="s">
        <v>1146</v>
      </c>
      <c r="C162" s="96">
        <f>Hoja1!AB5</f>
        <v>29</v>
      </c>
      <c r="D162" s="96"/>
      <c r="E162" s="98">
        <v>0.14000000000000001</v>
      </c>
      <c r="F162" s="131"/>
      <c r="G162" s="70" t="s">
        <v>1428</v>
      </c>
      <c r="H162" s="122">
        <f>AUXILIAR!G57</f>
        <v>3</v>
      </c>
      <c r="I162" s="128"/>
      <c r="J162" s="114"/>
    </row>
    <row r="163" spans="2:10" ht="16.8" thickTop="1" thickBot="1" x14ac:dyDescent="0.35">
      <c r="B163" s="63" t="s">
        <v>1330</v>
      </c>
      <c r="C163" s="64">
        <f>AUXILIAR!F25</f>
        <v>462</v>
      </c>
      <c r="D163" s="65"/>
      <c r="E163" s="66"/>
      <c r="F163" s="129">
        <v>45131</v>
      </c>
      <c r="G163" s="109" t="s">
        <v>1397</v>
      </c>
      <c r="H163" s="118"/>
      <c r="I163" s="118"/>
      <c r="J163" s="111"/>
    </row>
    <row r="164" spans="2:10" ht="15.6" thickTop="1" thickBot="1" x14ac:dyDescent="0.35">
      <c r="B164" s="67" t="s">
        <v>6</v>
      </c>
      <c r="C164" s="84">
        <f>AUXILIAR!E25</f>
        <v>38</v>
      </c>
      <c r="D164" s="68">
        <f>C164</f>
        <v>38</v>
      </c>
      <c r="E164" s="69">
        <f>D164/C163</f>
        <v>8.2251082251082255E-2</v>
      </c>
      <c r="F164" s="130"/>
      <c r="G164" s="108"/>
      <c r="H164" s="119" t="s">
        <v>1330</v>
      </c>
      <c r="I164" s="123" t="s">
        <v>1427</v>
      </c>
      <c r="J164" s="112" t="s">
        <v>995</v>
      </c>
    </row>
    <row r="165" spans="2:10" ht="16.8" thickTop="1" thickBot="1" x14ac:dyDescent="0.35">
      <c r="B165" s="67" t="s">
        <v>1331</v>
      </c>
      <c r="C165" s="85">
        <v>0</v>
      </c>
      <c r="D165" s="68">
        <f>D164-C165</f>
        <v>38</v>
      </c>
      <c r="E165" s="69">
        <f>D165/C163</f>
        <v>8.2251082251082255E-2</v>
      </c>
      <c r="F165" s="130"/>
      <c r="G165" s="117" t="s">
        <v>1420</v>
      </c>
      <c r="H165" s="120">
        <f>AUXILIAR!B58</f>
        <v>5</v>
      </c>
      <c r="I165" s="124"/>
      <c r="J165" s="116"/>
    </row>
    <row r="166" spans="2:10" ht="16.2" thickTop="1" x14ac:dyDescent="0.3">
      <c r="B166" s="67" t="s">
        <v>1332</v>
      </c>
      <c r="C166" s="85">
        <v>1</v>
      </c>
      <c r="D166" s="68">
        <f>D165-C166</f>
        <v>37</v>
      </c>
      <c r="E166" s="69">
        <f>D166/C163</f>
        <v>8.0086580086580081E-2</v>
      </c>
      <c r="F166" s="130"/>
      <c r="G166" s="67" t="s">
        <v>1154</v>
      </c>
      <c r="H166" s="121">
        <f>AUXILIAR!C58</f>
        <v>5</v>
      </c>
      <c r="I166" s="125">
        <f>AUXILIAR!E58</f>
        <v>2</v>
      </c>
      <c r="J166" s="115">
        <f t="shared" ref="J166:J168" si="8">I166/H166</f>
        <v>0.4</v>
      </c>
    </row>
    <row r="167" spans="2:10" ht="16.2" thickBot="1" x14ac:dyDescent="0.35">
      <c r="B167" s="70" t="s">
        <v>16</v>
      </c>
      <c r="C167" s="71">
        <f>AUXILIAR!B25</f>
        <v>5</v>
      </c>
      <c r="D167" s="72">
        <f>D166-C167</f>
        <v>32</v>
      </c>
      <c r="E167" s="92">
        <f>D167/C163</f>
        <v>6.9264069264069264E-2</v>
      </c>
      <c r="F167" s="130"/>
      <c r="G167" s="67" t="s">
        <v>1422</v>
      </c>
      <c r="H167" s="121">
        <f>AUXILIAR!D58</f>
        <v>5</v>
      </c>
      <c r="I167" s="126">
        <f>AUXILIAR!F58</f>
        <v>1</v>
      </c>
      <c r="J167" s="110">
        <f t="shared" si="8"/>
        <v>0.2</v>
      </c>
    </row>
    <row r="168" spans="2:10" ht="16.8" thickTop="1" thickBot="1" x14ac:dyDescent="0.35">
      <c r="B168" s="95" t="s">
        <v>1145</v>
      </c>
      <c r="C168" s="96">
        <f>Hoja1!AC3</f>
        <v>7</v>
      </c>
      <c r="D168" s="96"/>
      <c r="E168" s="97">
        <v>0.03</v>
      </c>
      <c r="F168" s="130"/>
      <c r="G168" s="67" t="s">
        <v>1429</v>
      </c>
      <c r="H168" s="121">
        <f>paradas!H1</f>
        <v>10</v>
      </c>
      <c r="I168" s="127">
        <f t="shared" ref="I168" si="9">SUM(I166:I167)</f>
        <v>3</v>
      </c>
      <c r="J168" s="113">
        <f t="shared" si="8"/>
        <v>0.3</v>
      </c>
    </row>
    <row r="169" spans="2:10" ht="16.8" thickTop="1" thickBot="1" x14ac:dyDescent="0.35">
      <c r="B169" s="95" t="s">
        <v>1146</v>
      </c>
      <c r="C169" s="96">
        <f>Hoja1!AC5</f>
        <v>31</v>
      </c>
      <c r="D169" s="96"/>
      <c r="E169" s="98">
        <v>0.15</v>
      </c>
      <c r="F169" s="131"/>
      <c r="G169" s="70" t="s">
        <v>1428</v>
      </c>
      <c r="H169" s="122">
        <f>AUXILIAR!G58</f>
        <v>3</v>
      </c>
      <c r="I169" s="128"/>
      <c r="J169" s="114"/>
    </row>
    <row r="170" spans="2:10" ht="16.8" thickTop="1" thickBot="1" x14ac:dyDescent="0.35">
      <c r="B170" s="63" t="s">
        <v>1330</v>
      </c>
      <c r="C170" s="64">
        <f>AUXILIAR!F26</f>
        <v>462</v>
      </c>
      <c r="D170" s="65"/>
      <c r="E170" s="66"/>
      <c r="F170" s="129">
        <v>45132</v>
      </c>
      <c r="G170" s="109" t="s">
        <v>1397</v>
      </c>
      <c r="H170" s="118"/>
      <c r="I170" s="118"/>
      <c r="J170" s="111"/>
    </row>
    <row r="171" spans="2:10" ht="15.6" thickTop="1" thickBot="1" x14ac:dyDescent="0.35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1427</v>
      </c>
      <c r="J171" s="112" t="s">
        <v>995</v>
      </c>
    </row>
    <row r="172" spans="2:10" ht="16.8" thickTop="1" thickBot="1" x14ac:dyDescent="0.35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1420</v>
      </c>
      <c r="H172" s="120">
        <f>AUXILIAR!B59</f>
        <v>5</v>
      </c>
      <c r="I172" s="124"/>
      <c r="J172" s="116"/>
    </row>
    <row r="173" spans="2:10" ht="16.2" thickTop="1" x14ac:dyDescent="0.3">
      <c r="B173" s="67" t="s">
        <v>1332</v>
      </c>
      <c r="C173" s="85">
        <v>0</v>
      </c>
      <c r="D173" s="68">
        <f>D172-C173</f>
        <v>0</v>
      </c>
      <c r="E173" s="69">
        <f>D173/C170</f>
        <v>0</v>
      </c>
      <c r="F173" s="130"/>
      <c r="G173" s="67" t="s">
        <v>1154</v>
      </c>
      <c r="H173" s="121">
        <f>AUXILIAR!C59</f>
        <v>5</v>
      </c>
      <c r="I173" s="125">
        <f>AUXILIAR!E59</f>
        <v>0</v>
      </c>
      <c r="J173" s="115">
        <f t="shared" ref="J173:J175" si="10">I173/H173</f>
        <v>0</v>
      </c>
    </row>
    <row r="174" spans="2:10" ht="16.2" thickBot="1" x14ac:dyDescent="0.35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0"/>
      <c r="G174" s="67" t="s">
        <v>1422</v>
      </c>
      <c r="H174" s="121">
        <f>AUXILIAR!D59</f>
        <v>5</v>
      </c>
      <c r="I174" s="126">
        <f>AUXILIAR!F59</f>
        <v>0</v>
      </c>
      <c r="J174" s="110">
        <f t="shared" si="10"/>
        <v>0</v>
      </c>
    </row>
    <row r="175" spans="2:10" ht="16.8" thickTop="1" thickBot="1" x14ac:dyDescent="0.35">
      <c r="B175" s="95" t="s">
        <v>1145</v>
      </c>
      <c r="C175" s="96">
        <f>Hoja1!AD3</f>
        <v>0</v>
      </c>
      <c r="D175" s="96"/>
      <c r="E175" s="97">
        <v>0.05</v>
      </c>
      <c r="F175" s="130"/>
      <c r="G175" s="67" t="s">
        <v>1429</v>
      </c>
      <c r="H175" s="121">
        <f>paradas!H1</f>
        <v>10</v>
      </c>
      <c r="I175" s="127">
        <f t="shared" ref="I175" si="11">SUM(I173:I174)</f>
        <v>0</v>
      </c>
      <c r="J175" s="113">
        <f t="shared" si="10"/>
        <v>0</v>
      </c>
    </row>
    <row r="176" spans="2:10" ht="16.8" thickTop="1" thickBot="1" x14ac:dyDescent="0.35">
      <c r="B176" s="95" t="s">
        <v>1146</v>
      </c>
      <c r="C176" s="96">
        <f>Hoja1!AD5</f>
        <v>0</v>
      </c>
      <c r="D176" s="96"/>
      <c r="E176" s="98">
        <v>0.14000000000000001</v>
      </c>
      <c r="F176" s="131"/>
      <c r="G176" s="70" t="s">
        <v>1428</v>
      </c>
      <c r="H176" s="122">
        <f>AUXILIAR!G59</f>
        <v>0</v>
      </c>
      <c r="I176" s="128"/>
      <c r="J176" s="114"/>
    </row>
    <row r="177" spans="2:10" ht="16.8" thickTop="1" thickBot="1" x14ac:dyDescent="0.35">
      <c r="B177" s="63" t="s">
        <v>1330</v>
      </c>
      <c r="C177" s="64">
        <f>AUXILIAR!F27</f>
        <v>462</v>
      </c>
      <c r="D177" s="65"/>
      <c r="E177" s="66"/>
      <c r="F177" s="129">
        <v>45133</v>
      </c>
      <c r="G177" s="109" t="s">
        <v>1397</v>
      </c>
      <c r="H177" s="118"/>
      <c r="I177" s="118"/>
      <c r="J177" s="111"/>
    </row>
    <row r="178" spans="2:10" ht="15.6" thickTop="1" thickBot="1" x14ac:dyDescent="0.35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1427</v>
      </c>
      <c r="J178" s="112" t="s">
        <v>995</v>
      </c>
    </row>
    <row r="179" spans="2:10" ht="16.8" thickTop="1" thickBot="1" x14ac:dyDescent="0.35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1420</v>
      </c>
      <c r="H179" s="120">
        <f>AUXILIAR!B60</f>
        <v>5</v>
      </c>
      <c r="I179" s="124"/>
      <c r="J179" s="116"/>
    </row>
    <row r="180" spans="2:10" ht="16.2" thickTop="1" x14ac:dyDescent="0.3">
      <c r="B180" s="67" t="s">
        <v>1332</v>
      </c>
      <c r="C180" s="85">
        <v>0</v>
      </c>
      <c r="D180" s="68">
        <f>D179-C180</f>
        <v>0</v>
      </c>
      <c r="E180" s="69">
        <f>D180/C177</f>
        <v>0</v>
      </c>
      <c r="F180" s="130"/>
      <c r="G180" s="67" t="s">
        <v>1154</v>
      </c>
      <c r="H180" s="121">
        <f>AUXILIAR!C60</f>
        <v>5</v>
      </c>
      <c r="I180" s="125">
        <f>AUXILIAR!E60</f>
        <v>0</v>
      </c>
      <c r="J180" s="115">
        <f t="shared" ref="J180:J182" si="12">I180/H180</f>
        <v>0</v>
      </c>
    </row>
    <row r="181" spans="2:10" ht="16.2" thickBot="1" x14ac:dyDescent="0.35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0"/>
      <c r="G181" s="67" t="s">
        <v>1422</v>
      </c>
      <c r="H181" s="121">
        <f>AUXILIAR!D60</f>
        <v>5</v>
      </c>
      <c r="I181" s="126">
        <f>AUXILIAR!F60</f>
        <v>0</v>
      </c>
      <c r="J181" s="110">
        <f t="shared" si="12"/>
        <v>0</v>
      </c>
    </row>
    <row r="182" spans="2:10" ht="16.8" thickTop="1" thickBot="1" x14ac:dyDescent="0.35">
      <c r="B182" s="95" t="s">
        <v>1145</v>
      </c>
      <c r="C182" s="96">
        <f>Hoja1!AE3</f>
        <v>0</v>
      </c>
      <c r="D182" s="96"/>
      <c r="E182" s="97">
        <v>0.05</v>
      </c>
      <c r="F182" s="130"/>
      <c r="G182" s="67" t="s">
        <v>1429</v>
      </c>
      <c r="H182" s="121">
        <f>paradas!H1</f>
        <v>10</v>
      </c>
      <c r="I182" s="127">
        <f t="shared" ref="I182" si="13">SUM(I180:I181)</f>
        <v>0</v>
      </c>
      <c r="J182" s="113">
        <f t="shared" si="12"/>
        <v>0</v>
      </c>
    </row>
    <row r="183" spans="2:10" ht="16.8" thickTop="1" thickBot="1" x14ac:dyDescent="0.35">
      <c r="B183" s="95" t="s">
        <v>1146</v>
      </c>
      <c r="C183" s="96">
        <f>Hoja1!AD5</f>
        <v>0</v>
      </c>
      <c r="D183" s="96"/>
      <c r="E183" s="98">
        <v>0.14000000000000001</v>
      </c>
      <c r="F183" s="131"/>
      <c r="G183" s="70" t="s">
        <v>1428</v>
      </c>
      <c r="H183" s="122">
        <f>AUXILIAR!G60</f>
        <v>0</v>
      </c>
      <c r="I183" s="128"/>
      <c r="J183" s="114"/>
    </row>
    <row r="184" spans="2:10" ht="16.8" thickTop="1" thickBot="1" x14ac:dyDescent="0.35">
      <c r="B184" s="63" t="s">
        <v>1330</v>
      </c>
      <c r="C184" s="64">
        <f>AUXILIAR!F28</f>
        <v>462</v>
      </c>
      <c r="D184" s="65"/>
      <c r="E184" s="66"/>
      <c r="F184" s="129">
        <v>45134</v>
      </c>
      <c r="G184" s="109" t="s">
        <v>1397</v>
      </c>
      <c r="H184" s="118"/>
      <c r="I184" s="118"/>
      <c r="J184" s="111"/>
    </row>
    <row r="185" spans="2:10" ht="15.6" thickTop="1" thickBot="1" x14ac:dyDescent="0.35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1427</v>
      </c>
      <c r="J185" s="112" t="s">
        <v>995</v>
      </c>
    </row>
    <row r="186" spans="2:10" ht="16.8" thickTop="1" thickBot="1" x14ac:dyDescent="0.35">
      <c r="B186" s="67" t="s">
        <v>1331</v>
      </c>
      <c r="C186" s="85">
        <v>0</v>
      </c>
      <c r="D186" s="68">
        <f>D185-C186</f>
        <v>0</v>
      </c>
      <c r="E186" s="69">
        <f>D186/C184</f>
        <v>0</v>
      </c>
      <c r="F186" s="130"/>
      <c r="G186" s="117" t="s">
        <v>1420</v>
      </c>
      <c r="H186" s="120">
        <f>AUXILIAR!B61</f>
        <v>5</v>
      </c>
      <c r="I186" s="124"/>
      <c r="J186" s="116"/>
    </row>
    <row r="187" spans="2:10" ht="16.2" thickTop="1" x14ac:dyDescent="0.3">
      <c r="B187" s="67" t="s">
        <v>1332</v>
      </c>
      <c r="C187" s="85">
        <v>0</v>
      </c>
      <c r="D187" s="68">
        <f>D186-C187</f>
        <v>0</v>
      </c>
      <c r="E187" s="69">
        <f>D187/C184</f>
        <v>0</v>
      </c>
      <c r="F187" s="130"/>
      <c r="G187" s="67" t="s">
        <v>1154</v>
      </c>
      <c r="H187" s="121">
        <f>AUXILIAR!C61</f>
        <v>5</v>
      </c>
      <c r="I187" s="125">
        <f>AUXILIAR!E61</f>
        <v>0</v>
      </c>
      <c r="J187" s="115">
        <f t="shared" ref="J187:J189" si="14">I187/H187</f>
        <v>0</v>
      </c>
    </row>
    <row r="188" spans="2:10" ht="16.2" thickBot="1" x14ac:dyDescent="0.35">
      <c r="B188" s="70" t="s">
        <v>16</v>
      </c>
      <c r="C188" s="71">
        <f>AUXILIAR!B28</f>
        <v>0</v>
      </c>
      <c r="D188" s="72">
        <f>D187-C188</f>
        <v>0</v>
      </c>
      <c r="E188" s="92">
        <f>D188/C184</f>
        <v>0</v>
      </c>
      <c r="F188" s="130"/>
      <c r="G188" s="67" t="s">
        <v>1422</v>
      </c>
      <c r="H188" s="121">
        <f>AUXILIAR!D61</f>
        <v>5</v>
      </c>
      <c r="I188" s="126">
        <f>AUXILIAR!F61</f>
        <v>0</v>
      </c>
      <c r="J188" s="110">
        <f t="shared" si="14"/>
        <v>0</v>
      </c>
    </row>
    <row r="189" spans="2:10" ht="16.8" thickTop="1" thickBot="1" x14ac:dyDescent="0.35">
      <c r="B189" s="95" t="s">
        <v>1145</v>
      </c>
      <c r="C189" s="96">
        <f>Hoja1!AF3</f>
        <v>0</v>
      </c>
      <c r="D189" s="96"/>
      <c r="E189" s="97">
        <v>0.05</v>
      </c>
      <c r="F189" s="130"/>
      <c r="G189" s="67" t="s">
        <v>1429</v>
      </c>
      <c r="H189" s="121">
        <f>paradas!H1</f>
        <v>10</v>
      </c>
      <c r="I189" s="127">
        <f t="shared" ref="I189" si="15">SUM(I187:I188)</f>
        <v>0</v>
      </c>
      <c r="J189" s="113">
        <f t="shared" si="14"/>
        <v>0</v>
      </c>
    </row>
    <row r="190" spans="2:10" ht="16.8" thickTop="1" thickBot="1" x14ac:dyDescent="0.35">
      <c r="B190" s="95" t="s">
        <v>1146</v>
      </c>
      <c r="C190" s="96">
        <f>Hoja1!AF5</f>
        <v>0</v>
      </c>
      <c r="D190" s="96"/>
      <c r="E190" s="98">
        <v>0.14000000000000001</v>
      </c>
      <c r="F190" s="131"/>
      <c r="G190" s="70" t="s">
        <v>1428</v>
      </c>
      <c r="H190" s="122">
        <f>AUXILIAR!G61</f>
        <v>0</v>
      </c>
      <c r="I190" s="128"/>
      <c r="J190" s="114"/>
    </row>
    <row r="191" spans="2:10" ht="16.8" thickTop="1" thickBot="1" x14ac:dyDescent="0.35">
      <c r="B191" s="63" t="s">
        <v>1330</v>
      </c>
      <c r="C191" s="64">
        <f>AUXILIAR!F29</f>
        <v>462</v>
      </c>
      <c r="D191" s="65"/>
      <c r="E191" s="66"/>
      <c r="F191" s="129">
        <v>45135</v>
      </c>
      <c r="G191" s="109" t="s">
        <v>1397</v>
      </c>
      <c r="H191" s="118"/>
      <c r="I191" s="118"/>
      <c r="J191" s="111"/>
    </row>
    <row r="192" spans="2:10" ht="15.6" thickTop="1" thickBot="1" x14ac:dyDescent="0.35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1427</v>
      </c>
      <c r="J192" s="112" t="s">
        <v>995</v>
      </c>
    </row>
    <row r="193" spans="2:10" ht="16.8" thickTop="1" thickBot="1" x14ac:dyDescent="0.35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1420</v>
      </c>
      <c r="H193" s="120">
        <f>AUXILIAR!B62</f>
        <v>5</v>
      </c>
      <c r="I193" s="124"/>
      <c r="J193" s="116"/>
    </row>
    <row r="194" spans="2:10" ht="16.2" thickTop="1" x14ac:dyDescent="0.3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5</v>
      </c>
      <c r="I194" s="125">
        <f>AUXILIAR!E62</f>
        <v>0</v>
      </c>
      <c r="J194" s="115">
        <f t="shared" ref="J194:J196" si="16">I194/H194</f>
        <v>0</v>
      </c>
    </row>
    <row r="195" spans="2:10" ht="16.2" thickBot="1" x14ac:dyDescent="0.35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1422</v>
      </c>
      <c r="H195" s="121">
        <f>AUXILIAR!D62</f>
        <v>5</v>
      </c>
      <c r="I195" s="126">
        <f>AUXILIAR!F62</f>
        <v>0</v>
      </c>
      <c r="J195" s="110">
        <f t="shared" si="16"/>
        <v>0</v>
      </c>
    </row>
    <row r="196" spans="2:10" ht="16.8" thickTop="1" thickBot="1" x14ac:dyDescent="0.35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1429</v>
      </c>
      <c r="H196" s="121">
        <f>paradas!H1</f>
        <v>10</v>
      </c>
      <c r="I196" s="127">
        <f t="shared" ref="I196" si="17">SUM(I194:I195)</f>
        <v>0</v>
      </c>
      <c r="J196" s="113">
        <f t="shared" si="16"/>
        <v>0</v>
      </c>
    </row>
    <row r="197" spans="2:10" ht="16.8" thickTop="1" thickBot="1" x14ac:dyDescent="0.35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1428</v>
      </c>
      <c r="H197" s="122">
        <f>AUXILIAR!G62</f>
        <v>0</v>
      </c>
      <c r="I197" s="128"/>
      <c r="J197" s="114"/>
    </row>
    <row r="198" spans="2:10" ht="16.8" thickTop="1" thickBot="1" x14ac:dyDescent="0.35">
      <c r="B198" s="63" t="s">
        <v>1330</v>
      </c>
      <c r="C198" s="64">
        <f>AUXILIAR!F30</f>
        <v>462</v>
      </c>
      <c r="D198" s="65"/>
      <c r="E198" s="66"/>
      <c r="F198" s="129">
        <v>45136</v>
      </c>
      <c r="G198" s="109" t="s">
        <v>1397</v>
      </c>
      <c r="H198" s="118"/>
      <c r="I198" s="118"/>
      <c r="J198" s="111"/>
    </row>
    <row r="199" spans="2:10" ht="15.6" thickTop="1" thickBot="1" x14ac:dyDescent="0.35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1427</v>
      </c>
      <c r="J199" s="112" t="s">
        <v>995</v>
      </c>
    </row>
    <row r="200" spans="2:10" ht="16.8" thickTop="1" thickBot="1" x14ac:dyDescent="0.35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1420</v>
      </c>
      <c r="H200" s="120">
        <f>AUXILIAR!B63</f>
        <v>5</v>
      </c>
      <c r="I200" s="124"/>
      <c r="J200" s="116"/>
    </row>
    <row r="201" spans="2:10" ht="16.2" thickTop="1" x14ac:dyDescent="0.3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5</v>
      </c>
      <c r="I201" s="125">
        <f>AUXILIAR!E63</f>
        <v>0</v>
      </c>
      <c r="J201" s="115">
        <f t="shared" ref="J201:J203" si="18">I201/H201</f>
        <v>0</v>
      </c>
    </row>
    <row r="202" spans="2:10" ht="16.2" thickBot="1" x14ac:dyDescent="0.35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1422</v>
      </c>
      <c r="H202" s="121">
        <f>AUXILIAR!D63</f>
        <v>5</v>
      </c>
      <c r="I202" s="126">
        <f>AUXILIAR!F63</f>
        <v>0</v>
      </c>
      <c r="J202" s="110">
        <f t="shared" si="18"/>
        <v>0</v>
      </c>
    </row>
    <row r="203" spans="2:10" ht="16.8" thickTop="1" thickBot="1" x14ac:dyDescent="0.35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1429</v>
      </c>
      <c r="H203" s="121">
        <f>paradas!H1</f>
        <v>10</v>
      </c>
      <c r="I203" s="127">
        <f t="shared" ref="I203" si="19">SUM(I201:I202)</f>
        <v>0</v>
      </c>
      <c r="J203" s="113">
        <f t="shared" si="18"/>
        <v>0</v>
      </c>
    </row>
    <row r="204" spans="2:10" ht="16.8" thickTop="1" thickBot="1" x14ac:dyDescent="0.35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1428</v>
      </c>
      <c r="H204" s="122">
        <f>AUXILIAR!G63</f>
        <v>0</v>
      </c>
      <c r="I204" s="128"/>
      <c r="J204" s="114"/>
    </row>
    <row r="205" spans="2:10" ht="16.8" thickTop="1" thickBot="1" x14ac:dyDescent="0.35">
      <c r="B205" s="63" t="s">
        <v>1330</v>
      </c>
      <c r="C205" s="64">
        <f>AUXILIAR!F31</f>
        <v>462</v>
      </c>
      <c r="D205" s="65"/>
      <c r="E205" s="66"/>
      <c r="F205" s="129">
        <v>45137</v>
      </c>
      <c r="G205" s="109" t="s">
        <v>1397</v>
      </c>
      <c r="H205" s="118"/>
      <c r="I205" s="118"/>
      <c r="J205" s="111"/>
    </row>
    <row r="206" spans="2:10" ht="15.6" thickTop="1" thickBot="1" x14ac:dyDescent="0.35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1427</v>
      </c>
      <c r="J206" s="112" t="s">
        <v>995</v>
      </c>
    </row>
    <row r="207" spans="2:10" ht="16.8" thickTop="1" thickBot="1" x14ac:dyDescent="0.35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1420</v>
      </c>
      <c r="H207" s="120">
        <f>AUXILIAR!B64</f>
        <v>5</v>
      </c>
      <c r="I207" s="124"/>
      <c r="J207" s="116"/>
    </row>
    <row r="208" spans="2:10" ht="16.2" thickTop="1" x14ac:dyDescent="0.3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5</v>
      </c>
      <c r="I208" s="125">
        <f>AUXILIAR!E64</f>
        <v>0</v>
      </c>
      <c r="J208" s="115">
        <f t="shared" ref="J208:J210" si="20">I208/H208</f>
        <v>0</v>
      </c>
    </row>
    <row r="209" spans="2:10" ht="16.2" thickBot="1" x14ac:dyDescent="0.35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1422</v>
      </c>
      <c r="H209" s="121">
        <f>AUXILIAR!D64</f>
        <v>5</v>
      </c>
      <c r="I209" s="126">
        <f>AUXILIAR!F64</f>
        <v>0</v>
      </c>
      <c r="J209" s="110">
        <f t="shared" si="20"/>
        <v>0</v>
      </c>
    </row>
    <row r="210" spans="2:10" ht="16.8" thickTop="1" thickBot="1" x14ac:dyDescent="0.35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1429</v>
      </c>
      <c r="H210" s="121">
        <f>paradas!H1</f>
        <v>10</v>
      </c>
      <c r="I210" s="127">
        <f t="shared" ref="I210" si="21">SUM(I208:I209)</f>
        <v>0</v>
      </c>
      <c r="J210" s="113">
        <f t="shared" si="20"/>
        <v>0</v>
      </c>
    </row>
    <row r="211" spans="2:10" ht="16.8" thickTop="1" thickBot="1" x14ac:dyDescent="0.35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1428</v>
      </c>
      <c r="H211" s="122">
        <f>AUXILIAR!G64</f>
        <v>0</v>
      </c>
      <c r="I211" s="128"/>
      <c r="J211" s="114"/>
    </row>
    <row r="212" spans="2:10" ht="15.75" customHeight="1" thickTop="1" x14ac:dyDescent="0.3">
      <c r="B212" s="63" t="s">
        <v>1330</v>
      </c>
      <c r="C212" s="64">
        <f>AUXILIAR!F32</f>
        <v>0</v>
      </c>
      <c r="D212" s="65"/>
      <c r="E212" s="66"/>
      <c r="F212" s="129">
        <v>45138</v>
      </c>
    </row>
    <row r="213" spans="2:10" x14ac:dyDescent="0.3">
      <c r="B213" s="67" t="s">
        <v>6</v>
      </c>
      <c r="C213" s="84">
        <f>AUXILIAR!E32</f>
        <v>0</v>
      </c>
      <c r="D213" s="68">
        <f>C213</f>
        <v>0</v>
      </c>
      <c r="E213" s="69" t="e">
        <f>D213/C212</f>
        <v>#DIV/0!</v>
      </c>
      <c r="F213" s="130"/>
    </row>
    <row r="214" spans="2:10" x14ac:dyDescent="0.3">
      <c r="B214" s="67" t="s">
        <v>1331</v>
      </c>
      <c r="C214" s="85">
        <v>0</v>
      </c>
      <c r="D214" s="68">
        <f>D213-C214</f>
        <v>0</v>
      </c>
      <c r="E214" s="69" t="e">
        <f>D214/C212</f>
        <v>#DIV/0!</v>
      </c>
      <c r="F214" s="130"/>
    </row>
    <row r="215" spans="2:10" x14ac:dyDescent="0.3">
      <c r="B215" s="67" t="s">
        <v>1332</v>
      </c>
      <c r="C215" s="85">
        <v>0</v>
      </c>
      <c r="D215" s="68">
        <f>D214-C215</f>
        <v>0</v>
      </c>
      <c r="E215" s="69" t="e">
        <f>D215/C212</f>
        <v>#DIV/0!</v>
      </c>
      <c r="F215" s="130"/>
    </row>
    <row r="216" spans="2:10" ht="15" thickBot="1" x14ac:dyDescent="0.35">
      <c r="B216" s="70" t="s">
        <v>16</v>
      </c>
      <c r="C216" s="71">
        <f>AUXILIAR!B32</f>
        <v>0</v>
      </c>
      <c r="D216" s="72">
        <f>D215-C216</f>
        <v>0</v>
      </c>
      <c r="E216" s="92" t="e">
        <f>D216/C212</f>
        <v>#DIV/0!</v>
      </c>
      <c r="F216" s="130"/>
    </row>
    <row r="217" spans="2:10" ht="15.6" thickTop="1" thickBot="1" x14ac:dyDescent="0.35">
      <c r="B217" s="95" t="s">
        <v>1145</v>
      </c>
      <c r="C217" s="96">
        <f>Hoja1!AJ3</f>
        <v>0</v>
      </c>
      <c r="D217" s="96"/>
      <c r="E217" s="97">
        <v>0.05</v>
      </c>
      <c r="F217" s="130"/>
    </row>
    <row r="218" spans="2:10" ht="15" thickBot="1" x14ac:dyDescent="0.35">
      <c r="B218" s="95" t="s">
        <v>1146</v>
      </c>
      <c r="C218" s="96">
        <f>Hoja1!AJ5</f>
        <v>0</v>
      </c>
      <c r="D218" s="96"/>
      <c r="E218" s="98">
        <v>0.14000000000000001</v>
      </c>
      <c r="F218" s="131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10:10" customFormat="1" x14ac:dyDescent="0.3">
      <c r="J225" s="5"/>
    </row>
    <row r="226" spans="10:10" customFormat="1" x14ac:dyDescent="0.3">
      <c r="J226" s="5"/>
    </row>
    <row r="227" spans="10:10" customFormat="1" x14ac:dyDescent="0.3">
      <c r="J227" s="5"/>
    </row>
    <row r="228" spans="10:10" customFormat="1" x14ac:dyDescent="0.3">
      <c r="J228" s="5"/>
    </row>
    <row r="229" spans="10:10" customFormat="1" x14ac:dyDescent="0.3">
      <c r="J229" s="5"/>
    </row>
    <row r="230" spans="10:10" customFormat="1" x14ac:dyDescent="0.3">
      <c r="J230" s="5"/>
    </row>
    <row r="231" spans="10:10" customFormat="1" x14ac:dyDescent="0.3">
      <c r="J231" s="5"/>
    </row>
    <row r="232" spans="10:10" customFormat="1" x14ac:dyDescent="0.3">
      <c r="J232" s="5"/>
    </row>
    <row r="233" spans="10:10" customFormat="1" x14ac:dyDescent="0.3">
      <c r="J233" s="5"/>
    </row>
    <row r="234" spans="10:10" customFormat="1" x14ac:dyDescent="0.3">
      <c r="J234" s="5"/>
    </row>
    <row r="235" spans="10:10" customFormat="1" x14ac:dyDescent="0.3">
      <c r="J235" s="5"/>
    </row>
    <row r="236" spans="10:10" customFormat="1" x14ac:dyDescent="0.3">
      <c r="J236" s="5"/>
    </row>
    <row r="237" spans="10:10" customFormat="1" x14ac:dyDescent="0.3">
      <c r="J237" s="5"/>
    </row>
    <row r="238" spans="10:10" customFormat="1" x14ac:dyDescent="0.3">
      <c r="J238" s="5"/>
    </row>
    <row r="239" spans="10:10" customFormat="1" x14ac:dyDescent="0.3">
      <c r="J239" s="5"/>
    </row>
    <row r="240" spans="10:10" customFormat="1" x14ac:dyDescent="0.3">
      <c r="J240" s="5"/>
    </row>
    <row r="241" spans="10:10" customFormat="1" x14ac:dyDescent="0.3">
      <c r="J241" s="5"/>
    </row>
    <row r="242" spans="10:10" customFormat="1" x14ac:dyDescent="0.3">
      <c r="J242" s="5"/>
    </row>
    <row r="243" spans="10:10" customFormat="1" x14ac:dyDescent="0.3">
      <c r="J243" s="5"/>
    </row>
    <row r="244" spans="10:10" customFormat="1" x14ac:dyDescent="0.3">
      <c r="J244" s="5"/>
    </row>
    <row r="245" spans="10:10" customFormat="1" x14ac:dyDescent="0.3">
      <c r="J245" s="5"/>
    </row>
    <row r="246" spans="10:10" customFormat="1" x14ac:dyDescent="0.3">
      <c r="J246" s="5"/>
    </row>
    <row r="247" spans="10:10" customFormat="1" x14ac:dyDescent="0.3">
      <c r="J247" s="5"/>
    </row>
    <row r="248" spans="10:10" customFormat="1" x14ac:dyDescent="0.3">
      <c r="J248" s="5"/>
    </row>
    <row r="249" spans="10:10" customFormat="1" x14ac:dyDescent="0.3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1" workbookViewId="0">
      <selection activeCell="B26" sqref="B26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3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462</v>
      </c>
      <c r="G2" s="36">
        <f t="shared" ref="G2" si="1">E2/F2</f>
        <v>0</v>
      </c>
    </row>
    <row r="3" spans="1:7" x14ac:dyDescent="0.3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462</v>
      </c>
      <c r="G3" s="36">
        <f t="shared" ref="G3" si="3">E3/F3</f>
        <v>0</v>
      </c>
    </row>
    <row r="4" spans="1:7" x14ac:dyDescent="0.3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462</v>
      </c>
      <c r="G4" s="36">
        <f t="shared" ref="G4:G7" si="5">E4/F4</f>
        <v>0</v>
      </c>
    </row>
    <row r="5" spans="1:7" x14ac:dyDescent="0.3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462</v>
      </c>
      <c r="G5" s="36">
        <f t="shared" si="5"/>
        <v>0</v>
      </c>
    </row>
    <row r="6" spans="1:7" x14ac:dyDescent="0.3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462</v>
      </c>
      <c r="G6" s="36">
        <f t="shared" si="5"/>
        <v>0</v>
      </c>
    </row>
    <row r="7" spans="1:7" x14ac:dyDescent="0.3">
      <c r="A7" s="17">
        <f>'APAGADOS RADIO'!K3</f>
        <v>45113</v>
      </c>
      <c r="B7">
        <f>'APAGADOS RADIO'!K2+D7</f>
        <v>4</v>
      </c>
      <c r="C7">
        <f>'APAGADOS FIBRA'!K2</f>
        <v>21</v>
      </c>
      <c r="D7">
        <f>'APAGADOS ANTENA'!K2</f>
        <v>0</v>
      </c>
      <c r="E7">
        <f t="shared" si="4"/>
        <v>25</v>
      </c>
      <c r="F7">
        <f>'RESUMEN TOTAL'!B1</f>
        <v>462</v>
      </c>
      <c r="G7" s="36">
        <f t="shared" si="5"/>
        <v>5.4112554112554112E-2</v>
      </c>
    </row>
    <row r="8" spans="1:7" x14ac:dyDescent="0.3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462</v>
      </c>
      <c r="G8" s="36">
        <f t="shared" ref="G8:G18" si="7">E8/F8</f>
        <v>3.2467532467532464E-2</v>
      </c>
    </row>
    <row r="9" spans="1:7" x14ac:dyDescent="0.3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462</v>
      </c>
      <c r="G9" s="36">
        <f t="shared" si="7"/>
        <v>0</v>
      </c>
    </row>
    <row r="10" spans="1:7" x14ac:dyDescent="0.3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462</v>
      </c>
      <c r="G10" s="36">
        <f t="shared" si="7"/>
        <v>0</v>
      </c>
    </row>
    <row r="11" spans="1:7" x14ac:dyDescent="0.3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462</v>
      </c>
      <c r="G11" s="36">
        <f t="shared" si="7"/>
        <v>3.67965367965368E-2</v>
      </c>
    </row>
    <row r="12" spans="1:7" x14ac:dyDescent="0.3">
      <c r="A12" s="17">
        <f>'APAGADOS RADIO'!P3</f>
        <v>45118</v>
      </c>
      <c r="B12">
        <f>'APAGADOS RADIO'!P2+D12</f>
        <v>15</v>
      </c>
      <c r="C12">
        <f>'APAGADOS FIBRA'!P2</f>
        <v>34</v>
      </c>
      <c r="D12">
        <f>'APAGADOS ANTENA'!P2</f>
        <v>4</v>
      </c>
      <c r="E12">
        <f t="shared" si="6"/>
        <v>49</v>
      </c>
      <c r="F12">
        <f>'RESUMEN TOTAL'!B1</f>
        <v>462</v>
      </c>
      <c r="G12" s="36">
        <f t="shared" si="7"/>
        <v>0.10606060606060606</v>
      </c>
    </row>
    <row r="13" spans="1:7" x14ac:dyDescent="0.3">
      <c r="A13" s="17">
        <f>'APAGADOS RADIO'!Q3</f>
        <v>45119</v>
      </c>
      <c r="B13">
        <f>'APAGADOS RADIO'!Q2+D13</f>
        <v>10</v>
      </c>
      <c r="C13">
        <f>'APAGADOS FIBRA'!Q2</f>
        <v>33</v>
      </c>
      <c r="D13">
        <f>'APAGADOS ANTENA'!Q2</f>
        <v>1</v>
      </c>
      <c r="E13">
        <f t="shared" si="6"/>
        <v>43</v>
      </c>
      <c r="F13">
        <f>'RESUMEN TOTAL'!B1</f>
        <v>462</v>
      </c>
      <c r="G13" s="36">
        <f t="shared" si="7"/>
        <v>9.3073593073593072E-2</v>
      </c>
    </row>
    <row r="14" spans="1:7" x14ac:dyDescent="0.3">
      <c r="A14" s="17">
        <f>'APAGADOS RADIO'!R3</f>
        <v>45120</v>
      </c>
      <c r="B14">
        <f>'APAGADOS RADIO'!R2+D14</f>
        <v>15</v>
      </c>
      <c r="C14">
        <f>'APAGADOS FIBRA'!R2</f>
        <v>56</v>
      </c>
      <c r="D14">
        <f>'APAGADOS ANTENA'!R2</f>
        <v>1</v>
      </c>
      <c r="E14">
        <f t="shared" si="6"/>
        <v>71</v>
      </c>
      <c r="F14">
        <f>'RESUMEN TOTAL'!B1</f>
        <v>462</v>
      </c>
      <c r="G14" s="36">
        <f t="shared" si="7"/>
        <v>0.15367965367965367</v>
      </c>
    </row>
    <row r="15" spans="1:7" x14ac:dyDescent="0.3">
      <c r="A15" s="17">
        <f>'APAGADOS RADIO'!S3</f>
        <v>45121</v>
      </c>
      <c r="B15">
        <f>'APAGADOS RADIO'!S2+D15</f>
        <v>26</v>
      </c>
      <c r="C15">
        <f>'APAGADOS FIBRA'!S2</f>
        <v>98</v>
      </c>
      <c r="D15">
        <f>'APAGADOS ANTENA'!S2</f>
        <v>8</v>
      </c>
      <c r="E15">
        <f t="shared" si="6"/>
        <v>124</v>
      </c>
      <c r="F15">
        <f>'RESUMEN TOTAL'!B1</f>
        <v>462</v>
      </c>
      <c r="G15" s="36">
        <f t="shared" si="7"/>
        <v>0.26839826839826841</v>
      </c>
    </row>
    <row r="16" spans="1:7" x14ac:dyDescent="0.3">
      <c r="A16" s="17">
        <f>'APAGADOS RADIO'!T3</f>
        <v>45122</v>
      </c>
      <c r="B16">
        <f>'APAGADOS RADIO'!T2+D16</f>
        <v>15</v>
      </c>
      <c r="C16">
        <f>'APAGADOS FIBRA'!T2</f>
        <v>29</v>
      </c>
      <c r="D16">
        <f>'APAGADOS ANTENA'!T2</f>
        <v>4</v>
      </c>
      <c r="E16">
        <f t="shared" si="6"/>
        <v>44</v>
      </c>
      <c r="F16">
        <f>'RESUMEN TOTAL'!B1</f>
        <v>462</v>
      </c>
      <c r="G16" s="36">
        <f t="shared" si="7"/>
        <v>9.5238095238095233E-2</v>
      </c>
    </row>
    <row r="17" spans="1:7" x14ac:dyDescent="0.3">
      <c r="A17" s="17">
        <f>'APAGADOS RADIO'!U3</f>
        <v>45123</v>
      </c>
      <c r="B17">
        <f>'APAGADOS RADIO'!U2+D17</f>
        <v>14</v>
      </c>
      <c r="C17">
        <f>'APAGADOS FIBRA'!U2</f>
        <v>44</v>
      </c>
      <c r="D17">
        <f>'APAGADOS ANTENA'!U2</f>
        <v>6</v>
      </c>
      <c r="E17">
        <f t="shared" si="6"/>
        <v>58</v>
      </c>
      <c r="F17">
        <f>'RESUMEN TOTAL'!B1</f>
        <v>462</v>
      </c>
      <c r="G17" s="36">
        <f t="shared" si="7"/>
        <v>0.12554112554112554</v>
      </c>
    </row>
    <row r="18" spans="1:7" x14ac:dyDescent="0.3">
      <c r="A18" s="17">
        <f>'APAGADOS RADIO'!V3</f>
        <v>45124</v>
      </c>
      <c r="B18">
        <f>'APAGADOS RADIO'!V2+D18</f>
        <v>26</v>
      </c>
      <c r="C18">
        <f>'APAGADOS FIBRA'!V2</f>
        <v>75</v>
      </c>
      <c r="D18">
        <f>'APAGADOS ANTENA'!V2</f>
        <v>10</v>
      </c>
      <c r="E18">
        <f t="shared" si="6"/>
        <v>101</v>
      </c>
      <c r="F18">
        <f>'RESUMEN TOTAL'!B1</f>
        <v>462</v>
      </c>
      <c r="G18" s="36">
        <f t="shared" si="7"/>
        <v>0.21861471861471862</v>
      </c>
    </row>
    <row r="19" spans="1:7" x14ac:dyDescent="0.3">
      <c r="A19" s="17">
        <f>'APAGADOS RADIO'!W3</f>
        <v>45125</v>
      </c>
      <c r="B19">
        <f>'APAGADOS RADIO'!W2+D19</f>
        <v>16</v>
      </c>
      <c r="C19">
        <f>'APAGADOS FIBRA'!W2</f>
        <v>69</v>
      </c>
      <c r="D19">
        <f>'APAGADOS ANTENA'!W2</f>
        <v>5</v>
      </c>
      <c r="E19">
        <f t="shared" ref="E19:E31" si="8">B19+C19</f>
        <v>85</v>
      </c>
      <c r="F19">
        <f>'RESUMEN TOTAL'!B1</f>
        <v>462</v>
      </c>
      <c r="G19" s="36">
        <f t="shared" ref="G19:G31" si="9">E19/F19</f>
        <v>0.18398268398268397</v>
      </c>
    </row>
    <row r="20" spans="1:7" x14ac:dyDescent="0.3">
      <c r="A20" s="17">
        <f>'APAGADOS RADIO'!X3</f>
        <v>45126</v>
      </c>
      <c r="B20">
        <f>'APAGADOS RADIO'!X2+D20</f>
        <v>21</v>
      </c>
      <c r="C20">
        <f>'APAGADOS FIBRA'!X2</f>
        <v>79</v>
      </c>
      <c r="D20">
        <f>'APAGADOS ANTENA'!X2</f>
        <v>6</v>
      </c>
      <c r="E20">
        <f t="shared" si="8"/>
        <v>100</v>
      </c>
      <c r="F20">
        <f>'RESUMEN TOTAL'!B1</f>
        <v>462</v>
      </c>
      <c r="G20" s="36">
        <f t="shared" si="9"/>
        <v>0.21645021645021645</v>
      </c>
    </row>
    <row r="21" spans="1:7" x14ac:dyDescent="0.3">
      <c r="A21" s="17">
        <f>'APAGADOS RADIO'!Y3</f>
        <v>45127</v>
      </c>
      <c r="B21">
        <f>'APAGADOS RADIO'!Y2+D21</f>
        <v>6</v>
      </c>
      <c r="C21">
        <f>'APAGADOS FIBRA'!Y2</f>
        <v>34</v>
      </c>
      <c r="D21">
        <f>'APAGADOS ANTENA'!Y2</f>
        <v>0</v>
      </c>
      <c r="E21">
        <f t="shared" si="8"/>
        <v>40</v>
      </c>
      <c r="F21">
        <f>'RESUMEN TOTAL'!B1</f>
        <v>462</v>
      </c>
      <c r="G21" s="36">
        <f t="shared" si="9"/>
        <v>8.6580086580086577E-2</v>
      </c>
    </row>
    <row r="22" spans="1:7" x14ac:dyDescent="0.3">
      <c r="A22" s="17">
        <f>'APAGADOS RADIO'!Z3</f>
        <v>45128</v>
      </c>
      <c r="B22">
        <f>'APAGADOS RADIO'!Z2+D22</f>
        <v>8</v>
      </c>
      <c r="C22">
        <f>'APAGADOS FIBRA'!Z2</f>
        <v>31</v>
      </c>
      <c r="D22">
        <f>'APAGADOS ANTENA'!Z2</f>
        <v>0</v>
      </c>
      <c r="E22">
        <f t="shared" si="8"/>
        <v>39</v>
      </c>
      <c r="F22">
        <f>'RESUMEN TOTAL'!B1</f>
        <v>462</v>
      </c>
      <c r="G22" s="36">
        <f t="shared" si="9"/>
        <v>8.4415584415584416E-2</v>
      </c>
    </row>
    <row r="23" spans="1:7" x14ac:dyDescent="0.3">
      <c r="A23" s="17">
        <f>'APAGADOS RADIO'!AA3</f>
        <v>45129</v>
      </c>
      <c r="B23">
        <f>'APAGADOS RADIO'!AA2+D23</f>
        <v>10</v>
      </c>
      <c r="C23">
        <f>'APAGADOS FIBRA'!AA2</f>
        <v>32</v>
      </c>
      <c r="D23">
        <f>'APAGADOS ANTENA'!AA2</f>
        <v>4</v>
      </c>
      <c r="E23">
        <f t="shared" si="8"/>
        <v>42</v>
      </c>
      <c r="F23">
        <f>'RESUMEN TOTAL'!B1</f>
        <v>462</v>
      </c>
      <c r="G23" s="36">
        <f t="shared" si="9"/>
        <v>9.0909090909090912E-2</v>
      </c>
    </row>
    <row r="24" spans="1:7" x14ac:dyDescent="0.3">
      <c r="A24" s="17">
        <f>'APAGADOS RADIO'!AB3</f>
        <v>45130</v>
      </c>
      <c r="B24">
        <f>'APAGADOS RADIO'!AB2+D24</f>
        <v>4</v>
      </c>
      <c r="C24">
        <f>'APAGADOS FIBRA'!AB2</f>
        <v>30</v>
      </c>
      <c r="D24">
        <f>'APAGADOS ANTENA'!AB2</f>
        <v>0</v>
      </c>
      <c r="E24">
        <f t="shared" si="8"/>
        <v>34</v>
      </c>
      <c r="F24">
        <f>'RESUMEN TOTAL'!B1</f>
        <v>462</v>
      </c>
      <c r="G24" s="36">
        <f t="shared" si="9"/>
        <v>7.3593073593073599E-2</v>
      </c>
    </row>
    <row r="25" spans="1:7" x14ac:dyDescent="0.3">
      <c r="A25" s="17">
        <f>'APAGADOS RADIO'!AC3</f>
        <v>45131</v>
      </c>
      <c r="B25">
        <f>'APAGADOS RADIO'!AC2+D25</f>
        <v>5</v>
      </c>
      <c r="C25">
        <f>'APAGADOS FIBRA'!AC2</f>
        <v>33</v>
      </c>
      <c r="D25">
        <f>'APAGADOS ANTENA'!AC2</f>
        <v>0</v>
      </c>
      <c r="E25">
        <f t="shared" si="8"/>
        <v>38</v>
      </c>
      <c r="F25">
        <f>'RESUMEN TOTAL'!B1</f>
        <v>462</v>
      </c>
      <c r="G25" s="36">
        <f t="shared" si="9"/>
        <v>8.2251082251082255E-2</v>
      </c>
    </row>
    <row r="26" spans="1:7" x14ac:dyDescent="0.3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462</v>
      </c>
      <c r="G26" s="36">
        <f t="shared" si="9"/>
        <v>0</v>
      </c>
    </row>
    <row r="27" spans="1:7" x14ac:dyDescent="0.3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462</v>
      </c>
      <c r="G27" s="36">
        <f t="shared" si="9"/>
        <v>0</v>
      </c>
    </row>
    <row r="28" spans="1:7" x14ac:dyDescent="0.3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462</v>
      </c>
      <c r="G28" s="36">
        <f t="shared" si="9"/>
        <v>0</v>
      </c>
    </row>
    <row r="29" spans="1:7" x14ac:dyDescent="0.3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462</v>
      </c>
      <c r="G29" s="36">
        <f t="shared" si="9"/>
        <v>0</v>
      </c>
    </row>
    <row r="30" spans="1:7" x14ac:dyDescent="0.3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462</v>
      </c>
      <c r="G30" s="36">
        <f t="shared" si="9"/>
        <v>0</v>
      </c>
    </row>
    <row r="31" spans="1:7" x14ac:dyDescent="0.3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462</v>
      </c>
      <c r="G31" s="36">
        <f t="shared" si="9"/>
        <v>0</v>
      </c>
    </row>
    <row r="32" spans="1:7" x14ac:dyDescent="0.3">
      <c r="A32" s="17" t="e">
        <f>'APAGADOS RADIO'!AJ3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1420</v>
      </c>
      <c r="C34" t="s">
        <v>1421</v>
      </c>
      <c r="D34" t="s">
        <v>1422</v>
      </c>
      <c r="E34" t="s">
        <v>1423</v>
      </c>
      <c r="F34" t="s">
        <v>1424</v>
      </c>
      <c r="G34" s="36" t="s">
        <v>1425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45108</v>
      </c>
    </row>
    <row r="36" spans="1:30" x14ac:dyDescent="0.3">
      <c r="A36" s="14">
        <f t="shared" si="10"/>
        <v>45109</v>
      </c>
      <c r="B36" s="14"/>
      <c r="C36" s="14"/>
      <c r="D36" s="14"/>
      <c r="E36" s="14"/>
      <c r="F36" s="14"/>
    </row>
    <row r="37" spans="1:30" s="14" customFormat="1" x14ac:dyDescent="0.3">
      <c r="A37" s="14">
        <f t="shared" si="10"/>
        <v>45110</v>
      </c>
      <c r="B37"/>
      <c r="C37"/>
      <c r="D37"/>
      <c r="E37"/>
      <c r="F37"/>
      <c r="G37" s="36"/>
    </row>
    <row r="38" spans="1:30" x14ac:dyDescent="0.3">
      <c r="A38" s="14">
        <f t="shared" si="10"/>
        <v>45111</v>
      </c>
    </row>
    <row r="39" spans="1:30" x14ac:dyDescent="0.3">
      <c r="A39" s="14">
        <f t="shared" si="10"/>
        <v>45112</v>
      </c>
    </row>
    <row r="40" spans="1:30" x14ac:dyDescent="0.3">
      <c r="A40" s="14">
        <f t="shared" si="10"/>
        <v>45113</v>
      </c>
      <c r="D40" s="17"/>
      <c r="E40" s="36"/>
    </row>
    <row r="41" spans="1:30" x14ac:dyDescent="0.3">
      <c r="A41" s="14">
        <f t="shared" si="10"/>
        <v>45114</v>
      </c>
      <c r="D41" s="17"/>
      <c r="E41" s="36"/>
    </row>
    <row r="42" spans="1:30" x14ac:dyDescent="0.3">
      <c r="A42" s="14">
        <f t="shared" si="10"/>
        <v>45115</v>
      </c>
      <c r="D42" s="17"/>
      <c r="E42" s="36"/>
    </row>
    <row r="43" spans="1:30" x14ac:dyDescent="0.3">
      <c r="A43" s="14">
        <f t="shared" si="10"/>
        <v>45116</v>
      </c>
      <c r="D43" s="17"/>
      <c r="E43" s="36"/>
    </row>
    <row r="44" spans="1:30" x14ac:dyDescent="0.3">
      <c r="A44" s="14">
        <f t="shared" si="10"/>
        <v>45117</v>
      </c>
      <c r="D44" s="17"/>
      <c r="E44" s="36"/>
    </row>
    <row r="45" spans="1:30" x14ac:dyDescent="0.3">
      <c r="A45" s="14">
        <f t="shared" si="10"/>
        <v>45118</v>
      </c>
      <c r="D45" s="17"/>
      <c r="E45" s="36"/>
    </row>
    <row r="46" spans="1:30" x14ac:dyDescent="0.3">
      <c r="A46" s="14">
        <f t="shared" si="10"/>
        <v>45119</v>
      </c>
      <c r="D46" s="17"/>
      <c r="E46" s="36"/>
    </row>
    <row r="47" spans="1:30" x14ac:dyDescent="0.3">
      <c r="A47" s="14">
        <f t="shared" si="10"/>
        <v>45120</v>
      </c>
      <c r="D47" s="17"/>
      <c r="E47" s="36"/>
    </row>
    <row r="48" spans="1:30" x14ac:dyDescent="0.3">
      <c r="A48" s="14">
        <f t="shared" si="10"/>
        <v>45121</v>
      </c>
      <c r="B48">
        <f>paradas!D1</f>
        <v>5</v>
      </c>
      <c r="C48">
        <f>paradas!K1</f>
        <v>5</v>
      </c>
      <c r="D48">
        <f>paradas!O1</f>
        <v>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3">
      <c r="A49" s="14">
        <f t="shared" si="10"/>
        <v>45122</v>
      </c>
      <c r="B49">
        <f>paradas!D1</f>
        <v>5</v>
      </c>
      <c r="C49">
        <f>paradas!K1</f>
        <v>5</v>
      </c>
      <c r="D49">
        <f>paradas!O1</f>
        <v>5</v>
      </c>
      <c r="E49" s="107">
        <f>paradas!T2</f>
        <v>2</v>
      </c>
      <c r="F49">
        <f>paradas!T3</f>
        <v>1</v>
      </c>
      <c r="G49" s="107">
        <f t="shared" ref="G49:G53" si="11">E49+F49</f>
        <v>3</v>
      </c>
    </row>
    <row r="50" spans="1:7" x14ac:dyDescent="0.3">
      <c r="A50" s="14">
        <f t="shared" si="10"/>
        <v>45123</v>
      </c>
      <c r="B50">
        <f>paradas!D1</f>
        <v>5</v>
      </c>
      <c r="C50">
        <f>paradas!K1</f>
        <v>5</v>
      </c>
      <c r="D50">
        <f>paradas!O1</f>
        <v>5</v>
      </c>
      <c r="E50" s="107">
        <f>paradas!U2</f>
        <v>2</v>
      </c>
      <c r="F50">
        <f>paradas!U3</f>
        <v>1</v>
      </c>
      <c r="G50" s="107">
        <f t="shared" si="11"/>
        <v>3</v>
      </c>
    </row>
    <row r="51" spans="1:7" x14ac:dyDescent="0.3">
      <c r="A51" s="14">
        <f t="shared" si="10"/>
        <v>45124</v>
      </c>
      <c r="B51">
        <f>paradas!D1</f>
        <v>5</v>
      </c>
      <c r="C51">
        <f>paradas!K1</f>
        <v>5</v>
      </c>
      <c r="D51">
        <f>paradas!O1</f>
        <v>5</v>
      </c>
      <c r="E51" s="107">
        <f>paradas!V2</f>
        <v>2</v>
      </c>
      <c r="F51">
        <f>paradas!V3</f>
        <v>1</v>
      </c>
      <c r="G51" s="107">
        <f t="shared" si="11"/>
        <v>3</v>
      </c>
    </row>
    <row r="52" spans="1:7" x14ac:dyDescent="0.3">
      <c r="A52" s="14">
        <f t="shared" si="10"/>
        <v>45125</v>
      </c>
      <c r="B52">
        <f>paradas!D1</f>
        <v>5</v>
      </c>
      <c r="C52">
        <f>paradas!K1</f>
        <v>5</v>
      </c>
      <c r="D52">
        <f>paradas!O1</f>
        <v>5</v>
      </c>
      <c r="E52" s="107">
        <f>paradas!W2</f>
        <v>2</v>
      </c>
      <c r="F52">
        <f>paradas!W3</f>
        <v>1</v>
      </c>
      <c r="G52" s="107">
        <f t="shared" si="11"/>
        <v>3</v>
      </c>
    </row>
    <row r="53" spans="1:7" x14ac:dyDescent="0.3">
      <c r="A53" s="14">
        <f t="shared" si="10"/>
        <v>45126</v>
      </c>
      <c r="B53">
        <f>paradas!D1</f>
        <v>5</v>
      </c>
      <c r="C53">
        <f>paradas!K1</f>
        <v>5</v>
      </c>
      <c r="D53">
        <f>paradas!O1</f>
        <v>5</v>
      </c>
      <c r="E53" s="107">
        <f>paradas!X2</f>
        <v>2</v>
      </c>
      <c r="F53">
        <f>paradas!X3</f>
        <v>1</v>
      </c>
      <c r="G53" s="107">
        <f t="shared" si="11"/>
        <v>3</v>
      </c>
    </row>
    <row r="54" spans="1:7" x14ac:dyDescent="0.3">
      <c r="A54" s="14">
        <f t="shared" si="10"/>
        <v>45127</v>
      </c>
      <c r="B54">
        <f>paradas!D1</f>
        <v>5</v>
      </c>
      <c r="C54">
        <f>paradas!K1</f>
        <v>5</v>
      </c>
      <c r="D54">
        <f>paradas!O1</f>
        <v>5</v>
      </c>
      <c r="E54" s="107">
        <f>paradas!Y2</f>
        <v>2</v>
      </c>
      <c r="F54">
        <f>paradas!Y3</f>
        <v>1</v>
      </c>
      <c r="G54" s="107">
        <f t="shared" ref="G54:G65" si="12">E54+F54</f>
        <v>3</v>
      </c>
    </row>
    <row r="55" spans="1:7" x14ac:dyDescent="0.3">
      <c r="A55" s="14">
        <f t="shared" si="10"/>
        <v>45128</v>
      </c>
      <c r="B55">
        <f>paradas!D1</f>
        <v>5</v>
      </c>
      <c r="C55">
        <f>paradas!K1</f>
        <v>5</v>
      </c>
      <c r="D55">
        <f>paradas!O1</f>
        <v>5</v>
      </c>
      <c r="E55" s="107">
        <f>paradas!Z2</f>
        <v>2</v>
      </c>
      <c r="F55">
        <f>paradas!Z3</f>
        <v>1</v>
      </c>
      <c r="G55" s="107">
        <f>paradas!AB2</f>
        <v>2</v>
      </c>
    </row>
    <row r="56" spans="1:7" x14ac:dyDescent="0.3">
      <c r="A56" s="14">
        <f t="shared" si="10"/>
        <v>45129</v>
      </c>
      <c r="B56">
        <f>paradas!D1</f>
        <v>5</v>
      </c>
      <c r="C56">
        <f>paradas!K1</f>
        <v>5</v>
      </c>
      <c r="D56">
        <f>paradas!O1</f>
        <v>5</v>
      </c>
      <c r="E56" s="107">
        <f>paradas!AA2</f>
        <v>2</v>
      </c>
      <c r="F56">
        <f>paradas!AA3</f>
        <v>1</v>
      </c>
      <c r="G56" s="107">
        <f t="shared" si="12"/>
        <v>3</v>
      </c>
    </row>
    <row r="57" spans="1:7" x14ac:dyDescent="0.3">
      <c r="A57" s="14">
        <f t="shared" si="10"/>
        <v>45130</v>
      </c>
      <c r="B57">
        <f>paradas!D1</f>
        <v>5</v>
      </c>
      <c r="C57">
        <f>paradas!K1</f>
        <v>5</v>
      </c>
      <c r="D57">
        <f>paradas!O1</f>
        <v>5</v>
      </c>
      <c r="E57" s="107">
        <f>paradas!AB2</f>
        <v>2</v>
      </c>
      <c r="F57">
        <f>paradas!AB3</f>
        <v>1</v>
      </c>
      <c r="G57" s="107">
        <f t="shared" si="12"/>
        <v>3</v>
      </c>
    </row>
    <row r="58" spans="1:7" x14ac:dyDescent="0.3">
      <c r="A58" s="14">
        <f t="shared" si="10"/>
        <v>45131</v>
      </c>
      <c r="B58">
        <f>paradas!D1</f>
        <v>5</v>
      </c>
      <c r="C58">
        <f>paradas!K1</f>
        <v>5</v>
      </c>
      <c r="D58">
        <f>paradas!O1</f>
        <v>5</v>
      </c>
      <c r="E58" s="107">
        <f>paradas!AC2</f>
        <v>2</v>
      </c>
      <c r="F58">
        <f>paradas!AC3</f>
        <v>1</v>
      </c>
      <c r="G58" s="107">
        <f t="shared" si="12"/>
        <v>3</v>
      </c>
    </row>
    <row r="59" spans="1:7" x14ac:dyDescent="0.3">
      <c r="A59" s="14">
        <f t="shared" si="10"/>
        <v>45132</v>
      </c>
      <c r="B59">
        <f>paradas!D1</f>
        <v>5</v>
      </c>
      <c r="C59">
        <f>paradas!K1</f>
        <v>5</v>
      </c>
      <c r="D59">
        <f>paradas!O1</f>
        <v>5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3">
      <c r="A60" s="14">
        <f t="shared" si="10"/>
        <v>45133</v>
      </c>
      <c r="B60">
        <f>paradas!D1</f>
        <v>5</v>
      </c>
      <c r="C60">
        <f>paradas!K1</f>
        <v>5</v>
      </c>
      <c r="D60">
        <f>paradas!O1</f>
        <v>5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3">
      <c r="A61" s="14">
        <f t="shared" si="10"/>
        <v>45134</v>
      </c>
      <c r="B61">
        <f>paradas!D1</f>
        <v>5</v>
      </c>
      <c r="C61">
        <f>paradas!K1</f>
        <v>5</v>
      </c>
      <c r="D61">
        <f>paradas!O1</f>
        <v>5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3">
      <c r="A62" s="14">
        <f t="shared" si="10"/>
        <v>45135</v>
      </c>
      <c r="B62">
        <f>paradas!D1</f>
        <v>5</v>
      </c>
      <c r="C62">
        <f>paradas!K1</f>
        <v>5</v>
      </c>
      <c r="D62">
        <f>paradas!O1</f>
        <v>5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3">
      <c r="A63" s="14">
        <f t="shared" si="10"/>
        <v>45136</v>
      </c>
      <c r="B63">
        <f>paradas!D1</f>
        <v>5</v>
      </c>
      <c r="C63">
        <f>paradas!K1</f>
        <v>5</v>
      </c>
      <c r="D63">
        <f>paradas!O1</f>
        <v>5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3">
      <c r="A64" s="14">
        <f t="shared" si="10"/>
        <v>45137</v>
      </c>
      <c r="B64">
        <f>paradas!D1</f>
        <v>5</v>
      </c>
      <c r="C64">
        <f>paradas!K1</f>
        <v>5</v>
      </c>
      <c r="D64">
        <f>paradas!O1</f>
        <v>5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3">
      <c r="A65" s="14" t="e">
        <f t="shared" si="10"/>
        <v>#REF!</v>
      </c>
      <c r="B65">
        <f>paradas!D1</f>
        <v>5</v>
      </c>
      <c r="C65">
        <f>paradas!K1</f>
        <v>5</v>
      </c>
      <c r="D65">
        <f>paradas!O1</f>
        <v>5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O1" workbookViewId="0">
      <selection activeCell="AC4" sqref="AC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6" width="8" bestFit="1" customWidth="1"/>
  </cols>
  <sheetData>
    <row r="1" spans="1:36" ht="15.6" thickTop="1" thickBot="1" x14ac:dyDescent="0.35">
      <c r="A1" s="46"/>
      <c r="B1" s="50" t="s">
        <v>1154</v>
      </c>
    </row>
    <row r="2" spans="1:36" ht="15.6" thickTop="1" thickBot="1" x14ac:dyDescent="0.35">
      <c r="A2" s="58" t="s">
        <v>1145</v>
      </c>
      <c r="B2" s="47">
        <f>COUNTIFS('RESUMEN TOTAL'!C5:C517,"=BONOMO")</f>
        <v>241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5.6" thickTop="1" thickBot="1" x14ac:dyDescent="0.35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12</v>
      </c>
      <c r="L3" s="53">
        <f>COUNTIFS('RESUMEN TOTAL'!C5:C518, "=BONOMO",'RESUMEN TOTAL'!R5:R518,"=APAGADO")</f>
        <v>5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5</v>
      </c>
      <c r="P3" s="54">
        <f>COUNTIFS('RESUMEN TOTAL'!C5:C518, "=BONOMO",'RESUMEN TOTAL'!V5:V518,"=APAGADO")</f>
        <v>14</v>
      </c>
      <c r="Q3" s="54">
        <f>COUNTIFS('RESUMEN TOTAL'!C5:C518, "=BONOMO",'RESUMEN TOTAL'!W5:W518,"=APAGADO")</f>
        <v>11</v>
      </c>
      <c r="R3" s="54">
        <v>16</v>
      </c>
      <c r="S3" s="54">
        <f>COUNTIFS('RESUMEN TOTAL'!C5:C518, "=BONOMO",'RESUMEN TOTAL'!Y5:Y518,"=APAGADO")</f>
        <v>59</v>
      </c>
      <c r="T3" s="54">
        <f>COUNTIFS('RESUMEN TOTAL'!C5:C518, "=BONOMO",'RESUMEN TOTAL'!Z5:Z518,"=APAGADO")</f>
        <v>13</v>
      </c>
      <c r="U3" s="54">
        <f>COUNTIFS('RESUMEN TOTAL'!C5:C518, "=BONOMO",'RESUMEN TOTAL'!AA5:AA518,"=APAGADO")</f>
        <v>30</v>
      </c>
      <c r="V3" s="54">
        <f>COUNTIFS('RESUMEN TOTAL'!C5:C518, "=BONOMO",'RESUMEN TOTAL'!AB5:AB518,"=APAGADO")</f>
        <v>41</v>
      </c>
      <c r="W3" s="54">
        <f>COUNTIFS('RESUMEN TOTAL'!C5:C518, "=BONOMO",'RESUMEN TOTAL'!AC5:AC518,"=APAGADO")</f>
        <v>21</v>
      </c>
      <c r="X3" s="54">
        <f>COUNTIFS('RESUMEN TOTAL'!C5:C518, "=BONOMO",'RESUMEN TOTAL'!AD5:AD518,"=APAGADO")</f>
        <v>15</v>
      </c>
      <c r="Y3" s="54">
        <f>COUNTIFS('RESUMEN TOTAL'!C5:C518, "=BONOMO",'RESUMEN TOTAL'!AE5:AE518,"=APAGADO")</f>
        <v>11</v>
      </c>
      <c r="Z3" s="54">
        <v>10</v>
      </c>
      <c r="AA3" s="54">
        <f>COUNTIFS('RESUMEN TOTAL'!C5:C518, "=BONOMO",'RESUMEN TOTAL'!AG5:AG518,"=APAGADO")</f>
        <v>14</v>
      </c>
      <c r="AB3" s="54">
        <f>COUNTIFS('RESUMEN TOTAL'!C5:C518, "=BONOMO",'RESUMEN TOTAL'!AH5:AH518,"=APAGADO")</f>
        <v>5</v>
      </c>
      <c r="AC3" s="54">
        <f>COUNTIFS('RESUMEN TOTAL'!C5:C518, "=BONOMO",'RESUMEN TOTAL'!AI5:AI518,"=APAGADO")</f>
        <v>7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f>COUNTIFS('RESUMEN TOTAL'!F5:F518, "=BONOMO",'RESUMEN TOTAL'!AP5:AP518,"=APAGADO")</f>
        <v>0</v>
      </c>
    </row>
    <row r="4" spans="1:36" ht="15.6" thickTop="1" thickBot="1" x14ac:dyDescent="0.35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4.9792531120331947E-2</v>
      </c>
      <c r="L4" s="60">
        <f t="shared" si="0"/>
        <v>2.0746887966804978E-2</v>
      </c>
      <c r="M4" s="60">
        <f t="shared" ref="M4" si="2">M3/BONOMOcam</f>
        <v>0</v>
      </c>
      <c r="N4" s="60">
        <f t="shared" si="0"/>
        <v>0</v>
      </c>
      <c r="O4" s="60">
        <f t="shared" si="0"/>
        <v>2.0746887966804978E-2</v>
      </c>
      <c r="P4" s="61">
        <f t="shared" si="0"/>
        <v>5.8091286307053944E-2</v>
      </c>
      <c r="Q4" s="61">
        <f t="shared" si="0"/>
        <v>4.5643153526970952E-2</v>
      </c>
      <c r="R4" s="61">
        <f t="shared" si="0"/>
        <v>6.6390041493775934E-2</v>
      </c>
      <c r="S4" s="61">
        <f t="shared" si="0"/>
        <v>0.24481327800829875</v>
      </c>
      <c r="T4" s="61">
        <f t="shared" si="0"/>
        <v>5.3941908713692949E-2</v>
      </c>
      <c r="U4" s="61">
        <f t="shared" si="0"/>
        <v>0.12448132780082988</v>
      </c>
      <c r="V4" s="61">
        <f t="shared" si="0"/>
        <v>0.17012448132780084</v>
      </c>
      <c r="W4" s="61">
        <f t="shared" si="0"/>
        <v>8.7136929460580909E-2</v>
      </c>
      <c r="X4" s="61">
        <f t="shared" si="0"/>
        <v>6.2240663900414939E-2</v>
      </c>
      <c r="Y4" s="61">
        <f t="shared" ref="Y4" si="3">Y3/BONOMOcam</f>
        <v>4.5643153526970952E-2</v>
      </c>
      <c r="Z4" s="61">
        <f t="shared" si="0"/>
        <v>4.1493775933609957E-2</v>
      </c>
      <c r="AA4" s="61">
        <f t="shared" si="0"/>
        <v>5.8091286307053944E-2</v>
      </c>
      <c r="AB4" s="61">
        <f t="shared" si="0"/>
        <v>2.0746887966804978E-2</v>
      </c>
      <c r="AC4" s="61">
        <f t="shared" si="0"/>
        <v>2.9045643153526972E-2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5.6" thickTop="1" thickBot="1" x14ac:dyDescent="0.35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13</v>
      </c>
      <c r="L5" s="56">
        <f>COUNTIFS('RESUMEN TOTAL'!C5:C502, "=COSEIDI",'RESUMEN TOTAL'!R5:R502,"=APAGADO")</f>
        <v>10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12</v>
      </c>
      <c r="P5" s="56">
        <f>COUNTIFS('RESUMEN TOTAL'!C5:C502, "=COSEIDI",'RESUMEN TOTAL'!V5:V502,"=APAGADO")</f>
        <v>35</v>
      </c>
      <c r="Q5" s="56">
        <f>COUNTIFS('RESUMEN TOTAL'!C5:C502, "=COSEIDI",'RESUMEN TOTAL'!W5:W502,"=APAGADO")</f>
        <v>35</v>
      </c>
      <c r="R5" s="56">
        <f>COUNTIFS('RESUMEN TOTAL'!C5:C502, "=COSEIDI",'RESUMEN TOTAL'!X5:X502,"=APAGADO")</f>
        <v>55</v>
      </c>
      <c r="S5" s="56">
        <f>COUNTIFS('RESUMEN TOTAL'!C5:C502, "=COSEIDI",'RESUMEN TOTAL'!Y5:Y502,"=APAGADO")</f>
        <v>67</v>
      </c>
      <c r="T5" s="56">
        <f>COUNTIFS('RESUMEN TOTAL'!C5:C502, "=COSEIDI",'RESUMEN TOTAL'!Z5:Z502,"=APAGADO")</f>
        <v>31</v>
      </c>
      <c r="U5" s="56">
        <f>COUNTIFS('RESUMEN TOTAL'!C5:C502, "=COSEIDI",'RESUMEN TOTAL'!AA5:AA502,"=APAGADO")</f>
        <v>28</v>
      </c>
      <c r="V5" s="56">
        <f>COUNTIFS('RESUMEN TOTAL'!C5:C502, "=COSEIDI",'RESUMEN TOTAL'!AB5:AB502,"=APAGADO")</f>
        <v>62</v>
      </c>
      <c r="W5" s="56">
        <f>COUNTIFS('RESUMEN TOTAL'!C5:C502, "=COSEIDI",'RESUMEN TOTAL'!AC5:AC502,"=APAGADO")</f>
        <v>64</v>
      </c>
      <c r="X5" s="56">
        <f>COUNTIFS('RESUMEN TOTAL'!C5:C502, "=COSEIDI",'RESUMEN TOTAL'!AD5:AD502,"=APAGADO")</f>
        <v>85</v>
      </c>
      <c r="Y5" s="56">
        <f>COUNTIFS('RESUMEN TOTAL'!C5:C502, "=COSEIDI",'RESUMEN TOTAL'!AE5:AE502,"=APAGADO")</f>
        <v>29</v>
      </c>
      <c r="Z5" s="56">
        <f>COUNTIFS('RESUMEN TOTAL'!C5:C502, "=COSEIDI",'RESUMEN TOTAL'!AF5:AF502,"=APAGADO")</f>
        <v>29</v>
      </c>
      <c r="AA5" s="56">
        <f>COUNTIFS('RESUMEN TOTAL'!C5:C502, "=COSEIDI",'RESUMEN TOTAL'!AG5:AG502,"=APAGADO")</f>
        <v>28</v>
      </c>
      <c r="AB5" s="56">
        <f>COUNTIFS('RESUMEN TOTAL'!C5:C502, "=COSEIDI",'RESUMEN TOTAL'!AH5:AH502,"=APAGADO")</f>
        <v>29</v>
      </c>
      <c r="AC5" s="56">
        <f>COUNTIFS('RESUMEN TOTAL'!C5:C502, "=COSEIDI",'RESUMEN TOTAL'!AI5:AI502,"=APAGADO")</f>
        <v>31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f>COUNTIFS('RESUMEN TOTAL'!D5:D502, "=COSEIDI",'RESUMEN TOTAL'!AP5:AP502,"=APAGADO")</f>
        <v>0</v>
      </c>
    </row>
    <row r="6" spans="1:36" ht="15.6" thickTop="1" thickBot="1" x14ac:dyDescent="0.35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6.1611374407582936E-2</v>
      </c>
      <c r="L6" s="60">
        <f t="shared" si="6"/>
        <v>4.7393364928909949E-2</v>
      </c>
      <c r="M6" s="60">
        <f t="shared" ref="M6" si="8">M5/COSEIDIcam</f>
        <v>0</v>
      </c>
      <c r="N6" s="60">
        <f t="shared" si="6"/>
        <v>0</v>
      </c>
      <c r="O6" s="60">
        <f t="shared" si="6"/>
        <v>5.6872037914691941E-2</v>
      </c>
      <c r="P6" s="60">
        <f t="shared" si="6"/>
        <v>0.16587677725118483</v>
      </c>
      <c r="Q6" s="60">
        <f t="shared" si="6"/>
        <v>0.16587677725118483</v>
      </c>
      <c r="R6" s="60">
        <f t="shared" si="6"/>
        <v>0.26066350710900477</v>
      </c>
      <c r="S6" s="60">
        <f t="shared" si="6"/>
        <v>0.31753554502369669</v>
      </c>
      <c r="T6" s="60">
        <f t="shared" si="6"/>
        <v>0.14691943127962084</v>
      </c>
      <c r="U6" s="60">
        <f t="shared" si="6"/>
        <v>0.13270142180094788</v>
      </c>
      <c r="V6" s="60">
        <f t="shared" si="6"/>
        <v>0.29383886255924169</v>
      </c>
      <c r="W6" s="60">
        <f t="shared" si="6"/>
        <v>0.30331753554502372</v>
      </c>
      <c r="X6" s="60">
        <f t="shared" si="6"/>
        <v>0.40284360189573459</v>
      </c>
      <c r="Y6" s="60">
        <f t="shared" ref="Y6" si="9">Y5/COSEIDIcam</f>
        <v>0.13744075829383887</v>
      </c>
      <c r="Z6" s="60">
        <f t="shared" si="6"/>
        <v>0.13744075829383887</v>
      </c>
      <c r="AA6" s="60">
        <f t="shared" si="6"/>
        <v>0.13270142180094788</v>
      </c>
      <c r="AB6" s="60">
        <f t="shared" si="6"/>
        <v>0.13744075829383887</v>
      </c>
      <c r="AC6" s="60">
        <f t="shared" si="6"/>
        <v>0.14691943127962084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" thickTop="1" x14ac:dyDescent="0.3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56" topLeftCell="AA457" activePane="bottomRight" state="frozen"/>
      <selection pane="topRight" activeCell="F1" sqref="F1"/>
      <selection pane="bottomLeft" activeCell="A456" sqref="A456"/>
      <selection pane="bottomRight" activeCell="AJ4" sqref="AJ4"/>
    </sheetView>
  </sheetViews>
  <sheetFormatPr baseColWidth="10" defaultRowHeight="14.4" x14ac:dyDescent="0.3"/>
  <cols>
    <col min="3" max="3" width="28.33203125" customWidth="1"/>
    <col min="19" max="19" width="13.109375" bestFit="1" customWidth="1"/>
  </cols>
  <sheetData>
    <row r="1" spans="1:36" ht="18" x14ac:dyDescent="0.35">
      <c r="C1" s="30" t="s">
        <v>1414</v>
      </c>
      <c r="D1" s="31">
        <f>COUNTIFS(E5:E601,"=GPON")/2</f>
        <v>5</v>
      </c>
      <c r="E1" s="101" t="s">
        <v>1415</v>
      </c>
      <c r="F1" s="101"/>
      <c r="G1" s="101"/>
      <c r="H1" s="102">
        <f>COUNTIFS(E5:E601,"=GPON")</f>
        <v>10</v>
      </c>
      <c r="I1" s="103" t="s">
        <v>1416</v>
      </c>
      <c r="J1" s="103"/>
      <c r="K1" s="104">
        <f>COUNTIFS(D5:D601,"=GFIJA")</f>
        <v>5</v>
      </c>
      <c r="L1" s="105" t="s">
        <v>1417</v>
      </c>
      <c r="M1" s="105"/>
      <c r="N1" s="105"/>
      <c r="O1" s="106">
        <f>COUNTIFS(D5:D601,"=INTERCOMUNICADOR")</f>
        <v>5</v>
      </c>
    </row>
    <row r="2" spans="1:36" ht="21" x14ac:dyDescent="0.4">
      <c r="E2" s="18" t="s">
        <v>1419</v>
      </c>
      <c r="F2" s="18">
        <f t="shared" ref="F2:Q2" si="0">COUNTIFS(F5:F601, "=APAGADO",E5:E601,"=GPON")</f>
        <v>0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2</v>
      </c>
      <c r="W2" s="18">
        <f>COUNTIFS(W4:W600, "=APAGADO",D4:D600,"=GFIJA")</f>
        <v>2</v>
      </c>
      <c r="X2" s="18">
        <f>COUNTIFS(X4:X600, "=APAGADO",D4:D600,"=GFIJA")</f>
        <v>2</v>
      </c>
      <c r="Y2" s="18">
        <f>COUNTIFS(Y4:Y600, "=APAGADO",D4:D600,"=GFIJA")</f>
        <v>2</v>
      </c>
      <c r="Z2" s="18">
        <f>COUNTIFS(Z4:Z600, "=APAGADO",D4:D600,"=GFIJA")</f>
        <v>2</v>
      </c>
      <c r="AA2" s="18">
        <f>COUNTIFS(AA4:AA600, "=APAGADO",D4:D600,"=GFIJA")</f>
        <v>2</v>
      </c>
      <c r="AB2" s="18">
        <f>COUNTIFS(AB4:AB600, "=APAGADO",D4:D600,"=GFIJA")</f>
        <v>2</v>
      </c>
      <c r="AC2" s="18">
        <f>COUNTIFS(AC4:AC600, "=APAGADO",D4:D600,"=GFIJA")</f>
        <v>2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6" thickBot="1" x14ac:dyDescent="0.45">
      <c r="E3" s="18" t="s">
        <v>1395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1</v>
      </c>
      <c r="T3" s="18">
        <f>COUNTIFS(T6:T602, "=APAGADO",D4:D600,"=INTERCOMUNICADOR")</f>
        <v>1</v>
      </c>
      <c r="U3" s="18">
        <f>COUNTIFS(U6:U602, "=APAGADO",D4:D600,"=INTERCOMUNICADOR")</f>
        <v>1</v>
      </c>
      <c r="V3" s="18">
        <f>COUNTIFS(V6:V602, "=APAGADO",D4:D600,"=INTERCOMUNICADOR")</f>
        <v>1</v>
      </c>
      <c r="W3" s="18">
        <f>COUNTIFS(W6:W602, "=APAGADO",D4:D600,"=INTERCOMUNICADOR")</f>
        <v>1</v>
      </c>
      <c r="X3" s="18">
        <f>COUNTIFS(X6:X602, "=APAGADO",D4:D600,"=INTERCOMUNICADOR")</f>
        <v>1</v>
      </c>
      <c r="Y3" s="18">
        <f>COUNTIFS(Y6:Y602, "=APAGADO",D4:D600,"=INTERCOMUNICADOR")</f>
        <v>1</v>
      </c>
      <c r="Z3" s="18">
        <f>COUNTIFS(Z6:Z602, "=APAGADO",D4:D600,"=INTERCOMUNICADOR")</f>
        <v>1</v>
      </c>
      <c r="AA3" s="18">
        <f>COUNTIFS(AA6:AA602, "=APAGADO",D4:D600,"=INTERCOMUNICADOR")</f>
        <v>1</v>
      </c>
      <c r="AB3" s="18">
        <f>COUNTIFS(AB6:AB602, "=APAGADO",D4:D600,"=INTERCOMUNICADOR")</f>
        <v>1</v>
      </c>
      <c r="AC3" s="18">
        <f>COUNTIFS(AC6:AC602, "=APAGADO",D4:D600,"=INTERCOMUNICADOR")</f>
        <v>1</v>
      </c>
      <c r="AD3" s="18">
        <f>COUNTIFS(AD6:AD602, "=APAGADO",D4:D600,"=INTERCOMUNICADOR")</f>
        <v>0</v>
      </c>
      <c r="AE3" s="18">
        <f t="shared" ref="Y3:AJ3" si="1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45108</v>
      </c>
      <c r="G4" s="13">
        <f>'RESUMEN TOTAL'!M4</f>
        <v>45109</v>
      </c>
      <c r="H4" s="13">
        <f>'RESUMEN TOTAL'!N4</f>
        <v>45110</v>
      </c>
      <c r="I4" s="13">
        <f>'RESUMEN TOTAL'!O4</f>
        <v>45111</v>
      </c>
      <c r="J4" s="13">
        <f>'RESUMEN TOTAL'!P4</f>
        <v>45112</v>
      </c>
      <c r="K4" s="13">
        <f>'RESUMEN TOTAL'!Q4</f>
        <v>45113</v>
      </c>
      <c r="L4" s="13">
        <f>'RESUMEN TOTAL'!R4</f>
        <v>45114</v>
      </c>
      <c r="M4" s="13">
        <f>'RESUMEN TOTAL'!S4</f>
        <v>45115</v>
      </c>
      <c r="N4" s="13">
        <f>'RESUMEN TOTAL'!T4</f>
        <v>45116</v>
      </c>
      <c r="O4" s="13">
        <f>'RESUMEN TOTAL'!U4</f>
        <v>45117</v>
      </c>
      <c r="P4" s="13">
        <f>'RESUMEN TOTAL'!V4</f>
        <v>45118</v>
      </c>
      <c r="Q4" s="13">
        <f>'RESUMEN TOTAL'!W4</f>
        <v>45119</v>
      </c>
      <c r="R4" s="13">
        <f>'RESUMEN TOTAL'!X4</f>
        <v>45120</v>
      </c>
      <c r="S4" s="13">
        <f>'RESUMEN TOTAL'!Y4</f>
        <v>45121</v>
      </c>
      <c r="T4" s="13">
        <f>'RESUMEN TOTAL'!Z4</f>
        <v>45122</v>
      </c>
      <c r="U4" s="13">
        <f>'RESUMEN TOTAL'!AA4</f>
        <v>45123</v>
      </c>
      <c r="V4" s="13">
        <f>'RESUMEN TOTAL'!AB4</f>
        <v>45124</v>
      </c>
      <c r="W4" s="13">
        <f>'RESUMEN TOTAL'!AC4</f>
        <v>45125</v>
      </c>
      <c r="X4" s="13">
        <f>'RESUMEN TOTAL'!AD4</f>
        <v>45126</v>
      </c>
      <c r="Y4" s="13">
        <f>'RESUMEN TOTAL'!AE4</f>
        <v>45127</v>
      </c>
      <c r="Z4" s="13">
        <f>'RESUMEN TOTAL'!AF4</f>
        <v>45128</v>
      </c>
      <c r="AA4" s="13">
        <f>'RESUMEN TOTAL'!AG4</f>
        <v>45129</v>
      </c>
      <c r="AB4" s="13">
        <f>'RESUMEN TOTAL'!AH4</f>
        <v>45130</v>
      </c>
      <c r="AC4" s="13">
        <f>'RESUMEN TOTAL'!AI4</f>
        <v>45131</v>
      </c>
      <c r="AD4" s="13">
        <f>'RESUMEN TOTAL'!AJ4</f>
        <v>45132</v>
      </c>
      <c r="AE4" s="13">
        <f>'RESUMEN TOTAL'!AK4</f>
        <v>45133</v>
      </c>
      <c r="AF4" s="13">
        <f>'RESUMEN TOTAL'!AL4</f>
        <v>45134</v>
      </c>
      <c r="AG4" s="13">
        <f>'RESUMEN TOTAL'!AM4</f>
        <v>45135</v>
      </c>
      <c r="AH4" s="13">
        <f>'RESUMEN TOTAL'!AN4</f>
        <v>45136</v>
      </c>
      <c r="AI4" s="13">
        <f>'RESUMEN TOTAL'!AO4</f>
        <v>45137</v>
      </c>
      <c r="AJ4" s="13">
        <f>'RESUMEN TOTAL'!AP4</f>
        <v>45138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 t="str">
        <f>'RESUMEN TOTAL'!Y5</f>
        <v>APAGADO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 t="str">
        <f>'RESUMEN TOTAL'!Y6</f>
        <v>APAGADO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 t="str">
        <f>'RESUMEN TOTAL'!AD6</f>
        <v>APAGADO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 t="str">
        <f>'RESUMEN TOTAL'!Y7</f>
        <v>APAGADO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 t="str">
        <f>'RESUMEN TOTAL'!Y8</f>
        <v>APAGADO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 t="str">
        <f>'RESUMEN TOTAL'!AF8</f>
        <v>APAGADO</v>
      </c>
      <c r="AA8" s="88" t="str">
        <f>'RESUMEN TOTAL'!AG8</f>
        <v>APAGADO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 t="str">
        <f>'RESUMEN TOTAL'!Y9</f>
        <v>APAGADO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 t="str">
        <f>'RESUMEN TOTAL'!AD9</f>
        <v>APAGADO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 t="str">
        <f>'RESUMEN TOTAL'!Y10</f>
        <v>APAGADO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 t="str">
        <f>'RESUMEN TOTAL'!Y11</f>
        <v>APAGADO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 t="str">
        <f>'RESUMEN TOTAL'!Y12</f>
        <v>APAGADO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 t="str">
        <f>'RESUMEN TOTAL'!V13</f>
        <v>APAGADO</v>
      </c>
      <c r="Q13" s="88">
        <f>'RESUMEN TOTAL'!W13</f>
        <v>0</v>
      </c>
      <c r="R13" s="88">
        <f>'RESUMEN TOTAL'!X13</f>
        <v>0</v>
      </c>
      <c r="S13" s="88" t="str">
        <f>'RESUMEN TOTAL'!Y13</f>
        <v>APAGADO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 t="str">
        <f>'RESUMEN TOTAL'!Y14</f>
        <v>APAGADO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 t="str">
        <f>'RESUMEN TOTAL'!AD14</f>
        <v>APAGADO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" hidden="1" thickTop="1" x14ac:dyDescent="0.3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" hidden="1" thickTop="1" x14ac:dyDescent="0.3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" hidden="1" thickTop="1" x14ac:dyDescent="0.3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 t="str">
        <f>'RESUMEN TOTAL'!AI20</f>
        <v>APAGADO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" hidden="1" thickTop="1" x14ac:dyDescent="0.3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 t="str">
        <f>'RESUMEN TOTAL'!AH21</f>
        <v>APAGADO</v>
      </c>
      <c r="AC21" s="88" t="str">
        <f>'RESUMEN TOTAL'!AI21</f>
        <v>APAGADO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" hidden="1" thickTop="1" x14ac:dyDescent="0.3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" hidden="1" thickTop="1" x14ac:dyDescent="0.3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 t="str">
        <f>'RESUMEN TOTAL'!Y40</f>
        <v>APAGADO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 t="str">
        <f>'RESUMEN TOTAL'!Y51</f>
        <v>APAGADO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 t="str">
        <f>'RESUMEN TOTAL'!Y53</f>
        <v>APAGADO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 t="str">
        <f>'RESUMEN TOTAL'!Y54</f>
        <v>APAGADO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 t="str">
        <f>'RESUMEN TOTAL'!Y60</f>
        <v>APAGADO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 t="str">
        <f>'RESUMEN TOTAL'!Y61</f>
        <v>APAGADO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 t="str">
        <f>'RESUMEN TOTAL'!AE63</f>
        <v>APAGADO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 t="str">
        <f>'RESUMEN TOTAL'!AE64</f>
        <v>APAGADO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 t="str">
        <f>'RESUMEN TOTAL'!AG79</f>
        <v>APAGADO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 t="str">
        <f>'RESUMEN TOTAL'!AC83</f>
        <v>APAGADO</v>
      </c>
      <c r="X83" s="88" t="str">
        <f>'RESUMEN TOTAL'!AD83</f>
        <v>APAGADO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 t="str">
        <f>'RESUMEN TOTAL'!Q88</f>
        <v>APAGADO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 t="str">
        <f>'RESUMEN TOTAL'!Q89</f>
        <v>APAGADO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" hidden="1" thickTop="1" x14ac:dyDescent="0.3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 t="str">
        <f>'RESUMEN TOTAL'!Y101</f>
        <v>APAGADO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" hidden="1" thickTop="1" x14ac:dyDescent="0.3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 t="str">
        <f>'RESUMEN TOTAL'!Y102</f>
        <v>APAGADO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" hidden="1" thickTop="1" x14ac:dyDescent="0.3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 t="str">
        <f>'RESUMEN TOTAL'!Y103</f>
        <v>APAGADO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" hidden="1" thickTop="1" x14ac:dyDescent="0.3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" hidden="1" thickTop="1" x14ac:dyDescent="0.3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" hidden="1" thickTop="1" x14ac:dyDescent="0.3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" hidden="1" thickTop="1" x14ac:dyDescent="0.3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" hidden="1" thickTop="1" x14ac:dyDescent="0.3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" hidden="1" thickTop="1" x14ac:dyDescent="0.3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 t="str">
        <f>'RESUMEN TOTAL'!X114</f>
        <v>APAGADO</v>
      </c>
      <c r="S114" s="88" t="str">
        <f>'RESUMEN TOTAL'!Y114</f>
        <v>APAGADO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 t="str">
        <f>'RESUMEN TOTAL'!AD114</f>
        <v>APAGADO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 t="str">
        <f>'RESUMEN TOTAL'!X115</f>
        <v>APAGADO</v>
      </c>
      <c r="S115" s="88" t="str">
        <f>'RESUMEN TOTAL'!Y115</f>
        <v>APAGADO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 t="str">
        <f>'RESUMEN TOTAL'!AD115</f>
        <v>APAGADO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 t="str">
        <f>'RESUMEN TOTAL'!AE116</f>
        <v>APAGADO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" hidden="1" thickTop="1" x14ac:dyDescent="0.3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 t="str">
        <f>'RESUMEN TOTAL'!X117</f>
        <v>APAGADO</v>
      </c>
      <c r="S117" s="88" t="str">
        <f>'RESUMEN TOTAL'!Y117</f>
        <v>APAGADO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 t="str">
        <f>'RESUMEN TOTAL'!AD117</f>
        <v>APAGADO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 t="str">
        <f>'RESUMEN TOTAL'!X118</f>
        <v>APAGADO</v>
      </c>
      <c r="S118" s="88" t="str">
        <f>'RESUMEN TOTAL'!Y118</f>
        <v>APAGADO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 t="str">
        <f>'RESUMEN TOTAL'!AG119</f>
        <v>APAGADO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 t="str">
        <f>'RESUMEN TOTAL'!AG120</f>
        <v>APAGADO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" hidden="1" thickTop="1" x14ac:dyDescent="0.3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 t="str">
        <f>'RESUMEN TOTAL'!Y125</f>
        <v>APAGADO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" hidden="1" thickTop="1" x14ac:dyDescent="0.3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 t="str">
        <f>'RESUMEN TOTAL'!Y126</f>
        <v>APAGADO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" hidden="1" thickTop="1" x14ac:dyDescent="0.3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 t="str">
        <f>'RESUMEN TOTAL'!Y127</f>
        <v>APAGADO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" hidden="1" thickTop="1" x14ac:dyDescent="0.3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" hidden="1" thickTop="1" x14ac:dyDescent="0.3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" hidden="1" thickTop="1" x14ac:dyDescent="0.3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" hidden="1" thickTop="1" x14ac:dyDescent="0.3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" hidden="1" thickTop="1" x14ac:dyDescent="0.3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" hidden="1" thickTop="1" x14ac:dyDescent="0.3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" hidden="1" thickTop="1" x14ac:dyDescent="0.3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" hidden="1" thickTop="1" x14ac:dyDescent="0.3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" hidden="1" thickTop="1" x14ac:dyDescent="0.3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" hidden="1" thickTop="1" x14ac:dyDescent="0.3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" hidden="1" thickTop="1" x14ac:dyDescent="0.3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" hidden="1" thickTop="1" x14ac:dyDescent="0.3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" hidden="1" thickTop="1" x14ac:dyDescent="0.3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" hidden="1" thickTop="1" x14ac:dyDescent="0.3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 t="str">
        <f>'RESUMEN TOTAL'!Y141</f>
        <v>APAGADO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" hidden="1" thickTop="1" x14ac:dyDescent="0.3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" hidden="1" thickTop="1" x14ac:dyDescent="0.3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" hidden="1" thickTop="1" x14ac:dyDescent="0.3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" hidden="1" thickTop="1" x14ac:dyDescent="0.3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 t="str">
        <f>'RESUMEN TOTAL'!AD145</f>
        <v>APAGADO</v>
      </c>
      <c r="Y145" s="88" t="str">
        <f>'RESUMEN TOTAL'!AE145</f>
        <v>APAGADO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" hidden="1" thickTop="1" x14ac:dyDescent="0.3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 t="str">
        <f>'RESUMEN TOTAL'!AD146</f>
        <v>APAGADO</v>
      </c>
      <c r="Y146" s="88" t="str">
        <f>'RESUMEN TOTAL'!AE146</f>
        <v>APAGADO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" hidden="1" thickTop="1" x14ac:dyDescent="0.3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" hidden="1" thickTop="1" x14ac:dyDescent="0.3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" hidden="1" thickTop="1" x14ac:dyDescent="0.3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" hidden="1" thickTop="1" x14ac:dyDescent="0.3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" hidden="1" thickTop="1" x14ac:dyDescent="0.3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" hidden="1" thickTop="1" x14ac:dyDescent="0.3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" hidden="1" thickTop="1" x14ac:dyDescent="0.3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" hidden="1" thickTop="1" x14ac:dyDescent="0.3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 t="str">
        <f>'RESUMEN TOTAL'!AG154</f>
        <v>APAGADO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" hidden="1" thickTop="1" x14ac:dyDescent="0.3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" hidden="1" thickTop="1" x14ac:dyDescent="0.3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" hidden="1" thickTop="1" x14ac:dyDescent="0.3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 t="str">
        <f>'RESUMEN TOTAL'!W157</f>
        <v>APAGADO</v>
      </c>
      <c r="R157" s="88" t="str">
        <f>'RESUMEN TOTAL'!X157</f>
        <v>APAGADO</v>
      </c>
      <c r="S157" s="88" t="str">
        <f>'RESUMEN TOTAL'!Y157</f>
        <v>APAGADO</v>
      </c>
      <c r="T157" s="88" t="str">
        <f>'RESUMEN TOTAL'!Z157</f>
        <v>APAGADO</v>
      </c>
      <c r="U157" s="88" t="str">
        <f>'RESUMEN TOTAL'!AA157</f>
        <v>APAGADO</v>
      </c>
      <c r="V157" s="88" t="str">
        <f>'RESUMEN TOTAL'!AB157</f>
        <v>APAGADO</v>
      </c>
      <c r="W157" s="88" t="str">
        <f>'RESUMEN TOTAL'!AC157</f>
        <v>APAGADO</v>
      </c>
      <c r="X157" s="88" t="str">
        <f>'RESUMEN TOTAL'!AD157</f>
        <v>APAGADO</v>
      </c>
      <c r="Y157" s="88" t="str">
        <f>'RESUMEN TOTAL'!AE157</f>
        <v>APAGADO</v>
      </c>
      <c r="Z157" s="88" t="str">
        <f>'RESUMEN TOTAL'!AF157</f>
        <v>APAGADO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" hidden="1" thickTop="1" x14ac:dyDescent="0.3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" hidden="1" thickTop="1" x14ac:dyDescent="0.3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" hidden="1" thickTop="1" x14ac:dyDescent="0.3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" hidden="1" thickTop="1" x14ac:dyDescent="0.3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 t="str">
        <f>'RESUMEN TOTAL'!W161</f>
        <v>APAGADO</v>
      </c>
      <c r="R161" s="88" t="str">
        <f>'RESUMEN TOTAL'!X161</f>
        <v>APAGADO</v>
      </c>
      <c r="S161" s="88" t="str">
        <f>'RESUMEN TOTAL'!Y161</f>
        <v>APAGADO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 t="str">
        <f>'RESUMEN TOTAL'!AG161</f>
        <v>APAGADO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" hidden="1" thickTop="1" x14ac:dyDescent="0.3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 t="str">
        <f>'RESUMEN TOTAL'!Y162</f>
        <v>APAGADO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" hidden="1" thickTop="1" x14ac:dyDescent="0.3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 t="str">
        <f>'RESUMEN TOTAL'!AG163</f>
        <v>APAGADO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" hidden="1" thickTop="1" x14ac:dyDescent="0.3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" hidden="1" thickTop="1" x14ac:dyDescent="0.3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 t="str">
        <f>'RESUMEN TOTAL'!AE165</f>
        <v>APAGADO</v>
      </c>
      <c r="Z165" s="88" t="str">
        <f>'RESUMEN TOTAL'!AF165</f>
        <v>APAGADO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" hidden="1" thickTop="1" x14ac:dyDescent="0.3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 t="str">
        <f>'RESUMEN TOTAL'!AC166</f>
        <v>APAGADO</v>
      </c>
      <c r="X166" s="88" t="str">
        <f>'RESUMEN TOTAL'!AD166</f>
        <v>APAGADO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" hidden="1" thickTop="1" x14ac:dyDescent="0.3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 t="str">
        <f>'RESUMEN TOTAL'!AC167</f>
        <v>APAGADO</v>
      </c>
      <c r="X167" s="88" t="str">
        <f>'RESUMEN TOTAL'!AD167</f>
        <v>APAGADO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" hidden="1" thickTop="1" x14ac:dyDescent="0.3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 t="str">
        <f>'RESUMEN TOTAL'!AC168</f>
        <v>APAGADO</v>
      </c>
      <c r="X168" s="88" t="str">
        <f>'RESUMEN TOTAL'!AD168</f>
        <v>APAGADO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" hidden="1" thickTop="1" x14ac:dyDescent="0.3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 t="str">
        <f>'RESUMEN TOTAL'!R169</f>
        <v>APAGADO</v>
      </c>
      <c r="M169" s="88">
        <f>'RESUMEN TOTAL'!S169</f>
        <v>0</v>
      </c>
      <c r="N169" s="88">
        <f>'RESUMEN TOTAL'!T169</f>
        <v>0</v>
      </c>
      <c r="O169" s="88" t="str">
        <f>'RESUMEN TOTAL'!U169</f>
        <v>APAGADO</v>
      </c>
      <c r="P169" s="88" t="str">
        <f>'RESUMEN TOTAL'!V169</f>
        <v>APAGADO</v>
      </c>
      <c r="Q169" s="88" t="str">
        <f>'RESUMEN TOTAL'!W169</f>
        <v>APAGADO</v>
      </c>
      <c r="R169" s="88" t="str">
        <f>'RESUMEN TOTAL'!X169</f>
        <v>APAGADO</v>
      </c>
      <c r="S169" s="88" t="str">
        <f>'RESUMEN TOTAL'!Y169</f>
        <v>APAGADO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" hidden="1" thickTop="1" x14ac:dyDescent="0.3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 t="str">
        <f>'RESUMEN TOTAL'!R170</f>
        <v>APAGADO</v>
      </c>
      <c r="M170" s="88">
        <f>'RESUMEN TOTAL'!S170</f>
        <v>0</v>
      </c>
      <c r="N170" s="88">
        <f>'RESUMEN TOTAL'!T170</f>
        <v>0</v>
      </c>
      <c r="O170" s="88" t="str">
        <f>'RESUMEN TOTAL'!U170</f>
        <v>APAGADO</v>
      </c>
      <c r="P170" s="88" t="str">
        <f>'RESUMEN TOTAL'!V170</f>
        <v>APAGADO</v>
      </c>
      <c r="Q170" s="88" t="str">
        <f>'RESUMEN TOTAL'!W170</f>
        <v>APAGADO</v>
      </c>
      <c r="R170" s="88" t="str">
        <f>'RESUMEN TOTAL'!X170</f>
        <v>APAGADO</v>
      </c>
      <c r="S170" s="88" t="str">
        <f>'RESUMEN TOTAL'!Y170</f>
        <v>APAGADO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" hidden="1" thickTop="1" x14ac:dyDescent="0.3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" hidden="1" thickTop="1" x14ac:dyDescent="0.3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" hidden="1" thickTop="1" x14ac:dyDescent="0.3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" hidden="1" thickTop="1" x14ac:dyDescent="0.3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" hidden="1" thickTop="1" x14ac:dyDescent="0.3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 t="str">
        <f>'RESUMEN TOTAL'!V175</f>
        <v>APAGADO</v>
      </c>
      <c r="Q175" s="88" t="str">
        <f>'RESUMEN TOTAL'!W175</f>
        <v>APAGADO</v>
      </c>
      <c r="R175" s="88" t="str">
        <f>'RESUMEN TOTAL'!X175</f>
        <v>APAGADO</v>
      </c>
      <c r="S175" s="88" t="str">
        <f>'RESUMEN TOTAL'!Y175</f>
        <v>APAGADO</v>
      </c>
      <c r="T175" s="88" t="str">
        <f>'RESUMEN TOTAL'!Z175</f>
        <v>APAGADO</v>
      </c>
      <c r="U175" s="88" t="str">
        <f>'RESUMEN TOTAL'!AA175</f>
        <v>APAGADO</v>
      </c>
      <c r="V175" s="88" t="str">
        <f>'RESUMEN TOTAL'!AB175</f>
        <v>APAGADO</v>
      </c>
      <c r="W175" s="88" t="str">
        <f>'RESUMEN TOTAL'!AC175</f>
        <v>APAGADO</v>
      </c>
      <c r="X175" s="88" t="str">
        <f>'RESUMEN TOTAL'!AD175</f>
        <v>APAGADO</v>
      </c>
      <c r="Y175" s="88" t="str">
        <f>'RESUMEN TOTAL'!AE175</f>
        <v>APAGADO</v>
      </c>
      <c r="Z175" s="88" t="str">
        <f>'RESUMEN TOTAL'!AF175</f>
        <v>APAGADO</v>
      </c>
      <c r="AA175" s="88" t="str">
        <f>'RESUMEN TOTAL'!AG175</f>
        <v>APAGADO</v>
      </c>
      <c r="AB175" s="88" t="str">
        <f>'RESUMEN TOTAL'!AH175</f>
        <v>APAGADO</v>
      </c>
      <c r="AC175" s="88" t="str">
        <f>'RESUMEN TOTAL'!AI175</f>
        <v>APAGADO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" hidden="1" thickTop="1" x14ac:dyDescent="0.3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 t="str">
        <f>'RESUMEN TOTAL'!V176</f>
        <v>APAGADO</v>
      </c>
      <c r="Q176" s="88" t="str">
        <f>'RESUMEN TOTAL'!W176</f>
        <v>APAGADO</v>
      </c>
      <c r="R176" s="88" t="str">
        <f>'RESUMEN TOTAL'!X176</f>
        <v>APAGADO</v>
      </c>
      <c r="S176" s="88" t="str">
        <f>'RESUMEN TOTAL'!Y176</f>
        <v>APAGADO</v>
      </c>
      <c r="T176" s="88" t="str">
        <f>'RESUMEN TOTAL'!Z176</f>
        <v>APAGADO</v>
      </c>
      <c r="U176" s="88" t="str">
        <f>'RESUMEN TOTAL'!AA176</f>
        <v>APAGADO</v>
      </c>
      <c r="V176" s="88" t="str">
        <f>'RESUMEN TOTAL'!AB176</f>
        <v>APAGADO</v>
      </c>
      <c r="W176" s="88" t="str">
        <f>'RESUMEN TOTAL'!AC176</f>
        <v>APAGADO</v>
      </c>
      <c r="X176" s="88" t="str">
        <f>'RESUMEN TOTAL'!AD176</f>
        <v>APAGADO</v>
      </c>
      <c r="Y176" s="88" t="str">
        <f>'RESUMEN TOTAL'!AE176</f>
        <v>APAGADO</v>
      </c>
      <c r="Z176" s="88" t="str">
        <f>'RESUMEN TOTAL'!AF176</f>
        <v>APAGADO</v>
      </c>
      <c r="AA176" s="88" t="str">
        <f>'RESUMEN TOTAL'!AG176</f>
        <v>APAGADO</v>
      </c>
      <c r="AB176" s="88" t="str">
        <f>'RESUMEN TOTAL'!AH176</f>
        <v>APAGADO</v>
      </c>
      <c r="AC176" s="88" t="str">
        <f>'RESUMEN TOTAL'!AI176</f>
        <v>APAGADO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" hidden="1" thickTop="1" x14ac:dyDescent="0.3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 t="str">
        <f>'RESUMEN TOTAL'!V177</f>
        <v>APAGADO</v>
      </c>
      <c r="Q177" s="88" t="str">
        <f>'RESUMEN TOTAL'!W177</f>
        <v>APAGADO</v>
      </c>
      <c r="R177" s="88" t="str">
        <f>'RESUMEN TOTAL'!X177</f>
        <v>APAGADO</v>
      </c>
      <c r="S177" s="88" t="str">
        <f>'RESUMEN TOTAL'!Y177</f>
        <v>APAGADO</v>
      </c>
      <c r="T177" s="88" t="str">
        <f>'RESUMEN TOTAL'!Z177</f>
        <v>APAGADO</v>
      </c>
      <c r="U177" s="88" t="str">
        <f>'RESUMEN TOTAL'!AA177</f>
        <v>APAGADO</v>
      </c>
      <c r="V177" s="88" t="str">
        <f>'RESUMEN TOTAL'!AB177</f>
        <v>APAGADO</v>
      </c>
      <c r="W177" s="88" t="str">
        <f>'RESUMEN TOTAL'!AC177</f>
        <v>APAGADO</v>
      </c>
      <c r="X177" s="88" t="str">
        <f>'RESUMEN TOTAL'!AD177</f>
        <v>APAGADO</v>
      </c>
      <c r="Y177" s="88" t="str">
        <f>'RESUMEN TOTAL'!AE177</f>
        <v>APAGADO</v>
      </c>
      <c r="Z177" s="88" t="str">
        <f>'RESUMEN TOTAL'!AF177</f>
        <v>APAGADO</v>
      </c>
      <c r="AA177" s="88" t="str">
        <f>'RESUMEN TOTAL'!AG177</f>
        <v>APAGADO</v>
      </c>
      <c r="AB177" s="88" t="str">
        <f>'RESUMEN TOTAL'!AH177</f>
        <v>APAGADO</v>
      </c>
      <c r="AC177" s="88" t="str">
        <f>'RESUMEN TOTAL'!AI177</f>
        <v>APAGADO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" hidden="1" thickTop="1" x14ac:dyDescent="0.3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 t="str">
        <f>'RESUMEN TOTAL'!Y178</f>
        <v>APAGADO</v>
      </c>
      <c r="T178" s="88">
        <f>'RESUMEN TOTAL'!Z178</f>
        <v>0</v>
      </c>
      <c r="U178" s="88">
        <f>'RESUMEN TOTAL'!AA178</f>
        <v>0</v>
      </c>
      <c r="V178" s="88" t="str">
        <f>'RESUMEN TOTAL'!AB178</f>
        <v>APAGADO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" hidden="1" thickTop="1" x14ac:dyDescent="0.3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 t="str">
        <f>'RESUMEN TOTAL'!Y179</f>
        <v>APAGADO</v>
      </c>
      <c r="T179" s="88">
        <f>'RESUMEN TOTAL'!Z179</f>
        <v>0</v>
      </c>
      <c r="U179" s="88" t="str">
        <f>'RESUMEN TOTAL'!AA179</f>
        <v>APAGADO</v>
      </c>
      <c r="V179" s="88" t="str">
        <f>'RESUMEN TOTAL'!AB179</f>
        <v>APAGADO</v>
      </c>
      <c r="W179" s="88" t="str">
        <f>'RESUMEN TOTAL'!AC179</f>
        <v>APAGADO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" hidden="1" thickTop="1" x14ac:dyDescent="0.3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 t="str">
        <f>'RESUMEN TOTAL'!Y180</f>
        <v>APAGADO</v>
      </c>
      <c r="T180" s="88">
        <f>'RESUMEN TOTAL'!Z180</f>
        <v>0</v>
      </c>
      <c r="U180" s="88" t="str">
        <f>'RESUMEN TOTAL'!AA180</f>
        <v>APAGADO</v>
      </c>
      <c r="V180" s="88" t="str">
        <f>'RESUMEN TOTAL'!AB180</f>
        <v>APAGADO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" hidden="1" thickTop="1" x14ac:dyDescent="0.3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 t="str">
        <f>'RESUMEN TOTAL'!Y181</f>
        <v>APAGADO</v>
      </c>
      <c r="T181" s="88">
        <f>'RESUMEN TOTAL'!Z181</f>
        <v>0</v>
      </c>
      <c r="U181" s="88" t="str">
        <f>'RESUMEN TOTAL'!AA181</f>
        <v>APAGADO</v>
      </c>
      <c r="V181" s="88" t="str">
        <f>'RESUMEN TOTAL'!AB181</f>
        <v>APAGADO</v>
      </c>
      <c r="W181" s="88" t="str">
        <f>'RESUMEN TOTAL'!AC181</f>
        <v>APAGADO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" hidden="1" thickTop="1" x14ac:dyDescent="0.3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 t="str">
        <f>'RESUMEN TOTAL'!Y182</f>
        <v>APAGADO</v>
      </c>
      <c r="T182" s="88">
        <f>'RESUMEN TOTAL'!Z182</f>
        <v>0</v>
      </c>
      <c r="U182" s="88" t="str">
        <f>'RESUMEN TOTAL'!AA182</f>
        <v>APAGADO</v>
      </c>
      <c r="V182" s="88" t="str">
        <f>'RESUMEN TOTAL'!AB182</f>
        <v>APAGADO</v>
      </c>
      <c r="W182" s="88" t="str">
        <f>'RESUMEN TOTAL'!AC182</f>
        <v>APAGADO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" hidden="1" thickTop="1" x14ac:dyDescent="0.3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" hidden="1" thickTop="1" x14ac:dyDescent="0.3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" hidden="1" thickTop="1" x14ac:dyDescent="0.3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" hidden="1" thickTop="1" x14ac:dyDescent="0.3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" hidden="1" thickTop="1" x14ac:dyDescent="0.3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 t="str">
        <f>'RESUMEN TOTAL'!Y187</f>
        <v>APAGADO</v>
      </c>
      <c r="T187" s="88">
        <f>'RESUMEN TOTAL'!Z187</f>
        <v>0</v>
      </c>
      <c r="U187" s="88" t="str">
        <f>'RESUMEN TOTAL'!AA187</f>
        <v>APAGADO</v>
      </c>
      <c r="V187" s="88" t="str">
        <f>'RESUMEN TOTAL'!AB187</f>
        <v>APAGADO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" hidden="1" thickTop="1" x14ac:dyDescent="0.3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 t="str">
        <f>'RESUMEN TOTAL'!Y188</f>
        <v>APAGADO</v>
      </c>
      <c r="T188" s="88">
        <f>'RESUMEN TOTAL'!Z188</f>
        <v>0</v>
      </c>
      <c r="U188" s="88" t="str">
        <f>'RESUMEN TOTAL'!AA188</f>
        <v>APAGADO</v>
      </c>
      <c r="V188" s="88" t="str">
        <f>'RESUMEN TOTAL'!AB188</f>
        <v>APAGADO</v>
      </c>
      <c r="W188" s="88" t="str">
        <f>'RESUMEN TOTAL'!AC188</f>
        <v>APAGADO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" hidden="1" thickTop="1" x14ac:dyDescent="0.3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 t="str">
        <f>'RESUMEN TOTAL'!Y189</f>
        <v>APAGADO</v>
      </c>
      <c r="T189" s="88">
        <f>'RESUMEN TOTAL'!Z189</f>
        <v>0</v>
      </c>
      <c r="U189" s="88" t="str">
        <f>'RESUMEN TOTAL'!AA189</f>
        <v>APAGADO</v>
      </c>
      <c r="V189" s="88" t="str">
        <f>'RESUMEN TOTAL'!AB189</f>
        <v>APAGADO</v>
      </c>
      <c r="W189" s="88" t="str">
        <f>'RESUMEN TOTAL'!AC189</f>
        <v>APAGADO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" hidden="1" thickTop="1" x14ac:dyDescent="0.3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" hidden="1" thickTop="1" x14ac:dyDescent="0.3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 t="str">
        <f>'RESUMEN TOTAL'!Y191</f>
        <v>APAGADO</v>
      </c>
      <c r="T191" s="88">
        <f>'RESUMEN TOTAL'!Z191</f>
        <v>0</v>
      </c>
      <c r="U191" s="88" t="str">
        <f>'RESUMEN TOTAL'!AA191</f>
        <v>APAGADO</v>
      </c>
      <c r="V191" s="88" t="str">
        <f>'RESUMEN TOTAL'!AB191</f>
        <v>APAGADO</v>
      </c>
      <c r="W191" s="88" t="str">
        <f>'RESUMEN TOTAL'!AC191</f>
        <v>APAGADO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" hidden="1" thickTop="1" x14ac:dyDescent="0.3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 t="str">
        <f>'RESUMEN TOTAL'!Y192</f>
        <v>APAGADO</v>
      </c>
      <c r="T192" s="88">
        <f>'RESUMEN TOTAL'!Z192</f>
        <v>0</v>
      </c>
      <c r="U192" s="88" t="str">
        <f>'RESUMEN TOTAL'!AA192</f>
        <v>APAGADO</v>
      </c>
      <c r="V192" s="88" t="str">
        <f>'RESUMEN TOTAL'!AB192</f>
        <v>APAGADO</v>
      </c>
      <c r="W192" s="88" t="str">
        <f>'RESUMEN TOTAL'!AC192</f>
        <v>APAGADO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" hidden="1" thickTop="1" x14ac:dyDescent="0.3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" hidden="1" thickTop="1" x14ac:dyDescent="0.3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" hidden="1" thickTop="1" x14ac:dyDescent="0.3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 t="str">
        <f>'RESUMEN TOTAL'!V195</f>
        <v>APAGADO</v>
      </c>
      <c r="Q195" s="88" t="str">
        <f>'RESUMEN TOTAL'!W195</f>
        <v>APAGADO</v>
      </c>
      <c r="R195" s="88" t="str">
        <f>'RESUMEN TOTAL'!X195</f>
        <v>APAGADO</v>
      </c>
      <c r="S195" s="88" t="str">
        <f>'RESUMEN TOTAL'!Y195</f>
        <v>APAGADO</v>
      </c>
      <c r="T195" s="88" t="str">
        <f>'RESUMEN TOTAL'!Z195</f>
        <v>APAGADO</v>
      </c>
      <c r="U195" s="88" t="str">
        <f>'RESUMEN TOTAL'!AA195</f>
        <v>APAGADO</v>
      </c>
      <c r="V195" s="88" t="str">
        <f>'RESUMEN TOTAL'!AB195</f>
        <v>APAGADO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" hidden="1" thickTop="1" x14ac:dyDescent="0.3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" hidden="1" thickTop="1" x14ac:dyDescent="0.3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 t="str">
        <f>'RESUMEN TOTAL'!AD197</f>
        <v>APAGADO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" hidden="1" thickTop="1" x14ac:dyDescent="0.3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 t="str">
        <f>'RESUMEN TOTAL'!AD198</f>
        <v>APAGADO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" hidden="1" thickTop="1" x14ac:dyDescent="0.3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" hidden="1" thickTop="1" x14ac:dyDescent="0.3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" hidden="1" thickTop="1" x14ac:dyDescent="0.3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" hidden="1" thickTop="1" x14ac:dyDescent="0.3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" hidden="1" thickTop="1" x14ac:dyDescent="0.3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 t="str">
        <f>'RESUMEN TOTAL'!X203</f>
        <v>APAGADO</v>
      </c>
      <c r="S203" s="88" t="str">
        <f>'RESUMEN TOTAL'!Y203</f>
        <v>APAGADO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" hidden="1" thickTop="1" x14ac:dyDescent="0.3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 t="str">
        <f>'RESUMEN TOTAL'!Y204</f>
        <v>APAGADO</v>
      </c>
      <c r="T204" s="88">
        <f>'RESUMEN TOTAL'!Z204</f>
        <v>0</v>
      </c>
      <c r="U204" s="88" t="str">
        <f>'RESUMEN TOTAL'!AA204</f>
        <v>APAGADO</v>
      </c>
      <c r="V204" s="88" t="str">
        <f>'RESUMEN TOTAL'!AB204</f>
        <v>APAGADO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" hidden="1" thickTop="1" x14ac:dyDescent="0.3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 t="str">
        <f>'RESUMEN TOTAL'!Y205</f>
        <v>APAGADO</v>
      </c>
      <c r="T205" s="88">
        <f>'RESUMEN TOTAL'!Z205</f>
        <v>0</v>
      </c>
      <c r="U205" s="88" t="str">
        <f>'RESUMEN TOTAL'!AA205</f>
        <v>APAGADO</v>
      </c>
      <c r="V205" s="88" t="str">
        <f>'RESUMEN TOTAL'!AB205</f>
        <v>APAGADO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" hidden="1" thickTop="1" x14ac:dyDescent="0.3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 t="str">
        <f>'RESUMEN TOTAL'!Y206</f>
        <v>APAGADO</v>
      </c>
      <c r="T206" s="88">
        <f>'RESUMEN TOTAL'!Z206</f>
        <v>0</v>
      </c>
      <c r="U206" s="88" t="str">
        <f>'RESUMEN TOTAL'!AA206</f>
        <v>APAGADO</v>
      </c>
      <c r="V206" s="88" t="str">
        <f>'RESUMEN TOTAL'!AB206</f>
        <v>APAGADO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" hidden="1" thickTop="1" x14ac:dyDescent="0.3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 t="str">
        <f>'RESUMEN TOTAL'!Y207</f>
        <v>APAGADO</v>
      </c>
      <c r="T207" s="88">
        <f>'RESUMEN TOTAL'!Z207</f>
        <v>0</v>
      </c>
      <c r="U207" s="88" t="str">
        <f>'RESUMEN TOTAL'!AA207</f>
        <v>APAGADO</v>
      </c>
      <c r="V207" s="88" t="str">
        <f>'RESUMEN TOTAL'!AB207</f>
        <v>APAGADO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" hidden="1" thickTop="1" x14ac:dyDescent="0.3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 t="str">
        <f>'RESUMEN TOTAL'!Y208</f>
        <v>APAGADO</v>
      </c>
      <c r="T208" s="88">
        <f>'RESUMEN TOTAL'!Z208</f>
        <v>0</v>
      </c>
      <c r="U208" s="88" t="str">
        <f>'RESUMEN TOTAL'!AA208</f>
        <v>APAGADO</v>
      </c>
      <c r="V208" s="88" t="str">
        <f>'RESUMEN TOTAL'!AB208</f>
        <v>APAGADO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" hidden="1" thickTop="1" x14ac:dyDescent="0.3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 t="str">
        <f>'RESUMEN TOTAL'!Y209</f>
        <v>APAGADO</v>
      </c>
      <c r="T209" s="88">
        <f>'RESUMEN TOTAL'!Z209</f>
        <v>0</v>
      </c>
      <c r="U209" s="88" t="str">
        <f>'RESUMEN TOTAL'!AA209</f>
        <v>APAGADO</v>
      </c>
      <c r="V209" s="88" t="str">
        <f>'RESUMEN TOTAL'!AB209</f>
        <v>APAGADO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" hidden="1" thickTop="1" x14ac:dyDescent="0.3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" hidden="1" thickTop="1" x14ac:dyDescent="0.3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 t="str">
        <f>'RESUMEN TOTAL'!Y211</f>
        <v>APAGADO</v>
      </c>
      <c r="T211" s="88">
        <f>'RESUMEN TOTAL'!Z211</f>
        <v>0</v>
      </c>
      <c r="U211" s="88">
        <f>'RESUMEN TOTAL'!AA211</f>
        <v>0</v>
      </c>
      <c r="V211" s="88" t="str">
        <f>'RESUMEN TOTAL'!AB211</f>
        <v>APAGADO</v>
      </c>
      <c r="W211" s="88" t="str">
        <f>'RESUMEN TOTAL'!AC211</f>
        <v>APAGADO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" hidden="1" thickTop="1" x14ac:dyDescent="0.3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" hidden="1" thickTop="1" x14ac:dyDescent="0.3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" hidden="1" thickTop="1" x14ac:dyDescent="0.3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" hidden="1" thickTop="1" x14ac:dyDescent="0.3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" hidden="1" thickTop="1" x14ac:dyDescent="0.3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 t="str">
        <f>'RESUMEN TOTAL'!Y216</f>
        <v>APAGADO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" hidden="1" thickTop="1" x14ac:dyDescent="0.3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" hidden="1" thickTop="1" x14ac:dyDescent="0.3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" hidden="1" thickTop="1" x14ac:dyDescent="0.3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" hidden="1" thickTop="1" x14ac:dyDescent="0.3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 t="str">
        <f>'RESUMEN TOTAL'!Q220</f>
        <v>APAGADO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 t="str">
        <f>'RESUMEN TOTAL'!U220</f>
        <v>APAGADO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" hidden="1" thickTop="1" x14ac:dyDescent="0.3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 t="str">
        <f>'RESUMEN TOTAL'!Y221</f>
        <v>APAGADO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" hidden="1" thickTop="1" x14ac:dyDescent="0.3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" hidden="1" thickTop="1" x14ac:dyDescent="0.3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 t="str">
        <f>'RESUMEN TOTAL'!U223</f>
        <v>APAGADO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" hidden="1" thickTop="1" x14ac:dyDescent="0.3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 t="str">
        <f>'RESUMEN TOTAL'!Q224</f>
        <v>APAGADO</v>
      </c>
      <c r="L224" s="88" t="str">
        <f>'RESUMEN TOTAL'!R224</f>
        <v>APAGADO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" hidden="1" thickTop="1" x14ac:dyDescent="0.3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 t="str">
        <f>'RESUMEN TOTAL'!X225</f>
        <v>APAGADO</v>
      </c>
      <c r="S225" s="88" t="str">
        <f>'RESUMEN TOTAL'!Y225</f>
        <v>APAGADO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 t="str">
        <f>'RESUMEN TOTAL'!AD225</f>
        <v>APAGADO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 t="str">
        <f>'RESUMEN TOTAL'!AI225</f>
        <v>APAGADO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" hidden="1" thickTop="1" x14ac:dyDescent="0.3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 t="str">
        <f>'RESUMEN TOTAL'!X226</f>
        <v>APAGADO</v>
      </c>
      <c r="S226" s="88" t="str">
        <f>'RESUMEN TOTAL'!Y226</f>
        <v>APAGADO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 t="str">
        <f>'RESUMEN TOTAL'!AD226</f>
        <v>APAGADO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" hidden="1" thickTop="1" x14ac:dyDescent="0.3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 t="str">
        <f>'RESUMEN TOTAL'!X227</f>
        <v>APAGADO</v>
      </c>
      <c r="S227" s="88" t="str">
        <f>'RESUMEN TOTAL'!Y227</f>
        <v>APAGADO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 t="str">
        <f>'RESUMEN TOTAL'!AD227</f>
        <v>APAGADO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" hidden="1" thickTop="1" x14ac:dyDescent="0.3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 t="str">
        <f>'RESUMEN TOTAL'!X228</f>
        <v>APAGADO</v>
      </c>
      <c r="S228" s="88" t="str">
        <f>'RESUMEN TOTAL'!Y228</f>
        <v>APAGADO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 t="str">
        <f>'RESUMEN TOTAL'!AD228</f>
        <v>APAGADO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" hidden="1" thickTop="1" x14ac:dyDescent="0.3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 t="str">
        <f>'RESUMEN TOTAL'!X229</f>
        <v>APAGADO</v>
      </c>
      <c r="S229" s="88" t="str">
        <f>'RESUMEN TOTAL'!Y229</f>
        <v>APAGADO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 t="str">
        <f>'RESUMEN TOTAL'!AD229</f>
        <v>APAGADO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" hidden="1" thickTop="1" x14ac:dyDescent="0.3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" hidden="1" thickTop="1" x14ac:dyDescent="0.3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" hidden="1" thickTop="1" x14ac:dyDescent="0.3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" hidden="1" thickTop="1" x14ac:dyDescent="0.3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" hidden="1" thickTop="1" x14ac:dyDescent="0.3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 t="str">
        <f>'RESUMEN TOTAL'!Y234</f>
        <v>APAGADO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" hidden="1" thickTop="1" x14ac:dyDescent="0.3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 t="str">
        <f>'RESUMEN TOTAL'!Y235</f>
        <v>APAGADO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" hidden="1" thickTop="1" x14ac:dyDescent="0.3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 t="str">
        <f>'RESUMEN TOTAL'!Y236</f>
        <v>APAGADO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" hidden="1" thickTop="1" x14ac:dyDescent="0.3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 t="str">
        <f>'RESUMEN TOTAL'!Y237</f>
        <v>APAGADO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" hidden="1" thickTop="1" x14ac:dyDescent="0.3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 t="str">
        <f>'RESUMEN TOTAL'!Y238</f>
        <v>APAGADO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" hidden="1" thickTop="1" x14ac:dyDescent="0.3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 t="str">
        <f>'RESUMEN TOTAL'!V239</f>
        <v>APAGADO</v>
      </c>
      <c r="Q239" s="88" t="str">
        <f>'RESUMEN TOTAL'!W239</f>
        <v>APAGADO</v>
      </c>
      <c r="R239" s="88" t="str">
        <f>'RESUMEN TOTAL'!X239</f>
        <v>APAGADO</v>
      </c>
      <c r="S239" s="88" t="str">
        <f>'RESUMEN TOTAL'!Y239</f>
        <v>APAGADO</v>
      </c>
      <c r="T239" s="88" t="str">
        <f>'RESUMEN TOTAL'!Z239</f>
        <v>APAGADO</v>
      </c>
      <c r="U239" s="88" t="str">
        <f>'RESUMEN TOTAL'!AA239</f>
        <v>APAGADO</v>
      </c>
      <c r="V239" s="88" t="str">
        <f>'RESUMEN TOTAL'!AB239</f>
        <v>APAGADO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 t="str">
        <f>'RESUMEN TOTAL'!AH239</f>
        <v>APAGADO</v>
      </c>
      <c r="AC239" s="88" t="str">
        <f>'RESUMEN TOTAL'!AI239</f>
        <v>APAGADO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" hidden="1" thickTop="1" x14ac:dyDescent="0.3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 t="str">
        <f>'RESUMEN TOTAL'!V240</f>
        <v>APAGADO</v>
      </c>
      <c r="Q240" s="88" t="str">
        <f>'RESUMEN TOTAL'!W240</f>
        <v>APAGADO</v>
      </c>
      <c r="R240" s="88" t="str">
        <f>'RESUMEN TOTAL'!X240</f>
        <v>APAGADO</v>
      </c>
      <c r="S240" s="88" t="str">
        <f>'RESUMEN TOTAL'!Y240</f>
        <v>APAGADO</v>
      </c>
      <c r="T240" s="88" t="str">
        <f>'RESUMEN TOTAL'!Z240</f>
        <v>APAGADO</v>
      </c>
      <c r="U240" s="88" t="str">
        <f>'RESUMEN TOTAL'!AA240</f>
        <v>APAGADO</v>
      </c>
      <c r="V240" s="88" t="str">
        <f>'RESUMEN TOTAL'!AB240</f>
        <v>APAGADO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 t="str">
        <f>'RESUMEN TOTAL'!AH240</f>
        <v>APAGADO</v>
      </c>
      <c r="AC240" s="88" t="str">
        <f>'RESUMEN TOTAL'!AI240</f>
        <v>APAGADO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" hidden="1" thickTop="1" x14ac:dyDescent="0.3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 t="str">
        <f>'RESUMEN TOTAL'!V241</f>
        <v>APAGADO</v>
      </c>
      <c r="Q241" s="88" t="str">
        <f>'RESUMEN TOTAL'!W241</f>
        <v>APAGADO</v>
      </c>
      <c r="R241" s="88" t="str">
        <f>'RESUMEN TOTAL'!X241</f>
        <v>APAGADO</v>
      </c>
      <c r="S241" s="88" t="str">
        <f>'RESUMEN TOTAL'!Y241</f>
        <v>APAGADO</v>
      </c>
      <c r="T241" s="88" t="str">
        <f>'RESUMEN TOTAL'!Z241</f>
        <v>APAGADO</v>
      </c>
      <c r="U241" s="88" t="str">
        <f>'RESUMEN TOTAL'!AA241</f>
        <v>APAGADO</v>
      </c>
      <c r="V241" s="88" t="str">
        <f>'RESUMEN TOTAL'!AB241</f>
        <v>APAGADO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 t="str">
        <f>'RESUMEN TOTAL'!AH241</f>
        <v>APAGADO</v>
      </c>
      <c r="AC241" s="88" t="str">
        <f>'RESUMEN TOTAL'!AI241</f>
        <v>APAGADO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" hidden="1" thickTop="1" x14ac:dyDescent="0.3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 t="str">
        <f>'RESUMEN TOTAL'!X242</f>
        <v>APAGADO</v>
      </c>
      <c r="S242" s="88" t="str">
        <f>'RESUMEN TOTAL'!Y242</f>
        <v>APAGADO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 t="str">
        <f>'RESUMEN TOTAL'!AD242</f>
        <v>APAGADO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 t="str">
        <f>'RESUMEN TOTAL'!AI242</f>
        <v>APAGADO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" hidden="1" thickTop="1" x14ac:dyDescent="0.3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 t="str">
        <f>'RESUMEN TOTAL'!X243</f>
        <v>APAGADO</v>
      </c>
      <c r="S243" s="88" t="str">
        <f>'RESUMEN TOTAL'!Y243</f>
        <v>APAGADO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 t="str">
        <f>'RESUMEN TOTAL'!AD243</f>
        <v>APAGADO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" hidden="1" thickTop="1" x14ac:dyDescent="0.3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 t="str">
        <f>'RESUMEN TOTAL'!X244</f>
        <v>APAGADO</v>
      </c>
      <c r="S244" s="88" t="str">
        <f>'RESUMEN TOTAL'!Y244</f>
        <v>APAGADO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 t="str">
        <f>'RESUMEN TOTAL'!AD244</f>
        <v>APAGADO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" hidden="1" thickTop="1" x14ac:dyDescent="0.3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" hidden="1" thickTop="1" x14ac:dyDescent="0.3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 t="str">
        <f>'RESUMEN TOTAL'!Q246</f>
        <v>APAGADO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 t="str">
        <f>'RESUMEN TOTAL'!AB246</f>
        <v>APAGADO</v>
      </c>
      <c r="W246" s="88" t="str">
        <f>'RESUMEN TOTAL'!AC246</f>
        <v>APAGADO</v>
      </c>
      <c r="X246" s="88" t="str">
        <f>'RESUMEN TOTAL'!AD246</f>
        <v>APAGADO</v>
      </c>
      <c r="Y246" s="88" t="str">
        <f>'RESUMEN TOTAL'!AE246</f>
        <v>APAGADO</v>
      </c>
      <c r="Z246" s="88" t="str">
        <f>'RESUMEN TOTAL'!AF246</f>
        <v>APAGADO</v>
      </c>
      <c r="AA246" s="88" t="str">
        <f>'RESUMEN TOTAL'!AG246</f>
        <v>APAGADO</v>
      </c>
      <c r="AB246" s="88" t="str">
        <f>'RESUMEN TOTAL'!AH246</f>
        <v>APAGADO</v>
      </c>
      <c r="AC246" s="88" t="str">
        <f>'RESUMEN TOTAL'!AI246</f>
        <v>APAGADO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" hidden="1" thickTop="1" x14ac:dyDescent="0.3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 t="str">
        <f>'RESUMEN TOTAL'!Q247</f>
        <v>APAGADO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 t="str">
        <f>'RESUMEN TOTAL'!V247</f>
        <v>APAGADO</v>
      </c>
      <c r="Q247" s="88" t="str">
        <f>'RESUMEN TOTAL'!W247</f>
        <v>APAGADO</v>
      </c>
      <c r="R247" s="88" t="str">
        <f>'RESUMEN TOTAL'!X247</f>
        <v>APAGADO</v>
      </c>
      <c r="S247" s="88" t="str">
        <f>'RESUMEN TOTAL'!Y247</f>
        <v>APAGADO</v>
      </c>
      <c r="T247" s="88" t="str">
        <f>'RESUMEN TOTAL'!Z247</f>
        <v>APAGADO</v>
      </c>
      <c r="U247" s="88" t="str">
        <f>'RESUMEN TOTAL'!AA247</f>
        <v>APAGADO</v>
      </c>
      <c r="V247" s="88" t="str">
        <f>'RESUMEN TOTAL'!AB247</f>
        <v>APAGADO</v>
      </c>
      <c r="W247" s="88" t="str">
        <f>'RESUMEN TOTAL'!AC247</f>
        <v>APAGADO</v>
      </c>
      <c r="X247" s="88" t="str">
        <f>'RESUMEN TOTAL'!AD247</f>
        <v>APAGADO</v>
      </c>
      <c r="Y247" s="88" t="str">
        <f>'RESUMEN TOTAL'!AE247</f>
        <v>APAGADO</v>
      </c>
      <c r="Z247" s="88" t="str">
        <f>'RESUMEN TOTAL'!AF247</f>
        <v>APAGADO</v>
      </c>
      <c r="AA247" s="88" t="str">
        <f>'RESUMEN TOTAL'!AG247</f>
        <v>APAGADO</v>
      </c>
      <c r="AB247" s="88" t="str">
        <f>'RESUMEN TOTAL'!AH247</f>
        <v>APAGADO</v>
      </c>
      <c r="AC247" s="88" t="str">
        <f>'RESUMEN TOTAL'!AI247</f>
        <v>APAGADO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" hidden="1" thickTop="1" x14ac:dyDescent="0.3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 t="str">
        <f>'RESUMEN TOTAL'!R248</f>
        <v>APAGADO</v>
      </c>
      <c r="M248" s="88">
        <f>'RESUMEN TOTAL'!S248</f>
        <v>0</v>
      </c>
      <c r="N248" s="88">
        <f>'RESUMEN TOTAL'!T248</f>
        <v>0</v>
      </c>
      <c r="O248" s="88" t="str">
        <f>'RESUMEN TOTAL'!U248</f>
        <v>APAGADO</v>
      </c>
      <c r="P248" s="88" t="str">
        <f>'RESUMEN TOTAL'!V248</f>
        <v>APAGADO</v>
      </c>
      <c r="Q248" s="88" t="str">
        <f>'RESUMEN TOTAL'!W248</f>
        <v>APAGADO</v>
      </c>
      <c r="R248" s="88" t="str">
        <f>'RESUMEN TOTAL'!X248</f>
        <v>APAGADO</v>
      </c>
      <c r="S248" s="88" t="str">
        <f>'RESUMEN TOTAL'!Y248</f>
        <v>APAGADO</v>
      </c>
      <c r="T248" s="88" t="str">
        <f>'RESUMEN TOTAL'!Z248</f>
        <v>APAGADO</v>
      </c>
      <c r="U248" s="88" t="str">
        <f>'RESUMEN TOTAL'!AA248</f>
        <v>APAGADO</v>
      </c>
      <c r="V248" s="88" t="str">
        <f>'RESUMEN TOTAL'!AB248</f>
        <v>APAGADO</v>
      </c>
      <c r="W248" s="88" t="str">
        <f>'RESUMEN TOTAL'!AC248</f>
        <v>APAGADO</v>
      </c>
      <c r="X248" s="88" t="str">
        <f>'RESUMEN TOTAL'!AD248</f>
        <v>APAGADO</v>
      </c>
      <c r="Y248" s="88" t="str">
        <f>'RESUMEN TOTAL'!AE248</f>
        <v>APAGADO</v>
      </c>
      <c r="Z248" s="88" t="str">
        <f>'RESUMEN TOTAL'!AF248</f>
        <v>APAGADO</v>
      </c>
      <c r="AA248" s="88" t="str">
        <f>'RESUMEN TOTAL'!AG248</f>
        <v>APAGADO</v>
      </c>
      <c r="AB248" s="88" t="str">
        <f>'RESUMEN TOTAL'!AH248</f>
        <v>APAGADO</v>
      </c>
      <c r="AC248" s="88" t="str">
        <f>'RESUMEN TOTAL'!AI248</f>
        <v>APAGADO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" hidden="1" thickTop="1" x14ac:dyDescent="0.3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 t="str">
        <f>'RESUMEN TOTAL'!AD249</f>
        <v>APAGADO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" hidden="1" thickTop="1" x14ac:dyDescent="0.3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 t="str">
        <f>'RESUMEN TOTAL'!AD250</f>
        <v>APAGADO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" hidden="1" thickTop="1" x14ac:dyDescent="0.3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 t="str">
        <f>'RESUMEN TOTAL'!AD251</f>
        <v>APAGADO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" hidden="1" thickTop="1" x14ac:dyDescent="0.3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" hidden="1" thickTop="1" x14ac:dyDescent="0.3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" hidden="1" thickTop="1" x14ac:dyDescent="0.3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" hidden="1" thickTop="1" x14ac:dyDescent="0.3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 t="str">
        <f>'RESUMEN TOTAL'!Q255</f>
        <v>APAGADO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 t="str">
        <f>'RESUMEN TOTAL'!X255</f>
        <v>APAGADO</v>
      </c>
      <c r="S255" s="88">
        <f>'RESUMEN TOTAL'!Y255</f>
        <v>0</v>
      </c>
      <c r="T255" s="88" t="str">
        <f>'RESUMEN TOTAL'!Z255</f>
        <v>APAGADO</v>
      </c>
      <c r="U255" s="88" t="str">
        <f>'RESUMEN TOTAL'!AA255</f>
        <v>APAGADO</v>
      </c>
      <c r="V255" s="88" t="str">
        <f>'RESUMEN TOTAL'!AB255</f>
        <v>APAGADO</v>
      </c>
      <c r="W255" s="88" t="str">
        <f>'RESUMEN TOTAL'!AC255</f>
        <v>APAGADO</v>
      </c>
      <c r="X255" s="88" t="str">
        <f>'RESUMEN TOTAL'!AD255</f>
        <v>APAGADO</v>
      </c>
      <c r="Y255" s="88" t="str">
        <f>'RESUMEN TOTAL'!AE255</f>
        <v>APAGADO</v>
      </c>
      <c r="Z255" s="88" t="str">
        <f>'RESUMEN TOTAL'!AF255</f>
        <v>APAGADO</v>
      </c>
      <c r="AA255" s="88" t="str">
        <f>'RESUMEN TOTAL'!AG255</f>
        <v>APAGADO</v>
      </c>
      <c r="AB255" s="88" t="str">
        <f>'RESUMEN TOTAL'!AH255</f>
        <v>APAGADO</v>
      </c>
      <c r="AC255" s="88" t="str">
        <f>'RESUMEN TOTAL'!AI255</f>
        <v>APAGADO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" hidden="1" thickTop="1" x14ac:dyDescent="0.3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 t="str">
        <f>'RESUMEN TOTAL'!X256</f>
        <v>APAGADO</v>
      </c>
      <c r="S256" s="88" t="str">
        <f>'RESUMEN TOTAL'!Y256</f>
        <v>APAGADO</v>
      </c>
      <c r="T256" s="88" t="str">
        <f>'RESUMEN TOTAL'!Z256</f>
        <v>APAGADO</v>
      </c>
      <c r="U256" s="88" t="str">
        <f>'RESUMEN TOTAL'!AA256</f>
        <v>APAGADO</v>
      </c>
      <c r="V256" s="88" t="str">
        <f>'RESUMEN TOTAL'!AB256</f>
        <v>APAGADO</v>
      </c>
      <c r="W256" s="88" t="str">
        <f>'RESUMEN TOTAL'!AC256</f>
        <v>APAGADO</v>
      </c>
      <c r="X256" s="88" t="str">
        <f>'RESUMEN TOTAL'!AD256</f>
        <v>APAGADO</v>
      </c>
      <c r="Y256" s="88" t="str">
        <f>'RESUMEN TOTAL'!AE256</f>
        <v>APAGADO</v>
      </c>
      <c r="Z256" s="88" t="str">
        <f>'RESUMEN TOTAL'!AF256</f>
        <v>APAGADO</v>
      </c>
      <c r="AA256" s="88" t="str">
        <f>'RESUMEN TOTAL'!AG256</f>
        <v>APAGADO</v>
      </c>
      <c r="AB256" s="88" t="str">
        <f>'RESUMEN TOTAL'!AH256</f>
        <v>APAGADO</v>
      </c>
      <c r="AC256" s="88" t="str">
        <f>'RESUMEN TOTAL'!AI256</f>
        <v>APAGADO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" hidden="1" thickTop="1" x14ac:dyDescent="0.3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 t="str">
        <f>'RESUMEN TOTAL'!Q257</f>
        <v>APAGADO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 t="str">
        <f>'RESUMEN TOTAL'!V257</f>
        <v>APAGADO</v>
      </c>
      <c r="Q257" s="88" t="str">
        <f>'RESUMEN TOTAL'!W257</f>
        <v>APAGADO</v>
      </c>
      <c r="R257" s="88" t="str">
        <f>'RESUMEN TOTAL'!X257</f>
        <v>APAGADO</v>
      </c>
      <c r="S257" s="88" t="str">
        <f>'RESUMEN TOTAL'!Y257</f>
        <v>APAGADO</v>
      </c>
      <c r="T257" s="88" t="str">
        <f>'RESUMEN TOTAL'!Z257</f>
        <v>APAGADO</v>
      </c>
      <c r="U257" s="88" t="str">
        <f>'RESUMEN TOTAL'!AA257</f>
        <v>APAGADO</v>
      </c>
      <c r="V257" s="88" t="str">
        <f>'RESUMEN TOTAL'!AB257</f>
        <v>APAGADO</v>
      </c>
      <c r="W257" s="88" t="str">
        <f>'RESUMEN TOTAL'!AC257</f>
        <v>APAGADO</v>
      </c>
      <c r="X257" s="88" t="str">
        <f>'RESUMEN TOTAL'!AD257</f>
        <v>APAGADO</v>
      </c>
      <c r="Y257" s="88" t="str">
        <f>'RESUMEN TOTAL'!AE257</f>
        <v>APAGADO</v>
      </c>
      <c r="Z257" s="88" t="str">
        <f>'RESUMEN TOTAL'!AF257</f>
        <v>APAGADO</v>
      </c>
      <c r="AA257" s="88" t="str">
        <f>'RESUMEN TOTAL'!AG257</f>
        <v>APAGADO</v>
      </c>
      <c r="AB257" s="88" t="str">
        <f>'RESUMEN TOTAL'!AH257</f>
        <v>APAGADO</v>
      </c>
      <c r="AC257" s="88" t="str">
        <f>'RESUMEN TOTAL'!AI257</f>
        <v>APAGADO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" hidden="1" thickTop="1" x14ac:dyDescent="0.3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 t="str">
        <f>'RESUMEN TOTAL'!Y258</f>
        <v>APAGADO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 t="str">
        <f>'RESUMEN TOTAL'!AD258</f>
        <v>APAGADO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" hidden="1" thickTop="1" x14ac:dyDescent="0.3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 t="str">
        <f>'RESUMEN TOTAL'!AD259</f>
        <v>APAGADO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" hidden="1" thickTop="1" x14ac:dyDescent="0.3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 t="str">
        <f>'RESUMEN TOTAL'!AD260</f>
        <v>APAGADO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" hidden="1" thickTop="1" x14ac:dyDescent="0.3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 t="str">
        <f>'RESUMEN TOTAL'!AD261</f>
        <v>APAGADO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" hidden="1" thickTop="1" x14ac:dyDescent="0.3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" hidden="1" thickTop="1" x14ac:dyDescent="0.3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" hidden="1" thickTop="1" x14ac:dyDescent="0.3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 t="str">
        <f>'RESUMEN TOTAL'!AD264</f>
        <v>APAGADO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" hidden="1" thickTop="1" x14ac:dyDescent="0.3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 t="str">
        <f>'RESUMEN TOTAL'!AD265</f>
        <v>APAGADO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" hidden="1" thickTop="1" x14ac:dyDescent="0.3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 t="str">
        <f>'RESUMEN TOTAL'!AD266</f>
        <v>APAGADO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" hidden="1" thickTop="1" x14ac:dyDescent="0.3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 t="str">
        <f>'RESUMEN TOTAL'!AD267</f>
        <v>APAGADO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" hidden="1" thickTop="1" x14ac:dyDescent="0.3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 t="str">
        <f>'RESUMEN TOTAL'!R268</f>
        <v>APAGADO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 t="str">
        <f>'RESUMEN TOTAL'!X268</f>
        <v>APAGADO</v>
      </c>
      <c r="S268" s="88" t="str">
        <f>'RESUMEN TOTAL'!Y268</f>
        <v>APAGADO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 t="str">
        <f>'RESUMEN TOTAL'!AD268</f>
        <v>APAGADO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" hidden="1" thickTop="1" x14ac:dyDescent="0.3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 t="str">
        <f>'RESUMEN TOTAL'!AD269</f>
        <v>APAGADO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" hidden="1" thickTop="1" x14ac:dyDescent="0.3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 t="str">
        <f>'RESUMEN TOTAL'!AD270</f>
        <v>APAGADO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" hidden="1" thickTop="1" x14ac:dyDescent="0.3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 t="str">
        <f>'RESUMEN TOTAL'!AD271</f>
        <v>APAGADO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" hidden="1" thickTop="1" x14ac:dyDescent="0.3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 t="str">
        <f>'RESUMEN TOTAL'!AD272</f>
        <v>APAGADO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" hidden="1" thickTop="1" x14ac:dyDescent="0.3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 t="str">
        <f>'RESUMEN TOTAL'!AD273</f>
        <v>APAGADO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" hidden="1" thickTop="1" x14ac:dyDescent="0.3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 t="str">
        <f>'RESUMEN TOTAL'!AD274</f>
        <v>APAGADO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" hidden="1" thickTop="1" x14ac:dyDescent="0.3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 t="str">
        <f>'RESUMEN TOTAL'!AD275</f>
        <v>APAGADO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" hidden="1" thickTop="1" x14ac:dyDescent="0.3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 t="str">
        <f>'RESUMEN TOTAL'!AD276</f>
        <v>APAGADO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" hidden="1" thickTop="1" x14ac:dyDescent="0.3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" hidden="1" thickTop="1" x14ac:dyDescent="0.3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" hidden="1" thickTop="1" x14ac:dyDescent="0.3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 t="str">
        <f>'RESUMEN TOTAL'!Y279</f>
        <v>APAGADO</v>
      </c>
      <c r="T279" s="88">
        <f>'RESUMEN TOTAL'!Z279</f>
        <v>0</v>
      </c>
      <c r="U279" s="88" t="str">
        <f>'RESUMEN TOTAL'!AA279</f>
        <v>APAGADO</v>
      </c>
      <c r="V279" s="88">
        <f>'RESUMEN TOTAL'!AB279</f>
        <v>0</v>
      </c>
      <c r="W279" s="88" t="str">
        <f>'RESUMEN TOTAL'!AC279</f>
        <v>APAGADO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" hidden="1" thickTop="1" x14ac:dyDescent="0.3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" hidden="1" thickTop="1" x14ac:dyDescent="0.3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" hidden="1" thickTop="1" x14ac:dyDescent="0.3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" hidden="1" thickTop="1" x14ac:dyDescent="0.3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" hidden="1" thickTop="1" x14ac:dyDescent="0.3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" hidden="1" thickTop="1" x14ac:dyDescent="0.3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" hidden="1" thickTop="1" x14ac:dyDescent="0.3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" hidden="1" thickTop="1" x14ac:dyDescent="0.3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" hidden="1" thickTop="1" x14ac:dyDescent="0.3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 t="str">
        <f>'RESUMEN TOTAL'!Y288</f>
        <v>APAGADO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" hidden="1" thickTop="1" x14ac:dyDescent="0.3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 t="str">
        <f>'RESUMEN TOTAL'!Y289</f>
        <v>APAGADO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" hidden="1" thickTop="1" x14ac:dyDescent="0.3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" hidden="1" thickTop="1" x14ac:dyDescent="0.3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" hidden="1" thickTop="1" x14ac:dyDescent="0.3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" hidden="1" thickTop="1" x14ac:dyDescent="0.3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" hidden="1" thickTop="1" x14ac:dyDescent="0.3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 t="str">
        <f>'RESUMEN TOTAL'!V294</f>
        <v>APAGADO</v>
      </c>
      <c r="Q294" s="88" t="str">
        <f>'RESUMEN TOTAL'!W294</f>
        <v>APAGADO</v>
      </c>
      <c r="R294" s="88" t="str">
        <f>'RESUMEN TOTAL'!X294</f>
        <v>APAGADO</v>
      </c>
      <c r="S294" s="88" t="str">
        <f>'RESUMEN TOTAL'!Y294</f>
        <v>APAGADO</v>
      </c>
      <c r="T294" s="88" t="str">
        <f>'RESUMEN TOTAL'!Z294</f>
        <v>APAGADO</v>
      </c>
      <c r="U294" s="88" t="str">
        <f>'RESUMEN TOTAL'!AA294</f>
        <v>APAGADO</v>
      </c>
      <c r="V294" s="88" t="str">
        <f>'RESUMEN TOTAL'!AB294</f>
        <v>APAGADO</v>
      </c>
      <c r="W294" s="88" t="str">
        <f>'RESUMEN TOTAL'!AC294</f>
        <v>APAGADO</v>
      </c>
      <c r="X294" s="88" t="str">
        <f>'RESUMEN TOTAL'!AD294</f>
        <v>APAGADO</v>
      </c>
      <c r="Y294" s="88" t="str">
        <f>'RESUMEN TOTAL'!AE294</f>
        <v>APAGADO</v>
      </c>
      <c r="Z294" s="88" t="str">
        <f>'RESUMEN TOTAL'!AF294</f>
        <v>APAGADO</v>
      </c>
      <c r="AA294" s="88" t="str">
        <f>'RESUMEN TOTAL'!AG294</f>
        <v>APAGADO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" hidden="1" thickTop="1" x14ac:dyDescent="0.3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" hidden="1" thickTop="1" x14ac:dyDescent="0.3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" hidden="1" thickTop="1" x14ac:dyDescent="0.3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" hidden="1" thickTop="1" x14ac:dyDescent="0.3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 t="str">
        <f>'RESUMEN TOTAL'!Z298</f>
        <v>APAGADO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" hidden="1" thickTop="1" x14ac:dyDescent="0.3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 t="str">
        <f>'RESUMEN TOTAL'!Q299</f>
        <v>APAGADO</v>
      </c>
      <c r="L299" s="88" t="str">
        <f>'RESUMEN TOTAL'!R299</f>
        <v>APAGADO</v>
      </c>
      <c r="M299" s="88">
        <f>'RESUMEN TOTAL'!S299</f>
        <v>0</v>
      </c>
      <c r="N299" s="88">
        <f>'RESUMEN TOTAL'!T299</f>
        <v>0</v>
      </c>
      <c r="O299" s="88" t="str">
        <f>'RESUMEN TOTAL'!U299</f>
        <v>APAGADO</v>
      </c>
      <c r="P299" s="88" t="str">
        <f>'RESUMEN TOTAL'!V299</f>
        <v>APAGADO</v>
      </c>
      <c r="Q299" s="88" t="str">
        <f>'RESUMEN TOTAL'!W299</f>
        <v>APAGADO</v>
      </c>
      <c r="R299" s="88" t="str">
        <f>'RESUMEN TOTAL'!X299</f>
        <v>APAGADO</v>
      </c>
      <c r="S299" s="88" t="str">
        <f>'RESUMEN TOTAL'!Y299</f>
        <v>APAGADO</v>
      </c>
      <c r="T299" s="88" t="str">
        <f>'RESUMEN TOTAL'!Z299</f>
        <v>APAGADO</v>
      </c>
      <c r="U299" s="88" t="str">
        <f>'RESUMEN TOTAL'!AA299</f>
        <v>APAGADO</v>
      </c>
      <c r="V299" s="88" t="str">
        <f>'RESUMEN TOTAL'!AB299</f>
        <v>APAGADO</v>
      </c>
      <c r="W299" s="88" t="str">
        <f>'RESUMEN TOTAL'!AC299</f>
        <v>APAGADO</v>
      </c>
      <c r="X299" s="88" t="str">
        <f>'RESUMEN TOTAL'!AD299</f>
        <v>APAGADO</v>
      </c>
      <c r="Y299" s="88" t="str">
        <f>'RESUMEN TOTAL'!AE299</f>
        <v>APAGADO</v>
      </c>
      <c r="Z299" s="88" t="str">
        <f>'RESUMEN TOTAL'!AF299</f>
        <v>APAGADO</v>
      </c>
      <c r="AA299" s="88" t="str">
        <f>'RESUMEN TOTAL'!AG299</f>
        <v>APAGADO</v>
      </c>
      <c r="AB299" s="88">
        <f>'RESUMEN TOTAL'!AH299</f>
        <v>0</v>
      </c>
      <c r="AC299" s="88" t="str">
        <f>'RESUMEN TOTAL'!AI299</f>
        <v>APAGADO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" hidden="1" thickTop="1" x14ac:dyDescent="0.3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" hidden="1" thickTop="1" x14ac:dyDescent="0.3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" hidden="1" thickTop="1" x14ac:dyDescent="0.3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" hidden="1" thickTop="1" x14ac:dyDescent="0.3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" hidden="1" thickTop="1" x14ac:dyDescent="0.3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" hidden="1" thickTop="1" x14ac:dyDescent="0.3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" hidden="1" thickTop="1" x14ac:dyDescent="0.3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" hidden="1" thickTop="1" x14ac:dyDescent="0.3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" hidden="1" thickTop="1" x14ac:dyDescent="0.3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" hidden="1" thickTop="1" x14ac:dyDescent="0.3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" hidden="1" thickTop="1" x14ac:dyDescent="0.3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" hidden="1" thickTop="1" x14ac:dyDescent="0.3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" hidden="1" thickTop="1" x14ac:dyDescent="0.3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" hidden="1" thickTop="1" x14ac:dyDescent="0.3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 t="str">
        <f>'RESUMEN TOTAL'!R313</f>
        <v>APAGADO</v>
      </c>
      <c r="M313" s="88">
        <f>'RESUMEN TOTAL'!S313</f>
        <v>0</v>
      </c>
      <c r="N313" s="88">
        <f>'RESUMEN TOTAL'!T313</f>
        <v>0</v>
      </c>
      <c r="O313" s="88" t="str">
        <f>'RESUMEN TOTAL'!U313</f>
        <v>APAGADO</v>
      </c>
      <c r="P313" s="88" t="str">
        <f>'RESUMEN TOTAL'!V313</f>
        <v>APAGADO</v>
      </c>
      <c r="Q313" s="88" t="str">
        <f>'RESUMEN TOTAL'!W313</f>
        <v>APAGADO</v>
      </c>
      <c r="R313" s="88" t="str">
        <f>'RESUMEN TOTAL'!X313</f>
        <v>APAGADO</v>
      </c>
      <c r="S313" s="88" t="str">
        <f>'RESUMEN TOTAL'!Y313</f>
        <v>APAGADO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" hidden="1" thickTop="1" x14ac:dyDescent="0.3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 t="str">
        <f>'RESUMEN TOTAL'!Z314</f>
        <v>APAGADO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" hidden="1" thickTop="1" x14ac:dyDescent="0.3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" hidden="1" thickTop="1" x14ac:dyDescent="0.3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" hidden="1" thickTop="1" x14ac:dyDescent="0.3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 t="str">
        <f>'RESUMEN TOTAL'!W317</f>
        <v>APAGADO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" hidden="1" thickTop="1" x14ac:dyDescent="0.3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 t="str">
        <f>'RESUMEN TOTAL'!Z318</f>
        <v>APAGADO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" hidden="1" thickTop="1" x14ac:dyDescent="0.3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 t="str">
        <f>'RESUMEN TOTAL'!V319</f>
        <v>APAGADO</v>
      </c>
      <c r="Q319" s="88" t="str">
        <f>'RESUMEN TOTAL'!W319</f>
        <v>APAGADO</v>
      </c>
      <c r="R319" s="88" t="str">
        <f>'RESUMEN TOTAL'!X319</f>
        <v>APAGADO</v>
      </c>
      <c r="S319" s="88" t="str">
        <f>'RESUMEN TOTAL'!Y319</f>
        <v>APAGADO</v>
      </c>
      <c r="T319" s="88" t="str">
        <f>'RESUMEN TOTAL'!Z319</f>
        <v>APAGADO</v>
      </c>
      <c r="U319" s="88" t="str">
        <f>'RESUMEN TOTAL'!AA319</f>
        <v>APAGADO</v>
      </c>
      <c r="V319" s="88" t="str">
        <f>'RESUMEN TOTAL'!AB319</f>
        <v>APAGADO</v>
      </c>
      <c r="W319" s="88" t="str">
        <f>'RESUMEN TOTAL'!AC319</f>
        <v>APAGADO</v>
      </c>
      <c r="X319" s="88" t="str">
        <f>'RESUMEN TOTAL'!AD319</f>
        <v>APAGADO</v>
      </c>
      <c r="Y319" s="88" t="str">
        <f>'RESUMEN TOTAL'!AE319</f>
        <v>APAGADO</v>
      </c>
      <c r="Z319" s="88" t="str">
        <f>'RESUMEN TOTAL'!AF319</f>
        <v>APAGADO</v>
      </c>
      <c r="AA319" s="88" t="str">
        <f>'RESUMEN TOTAL'!AG319</f>
        <v>APAGADO</v>
      </c>
      <c r="AB319" s="88" t="str">
        <f>'RESUMEN TOTAL'!AH319</f>
        <v>APAGADO</v>
      </c>
      <c r="AC319" s="88" t="str">
        <f>'RESUMEN TOTAL'!AI319</f>
        <v>APAGADO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" hidden="1" thickTop="1" x14ac:dyDescent="0.3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 t="str">
        <f>'RESUMEN TOTAL'!V320</f>
        <v>APAGADO</v>
      </c>
      <c r="Q320" s="88" t="str">
        <f>'RESUMEN TOTAL'!W320</f>
        <v>APAGADO</v>
      </c>
      <c r="R320" s="88" t="str">
        <f>'RESUMEN TOTAL'!X320</f>
        <v>APAGADO</v>
      </c>
      <c r="S320" s="88" t="str">
        <f>'RESUMEN TOTAL'!Y320</f>
        <v>APAGADO</v>
      </c>
      <c r="T320" s="88" t="str">
        <f>'RESUMEN TOTAL'!Z320</f>
        <v>APAGADO</v>
      </c>
      <c r="U320" s="88" t="str">
        <f>'RESUMEN TOTAL'!AA320</f>
        <v>APAGADO</v>
      </c>
      <c r="V320" s="88" t="str">
        <f>'RESUMEN TOTAL'!AB320</f>
        <v>APAGADO</v>
      </c>
      <c r="W320" s="88" t="str">
        <f>'RESUMEN TOTAL'!AC320</f>
        <v>APAGADO</v>
      </c>
      <c r="X320" s="88" t="str">
        <f>'RESUMEN TOTAL'!AD320</f>
        <v>APAGADO</v>
      </c>
      <c r="Y320" s="88" t="str">
        <f>'RESUMEN TOTAL'!AE320</f>
        <v>APAGADO</v>
      </c>
      <c r="Z320" s="88" t="str">
        <f>'RESUMEN TOTAL'!AF320</f>
        <v>APAGADO</v>
      </c>
      <c r="AA320" s="88" t="str">
        <f>'RESUMEN TOTAL'!AG320</f>
        <v>APAGADO</v>
      </c>
      <c r="AB320" s="88" t="str">
        <f>'RESUMEN TOTAL'!AH320</f>
        <v>APAGADO</v>
      </c>
      <c r="AC320" s="88" t="str">
        <f>'RESUMEN TOTAL'!AI320</f>
        <v>APAGADO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" hidden="1" thickTop="1" x14ac:dyDescent="0.3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 t="str">
        <f>'RESUMEN TOTAL'!V321</f>
        <v>APAGADO</v>
      </c>
      <c r="Q321" s="88" t="str">
        <f>'RESUMEN TOTAL'!W321</f>
        <v>APAGADO</v>
      </c>
      <c r="R321" s="88" t="str">
        <f>'RESUMEN TOTAL'!X321</f>
        <v>APAGADO</v>
      </c>
      <c r="S321" s="88" t="str">
        <f>'RESUMEN TOTAL'!Y321</f>
        <v>APAGADO</v>
      </c>
      <c r="T321" s="88" t="str">
        <f>'RESUMEN TOTAL'!Z321</f>
        <v>APAGADO</v>
      </c>
      <c r="U321" s="88" t="str">
        <f>'RESUMEN TOTAL'!AA321</f>
        <v>APAGADO</v>
      </c>
      <c r="V321" s="88" t="str">
        <f>'RESUMEN TOTAL'!AB321</f>
        <v>APAGADO</v>
      </c>
      <c r="W321" s="88" t="str">
        <f>'RESUMEN TOTAL'!AC321</f>
        <v>APAGADO</v>
      </c>
      <c r="X321" s="88" t="str">
        <f>'RESUMEN TOTAL'!AD321</f>
        <v>APAGADO</v>
      </c>
      <c r="Y321" s="88" t="str">
        <f>'RESUMEN TOTAL'!AE321</f>
        <v>APAGADO</v>
      </c>
      <c r="Z321" s="88" t="str">
        <f>'RESUMEN TOTAL'!AF321</f>
        <v>APAGADO</v>
      </c>
      <c r="AA321" s="88" t="str">
        <f>'RESUMEN TOTAL'!AG321</f>
        <v>APAGADO</v>
      </c>
      <c r="AB321" s="88" t="str">
        <f>'RESUMEN TOTAL'!AH321</f>
        <v>APAGADO</v>
      </c>
      <c r="AC321" s="88" t="str">
        <f>'RESUMEN TOTAL'!AI321</f>
        <v>APAGADO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" hidden="1" thickTop="1" x14ac:dyDescent="0.3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 t="str">
        <f>'RESUMEN TOTAL'!V322</f>
        <v>APAGADO</v>
      </c>
      <c r="Q322" s="88">
        <f>'RESUMEN TOTAL'!W322</f>
        <v>0</v>
      </c>
      <c r="R322" s="88" t="str">
        <f>'RESUMEN TOTAL'!X322</f>
        <v>APAGADO</v>
      </c>
      <c r="S322" s="88" t="str">
        <f>'RESUMEN TOTAL'!Y322</f>
        <v>APAGADO</v>
      </c>
      <c r="T322" s="88" t="str">
        <f>'RESUMEN TOTAL'!Z322</f>
        <v>APAGADO</v>
      </c>
      <c r="U322" s="88" t="str">
        <f>'RESUMEN TOTAL'!AA322</f>
        <v>APAGADO</v>
      </c>
      <c r="V322" s="88" t="str">
        <f>'RESUMEN TOTAL'!AB322</f>
        <v>APAGADO</v>
      </c>
      <c r="W322" s="88" t="str">
        <f>'RESUMEN TOTAL'!AC322</f>
        <v>APAGADO</v>
      </c>
      <c r="X322" s="88" t="str">
        <f>'RESUMEN TOTAL'!AD322</f>
        <v>APAGADO</v>
      </c>
      <c r="Y322" s="88" t="str">
        <f>'RESUMEN TOTAL'!AE322</f>
        <v>APAGADO</v>
      </c>
      <c r="Z322" s="88" t="str">
        <f>'RESUMEN TOTAL'!AF322</f>
        <v>APAGADO</v>
      </c>
      <c r="AA322" s="88" t="str">
        <f>'RESUMEN TOTAL'!AG322</f>
        <v>APAGADO</v>
      </c>
      <c r="AB322" s="88" t="str">
        <f>'RESUMEN TOTAL'!AH322</f>
        <v>APAGADO</v>
      </c>
      <c r="AC322" s="88" t="str">
        <f>'RESUMEN TOTAL'!AI322</f>
        <v>APAGADO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" hidden="1" thickTop="1" x14ac:dyDescent="0.3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" hidden="1" thickTop="1" x14ac:dyDescent="0.3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" hidden="1" thickTop="1" x14ac:dyDescent="0.3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" hidden="1" thickTop="1" x14ac:dyDescent="0.3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" hidden="1" thickTop="1" x14ac:dyDescent="0.3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" hidden="1" thickTop="1" x14ac:dyDescent="0.3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" hidden="1" thickTop="1" x14ac:dyDescent="0.3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" hidden="1" thickTop="1" x14ac:dyDescent="0.3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" hidden="1" thickTop="1" x14ac:dyDescent="0.3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 t="str">
        <f>'RESUMEN TOTAL'!V331</f>
        <v>APAGADO</v>
      </c>
      <c r="Q331" s="88" t="str">
        <f>'RESUMEN TOTAL'!W331</f>
        <v>APAGADO</v>
      </c>
      <c r="R331" s="88" t="str">
        <f>'RESUMEN TOTAL'!X331</f>
        <v>APAGADO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" hidden="1" thickTop="1" x14ac:dyDescent="0.3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 t="str">
        <f>'RESUMEN TOTAL'!V332</f>
        <v>APAGADO</v>
      </c>
      <c r="Q332" s="88" t="str">
        <f>'RESUMEN TOTAL'!W332</f>
        <v>APAGADO</v>
      </c>
      <c r="R332" s="88" t="str">
        <f>'RESUMEN TOTAL'!X332</f>
        <v>APAGADO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" hidden="1" thickTop="1" x14ac:dyDescent="0.3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" hidden="1" thickTop="1" x14ac:dyDescent="0.3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" hidden="1" thickTop="1" x14ac:dyDescent="0.3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" hidden="1" thickTop="1" x14ac:dyDescent="0.3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" hidden="1" thickTop="1" x14ac:dyDescent="0.3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" hidden="1" thickTop="1" x14ac:dyDescent="0.3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" hidden="1" thickTop="1" x14ac:dyDescent="0.3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" hidden="1" thickTop="1" x14ac:dyDescent="0.3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" hidden="1" thickTop="1" x14ac:dyDescent="0.3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" hidden="1" thickTop="1" x14ac:dyDescent="0.3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" hidden="1" thickTop="1" x14ac:dyDescent="0.3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" hidden="1" thickTop="1" x14ac:dyDescent="0.3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" hidden="1" thickTop="1" x14ac:dyDescent="0.3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" hidden="1" thickTop="1" x14ac:dyDescent="0.3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 t="str">
        <f>'RESUMEN TOTAL'!AB346</f>
        <v>APAGADO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 t="str">
        <f>'RESUMEN TOTAL'!AF346</f>
        <v>APAGADO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" hidden="1" thickTop="1" x14ac:dyDescent="0.3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 t="str">
        <f>'RESUMEN TOTAL'!AF347</f>
        <v>APAGADO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" hidden="1" thickTop="1" x14ac:dyDescent="0.3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" hidden="1" thickTop="1" x14ac:dyDescent="0.3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 t="str">
        <f>'RESUMEN TOTAL'!R349</f>
        <v>APAGADO</v>
      </c>
      <c r="M349" s="88">
        <f>'RESUMEN TOTAL'!S349</f>
        <v>0</v>
      </c>
      <c r="N349" s="88">
        <f>'RESUMEN TOTAL'!T349</f>
        <v>0</v>
      </c>
      <c r="O349" s="88" t="str">
        <f>'RESUMEN TOTAL'!U349</f>
        <v>APAGADO</v>
      </c>
      <c r="P349" s="88" t="str">
        <f>'RESUMEN TOTAL'!V349</f>
        <v>APAGADO</v>
      </c>
      <c r="Q349" s="88" t="str">
        <f>'RESUMEN TOTAL'!W349</f>
        <v>APAGADO</v>
      </c>
      <c r="R349" s="88" t="str">
        <f>'RESUMEN TOTAL'!X349</f>
        <v>APAGADO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" hidden="1" thickTop="1" x14ac:dyDescent="0.3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 t="str">
        <f>'RESUMEN TOTAL'!R350</f>
        <v>APAGADO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" hidden="1" thickTop="1" x14ac:dyDescent="0.3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" hidden="1" thickTop="1" x14ac:dyDescent="0.3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" hidden="1" thickTop="1" x14ac:dyDescent="0.3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" hidden="1" thickTop="1" x14ac:dyDescent="0.3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" hidden="1" thickTop="1" x14ac:dyDescent="0.3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" hidden="1" thickTop="1" x14ac:dyDescent="0.3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" hidden="1" thickTop="1" x14ac:dyDescent="0.3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" hidden="1" thickTop="1" x14ac:dyDescent="0.3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 t="str">
        <f>'RESUMEN TOTAL'!AD358</f>
        <v>APAGADO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" hidden="1" thickTop="1" x14ac:dyDescent="0.3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 t="str">
        <f>'RESUMEN TOTAL'!AD359</f>
        <v>APAGADO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" hidden="1" thickTop="1" x14ac:dyDescent="0.3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 t="str">
        <f>'RESUMEN TOTAL'!AD360</f>
        <v>APAGADO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" hidden="1" thickTop="1" x14ac:dyDescent="0.3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 t="str">
        <f>'RESUMEN TOTAL'!AA361</f>
        <v>APAGADO</v>
      </c>
      <c r="V361" s="88" t="str">
        <f>'RESUMEN TOTAL'!AB361</f>
        <v>APAGADO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" hidden="1" thickTop="1" x14ac:dyDescent="0.3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 t="str">
        <f>'RESUMEN TOTAL'!AA362</f>
        <v>APAGADO</v>
      </c>
      <c r="V362" s="88" t="str">
        <f>'RESUMEN TOTAL'!AB362</f>
        <v>APAGADO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" hidden="1" thickTop="1" x14ac:dyDescent="0.3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" hidden="1" thickTop="1" x14ac:dyDescent="0.3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" hidden="1" thickTop="1" x14ac:dyDescent="0.3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 t="str">
        <f>'RESUMEN TOTAL'!X365</f>
        <v>APAGADO</v>
      </c>
      <c r="S365" s="88" t="str">
        <f>'RESUMEN TOTAL'!Y365</f>
        <v>APAGADO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" hidden="1" thickTop="1" x14ac:dyDescent="0.3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" hidden="1" thickTop="1" x14ac:dyDescent="0.3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" hidden="1" thickTop="1" x14ac:dyDescent="0.3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" hidden="1" thickTop="1" x14ac:dyDescent="0.3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" hidden="1" thickTop="1" x14ac:dyDescent="0.3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 t="str">
        <f>'RESUMEN TOTAL'!Y370</f>
        <v>APAGADO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" hidden="1" thickTop="1" x14ac:dyDescent="0.3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 t="str">
        <f>'RESUMEN TOTAL'!Y371</f>
        <v>APAGADO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" hidden="1" thickTop="1" x14ac:dyDescent="0.3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" hidden="1" thickTop="1" x14ac:dyDescent="0.3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" hidden="1" thickTop="1" x14ac:dyDescent="0.3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" hidden="1" thickTop="1" x14ac:dyDescent="0.3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 t="str">
        <f>'RESUMEN TOTAL'!Z375</f>
        <v>APAGADO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 t="str">
        <f>'RESUMEN TOTAL'!AI375</f>
        <v>APAGADO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" hidden="1" thickTop="1" x14ac:dyDescent="0.3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 t="str">
        <f>'RESUMEN TOTAL'!V376</f>
        <v>APAGADO</v>
      </c>
      <c r="Q376" s="88" t="str">
        <f>'RESUMEN TOTAL'!W376</f>
        <v>APAGADO</v>
      </c>
      <c r="R376" s="88" t="str">
        <f>'RESUMEN TOTAL'!X376</f>
        <v>APAGADO</v>
      </c>
      <c r="S376" s="88" t="str">
        <f>'RESUMEN TOTAL'!Y376</f>
        <v>APAGADO</v>
      </c>
      <c r="T376" s="88" t="str">
        <f>'RESUMEN TOTAL'!Z376</f>
        <v>APAGADO</v>
      </c>
      <c r="U376" s="88" t="str">
        <f>'RESUMEN TOTAL'!AA376</f>
        <v>APAGADO</v>
      </c>
      <c r="V376" s="88" t="str">
        <f>'RESUMEN TOTAL'!AB376</f>
        <v>APAGADO</v>
      </c>
      <c r="W376" s="88" t="str">
        <f>'RESUMEN TOTAL'!AC376</f>
        <v>APAGADO</v>
      </c>
      <c r="X376" s="88" t="str">
        <f>'RESUMEN TOTAL'!AD376</f>
        <v>APAGADO</v>
      </c>
      <c r="Y376" s="88" t="str">
        <f>'RESUMEN TOTAL'!AE376</f>
        <v>APAGADO</v>
      </c>
      <c r="Z376" s="88" t="str">
        <f>'RESUMEN TOTAL'!AF376</f>
        <v>APAGADO</v>
      </c>
      <c r="AA376" s="88" t="str">
        <f>'RESUMEN TOTAL'!AG376</f>
        <v>APAGADO</v>
      </c>
      <c r="AB376" s="88" t="str">
        <f>'RESUMEN TOTAL'!AH376</f>
        <v>APAGADO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" hidden="1" thickTop="1" x14ac:dyDescent="0.3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 t="str">
        <f>'RESUMEN TOTAL'!V377</f>
        <v>APAGADO</v>
      </c>
      <c r="Q377" s="88" t="str">
        <f>'RESUMEN TOTAL'!W377</f>
        <v>APAGADO</v>
      </c>
      <c r="R377" s="88" t="str">
        <f>'RESUMEN TOTAL'!X377</f>
        <v>APAGADO</v>
      </c>
      <c r="S377" s="88" t="str">
        <f>'RESUMEN TOTAL'!Y377</f>
        <v>APAGADO</v>
      </c>
      <c r="T377" s="88" t="str">
        <f>'RESUMEN TOTAL'!Z377</f>
        <v>APAGADO</v>
      </c>
      <c r="U377" s="88" t="str">
        <f>'RESUMEN TOTAL'!AA377</f>
        <v>APAGADO</v>
      </c>
      <c r="V377" s="88" t="str">
        <f>'RESUMEN TOTAL'!AB377</f>
        <v>APAGADO</v>
      </c>
      <c r="W377" s="88" t="str">
        <f>'RESUMEN TOTAL'!AC377</f>
        <v>APAGADO</v>
      </c>
      <c r="X377" s="88" t="str">
        <f>'RESUMEN TOTAL'!AD377</f>
        <v>APAGADO</v>
      </c>
      <c r="Y377" s="88" t="str">
        <f>'RESUMEN TOTAL'!AE377</f>
        <v>APAGADO</v>
      </c>
      <c r="Z377" s="88" t="str">
        <f>'RESUMEN TOTAL'!AF377</f>
        <v>APAGADO</v>
      </c>
      <c r="AA377" s="88" t="str">
        <f>'RESUMEN TOTAL'!AG377</f>
        <v>APAGADO</v>
      </c>
      <c r="AB377" s="88" t="str">
        <f>'RESUMEN TOTAL'!AH377</f>
        <v>APAGADO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" hidden="1" thickTop="1" x14ac:dyDescent="0.3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 t="str">
        <f>'RESUMEN TOTAL'!Y378</f>
        <v>APAGADO</v>
      </c>
      <c r="T378" s="88" t="str">
        <f>'RESUMEN TOTAL'!Z378</f>
        <v>APAGADO</v>
      </c>
      <c r="U378" s="88" t="str">
        <f>'RESUMEN TOTAL'!AA378</f>
        <v>APAGADO</v>
      </c>
      <c r="V378" s="88" t="str">
        <f>'RESUMEN TOTAL'!AB378</f>
        <v>APAGADO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" hidden="1" thickTop="1" x14ac:dyDescent="0.3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 t="str">
        <f>'RESUMEN TOTAL'!Z379</f>
        <v>APAGADO</v>
      </c>
      <c r="U379" s="88" t="str">
        <f>'RESUMEN TOTAL'!AA379</f>
        <v>APAGADO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" hidden="1" thickTop="1" x14ac:dyDescent="0.3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" hidden="1" thickTop="1" x14ac:dyDescent="0.3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" hidden="1" thickTop="1" x14ac:dyDescent="0.3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" hidden="1" thickTop="1" x14ac:dyDescent="0.3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" hidden="1" thickTop="1" x14ac:dyDescent="0.3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" hidden="1" thickTop="1" x14ac:dyDescent="0.3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" hidden="1" thickTop="1" x14ac:dyDescent="0.3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" hidden="1" thickTop="1" x14ac:dyDescent="0.3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 t="str">
        <f>'RESUMEN TOTAL'!V387</f>
        <v>APAGADO</v>
      </c>
      <c r="Q387" s="88" t="str">
        <f>'RESUMEN TOTAL'!W387</f>
        <v>APAGADO</v>
      </c>
      <c r="R387" s="88" t="str">
        <f>'RESUMEN TOTAL'!X387</f>
        <v>APAGADO</v>
      </c>
      <c r="S387" s="88" t="str">
        <f>'RESUMEN TOTAL'!Y387</f>
        <v>APAGADO</v>
      </c>
      <c r="T387" s="88" t="str">
        <f>'RESUMEN TOTAL'!Z387</f>
        <v>APAGADO</v>
      </c>
      <c r="U387" s="88" t="str">
        <f>'RESUMEN TOTAL'!AA387</f>
        <v>APAGADO</v>
      </c>
      <c r="V387" s="88" t="str">
        <f>'RESUMEN TOTAL'!AB387</f>
        <v>APAGADO</v>
      </c>
      <c r="W387" s="88" t="str">
        <f>'RESUMEN TOTAL'!AC387</f>
        <v>APAGADO</v>
      </c>
      <c r="X387" s="88" t="str">
        <f>'RESUMEN TOTAL'!AD387</f>
        <v>APAGADO</v>
      </c>
      <c r="Y387" s="88" t="str">
        <f>'RESUMEN TOTAL'!AE387</f>
        <v>APAGADO</v>
      </c>
      <c r="Z387" s="88" t="str">
        <f>'RESUMEN TOTAL'!AF387</f>
        <v>APAGADO</v>
      </c>
      <c r="AA387" s="88" t="str">
        <f>'RESUMEN TOTAL'!AG387</f>
        <v>APAGADO</v>
      </c>
      <c r="AB387" s="88" t="str">
        <f>'RESUMEN TOTAL'!AH387</f>
        <v>APAGADO</v>
      </c>
      <c r="AC387" s="88" t="str">
        <f>'RESUMEN TOTAL'!AI387</f>
        <v>APAGADO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" hidden="1" thickTop="1" x14ac:dyDescent="0.3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" hidden="1" thickTop="1" x14ac:dyDescent="0.3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" hidden="1" thickTop="1" x14ac:dyDescent="0.3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" hidden="1" thickTop="1" x14ac:dyDescent="0.3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" hidden="1" thickTop="1" x14ac:dyDescent="0.3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" hidden="1" thickTop="1" x14ac:dyDescent="0.3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" hidden="1" thickTop="1" x14ac:dyDescent="0.3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 t="str">
        <f>'RESUMEN TOTAL'!Q394</f>
        <v>APAGADO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" hidden="1" thickTop="1" x14ac:dyDescent="0.3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" hidden="1" thickTop="1" x14ac:dyDescent="0.3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" hidden="1" thickTop="1" x14ac:dyDescent="0.3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" hidden="1" thickTop="1" x14ac:dyDescent="0.3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" hidden="1" thickTop="1" x14ac:dyDescent="0.3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" hidden="1" thickTop="1" x14ac:dyDescent="0.3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" hidden="1" thickTop="1" x14ac:dyDescent="0.3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" hidden="1" thickTop="1" x14ac:dyDescent="0.3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" hidden="1" thickTop="1" x14ac:dyDescent="0.3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" hidden="1" thickTop="1" x14ac:dyDescent="0.3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" hidden="1" thickTop="1" x14ac:dyDescent="0.3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" hidden="1" thickTop="1" x14ac:dyDescent="0.3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" hidden="1" thickTop="1" x14ac:dyDescent="0.3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" hidden="1" thickTop="1" x14ac:dyDescent="0.3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" hidden="1" thickTop="1" x14ac:dyDescent="0.3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" hidden="1" thickTop="1" x14ac:dyDescent="0.3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 t="str">
        <f>'RESUMEN TOTAL'!Q410</f>
        <v>APAGADO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" hidden="1" thickTop="1" x14ac:dyDescent="0.3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 t="str">
        <f>'RESUMEN TOTAL'!Q411</f>
        <v>APAGADO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" hidden="1" thickTop="1" x14ac:dyDescent="0.3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" hidden="1" thickTop="1" x14ac:dyDescent="0.3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" hidden="1" thickTop="1" x14ac:dyDescent="0.3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 t="str">
        <f>'RESUMEN TOTAL'!V414</f>
        <v>APAGADO</v>
      </c>
      <c r="Q414" s="88" t="str">
        <f>'RESUMEN TOTAL'!W414</f>
        <v>APAGADO</v>
      </c>
      <c r="R414" s="88" t="str">
        <f>'RESUMEN TOTAL'!X414</f>
        <v>APAGADO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" hidden="1" thickTop="1" x14ac:dyDescent="0.3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" hidden="1" thickTop="1" x14ac:dyDescent="0.3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" hidden="1" thickTop="1" x14ac:dyDescent="0.3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" hidden="1" thickTop="1" x14ac:dyDescent="0.3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" hidden="1" thickTop="1" x14ac:dyDescent="0.3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" hidden="1" thickTop="1" x14ac:dyDescent="0.3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" hidden="1" thickTop="1" x14ac:dyDescent="0.3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" hidden="1" thickTop="1" x14ac:dyDescent="0.3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" hidden="1" thickTop="1" x14ac:dyDescent="0.3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" hidden="1" thickTop="1" x14ac:dyDescent="0.3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" hidden="1" thickTop="1" x14ac:dyDescent="0.3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" hidden="1" thickTop="1" x14ac:dyDescent="0.3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" hidden="1" thickTop="1" x14ac:dyDescent="0.3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 t="str">
        <f>'RESUMEN TOTAL'!Q427</f>
        <v>APAGADO</v>
      </c>
      <c r="L427" s="88" t="str">
        <f>'RESUMEN TOTAL'!R427</f>
        <v>APAGADO</v>
      </c>
      <c r="M427" s="88">
        <f>'RESUMEN TOTAL'!S427</f>
        <v>0</v>
      </c>
      <c r="N427" s="88">
        <f>'RESUMEN TOTAL'!T427</f>
        <v>0</v>
      </c>
      <c r="O427" s="88" t="str">
        <f>'RESUMEN TOTAL'!U427</f>
        <v>APAGADO</v>
      </c>
      <c r="P427" s="88" t="str">
        <f>'RESUMEN TOTAL'!V427</f>
        <v>APAGADO</v>
      </c>
      <c r="Q427" s="88" t="str">
        <f>'RESUMEN TOTAL'!W427</f>
        <v>APAGADO</v>
      </c>
      <c r="R427" s="88" t="str">
        <f>'RESUMEN TOTAL'!X427</f>
        <v>APAGADO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" hidden="1" thickTop="1" x14ac:dyDescent="0.3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 t="str">
        <f>'RESUMEN TOTAL'!AD428</f>
        <v>APAGADO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" hidden="1" thickTop="1" x14ac:dyDescent="0.3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 t="str">
        <f>'RESUMEN TOTAL'!AD429</f>
        <v>APAGADO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" hidden="1" thickTop="1" x14ac:dyDescent="0.3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 t="str">
        <f>'RESUMEN TOTAL'!AD430</f>
        <v>APAGADO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" hidden="1" thickTop="1" x14ac:dyDescent="0.3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 t="str">
        <f>'RESUMEN TOTAL'!AD431</f>
        <v>APAGADO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" hidden="1" thickTop="1" x14ac:dyDescent="0.3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" hidden="1" thickTop="1" x14ac:dyDescent="0.3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" hidden="1" thickTop="1" x14ac:dyDescent="0.3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" hidden="1" thickTop="1" x14ac:dyDescent="0.3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" hidden="1" thickTop="1" x14ac:dyDescent="0.3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" hidden="1" thickTop="1" x14ac:dyDescent="0.3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 t="str">
        <f>'RESUMEN TOTAL'!Y437</f>
        <v>APAGADO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 t="str">
        <f>'RESUMEN TOTAL'!AD437</f>
        <v>APAGADO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" hidden="1" thickTop="1" x14ac:dyDescent="0.3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 t="str">
        <f>'RESUMEN TOTAL'!X438</f>
        <v>APAGADO</v>
      </c>
      <c r="S438" s="88" t="str">
        <f>'RESUMEN TOTAL'!Y438</f>
        <v>APAGADO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 t="str">
        <f>'RESUMEN TOTAL'!AD438</f>
        <v>APAGADO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" hidden="1" thickTop="1" x14ac:dyDescent="0.3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 t="str">
        <f>'RESUMEN TOTAL'!X439</f>
        <v>APAGADO</v>
      </c>
      <c r="S439" s="88" t="str">
        <f>'RESUMEN TOTAL'!Y439</f>
        <v>APAGADO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 t="str">
        <f>'RESUMEN TOTAL'!AD439</f>
        <v>APAGADO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" hidden="1" thickTop="1" x14ac:dyDescent="0.3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 t="str">
        <f>'RESUMEN TOTAL'!X440</f>
        <v>APAGADO</v>
      </c>
      <c r="S440" s="88" t="str">
        <f>'RESUMEN TOTAL'!Y440</f>
        <v>APAGADO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 t="str">
        <f>'RESUMEN TOTAL'!AD440</f>
        <v>APAGADO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" hidden="1" thickTop="1" x14ac:dyDescent="0.3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 t="str">
        <f>'RESUMEN TOTAL'!X441</f>
        <v>APAGADO</v>
      </c>
      <c r="S441" s="88" t="str">
        <f>'RESUMEN TOTAL'!Y441</f>
        <v>APAGADO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 t="str">
        <f>'RESUMEN TOTAL'!AD441</f>
        <v>APAGADO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" hidden="1" thickTop="1" x14ac:dyDescent="0.3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 t="str">
        <f>'RESUMEN TOTAL'!X442</f>
        <v>APAGADO</v>
      </c>
      <c r="S442" s="88" t="str">
        <f>'RESUMEN TOTAL'!Y442</f>
        <v>APAGADO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 t="str">
        <f>'RESUMEN TOTAL'!AD442</f>
        <v>APAGADO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" hidden="1" thickTop="1" x14ac:dyDescent="0.3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 t="str">
        <f>'RESUMEN TOTAL'!X443</f>
        <v>APAGADO</v>
      </c>
      <c r="S443" s="88" t="str">
        <f>'RESUMEN TOTAL'!Y443</f>
        <v>APAGADO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 t="str">
        <f>'RESUMEN TOTAL'!AD443</f>
        <v>APAGADO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" hidden="1" thickTop="1" x14ac:dyDescent="0.3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 t="str">
        <f>'RESUMEN TOTAL'!X444</f>
        <v>APAGADO</v>
      </c>
      <c r="S444" s="88" t="str">
        <f>'RESUMEN TOTAL'!Y444</f>
        <v>APAGADO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 t="str">
        <f>'RESUMEN TOTAL'!AD444</f>
        <v>APAGADO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" hidden="1" thickTop="1" x14ac:dyDescent="0.3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 t="str">
        <f>'RESUMEN TOTAL'!X445</f>
        <v>APAGADO</v>
      </c>
      <c r="S445" s="88" t="str">
        <f>'RESUMEN TOTAL'!Y445</f>
        <v>APAGADO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 t="str">
        <f>'RESUMEN TOTAL'!AD445</f>
        <v>APAGADO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" hidden="1" thickTop="1" x14ac:dyDescent="0.3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" hidden="1" thickTop="1" x14ac:dyDescent="0.3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" hidden="1" thickTop="1" x14ac:dyDescent="0.3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" hidden="1" thickTop="1" x14ac:dyDescent="0.3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" hidden="1" thickTop="1" x14ac:dyDescent="0.3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" hidden="1" thickTop="1" x14ac:dyDescent="0.3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" hidden="1" thickTop="1" x14ac:dyDescent="0.3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" hidden="1" thickTop="1" x14ac:dyDescent="0.3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" hidden="1" thickTop="1" x14ac:dyDescent="0.3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" hidden="1" thickTop="1" x14ac:dyDescent="0.3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" hidden="1" thickTop="1" x14ac:dyDescent="0.3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" thickTop="1" x14ac:dyDescent="0.3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3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3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3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3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3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3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>
        <f>'RESUMEN TOTAL'!L463</f>
        <v>0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 t="str">
        <f>'RESUMEN TOTAL'!Y463</f>
        <v>APAGADO</v>
      </c>
      <c r="T463" s="100" t="str">
        <f>'RESUMEN TOTAL'!Z463</f>
        <v>APAGADO</v>
      </c>
      <c r="U463" s="100" t="str">
        <f>'RESUMEN TOTAL'!AA463</f>
        <v>APAGADO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3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 t="str">
        <f>'RESUMEN TOTAL'!Y464</f>
        <v>APAGADO</v>
      </c>
      <c r="T464" s="100" t="str">
        <f>'RESUMEN TOTAL'!Z464</f>
        <v>APAGADO</v>
      </c>
      <c r="U464" s="100" t="str">
        <f>'RESUMEN TOTAL'!AA464</f>
        <v>APAGADO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3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 t="str">
        <f>'RESUMEN TOTAL'!AB465</f>
        <v>APAGADO</v>
      </c>
      <c r="W465" s="100" t="str">
        <f>'RESUMEN TOTAL'!AC465</f>
        <v>APAGADO</v>
      </c>
      <c r="X465" s="100" t="str">
        <f>'RESUMEN TOTAL'!AD465</f>
        <v>apagado</v>
      </c>
      <c r="Y465" s="100" t="str">
        <f>'RESUMEN TOTAL'!AE465</f>
        <v>apagado</v>
      </c>
      <c r="Z465" s="100" t="str">
        <f>'RESUMEN TOTAL'!AF465</f>
        <v>apagado</v>
      </c>
      <c r="AA465" s="100" t="str">
        <f>'RESUMEN TOTAL'!AG465</f>
        <v>apagado</v>
      </c>
      <c r="AB465" s="100" t="str">
        <f>'RESUMEN TOTAL'!AH465</f>
        <v>apagado</v>
      </c>
      <c r="AC465" s="100" t="str">
        <f>'RESUMEN TOTAL'!AI465</f>
        <v>apagado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3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hidden="1" x14ac:dyDescent="0.3">
      <c r="A467">
        <f>'RESUMEN TOTAL'!A467</f>
        <v>0</v>
      </c>
      <c r="B467" s="33">
        <f>'RESUMEN TOTAL'!B467</f>
        <v>0</v>
      </c>
      <c r="C467">
        <f>'RESUMEN TOTAL'!D467</f>
        <v>0</v>
      </c>
      <c r="D467" s="33">
        <f>'RESUMEN TOTAL'!E467</f>
        <v>0</v>
      </c>
      <c r="E467" s="33">
        <f>'RESUMEN TOTAL'!F467</f>
        <v>0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9">
        <f>'RESUMEN TOTAL'!AI467</f>
        <v>0</v>
      </c>
      <c r="AD467" s="19">
        <f>'RESUMEN TOTAL'!AJ467</f>
        <v>0</v>
      </c>
      <c r="AE467" s="19">
        <f>'RESUMEN TOTAL'!AK467</f>
        <v>0</v>
      </c>
      <c r="AF467" s="19">
        <f>'RESUMEN TOTAL'!AL467</f>
        <v>0</v>
      </c>
      <c r="AG467" s="19">
        <f>'RESUMEN TOTAL'!AM467</f>
        <v>0</v>
      </c>
      <c r="AH467" s="19">
        <f>'RESUMEN TOTAL'!AN467</f>
        <v>0</v>
      </c>
      <c r="AI467" s="19">
        <f>'RESUMEN TOTAL'!AO467</f>
        <v>0</v>
      </c>
      <c r="AJ467" s="19">
        <f>'RESUMEN TOTAL'!AP467</f>
        <v>0</v>
      </c>
    </row>
    <row r="468" spans="1:36" hidden="1" x14ac:dyDescent="0.3">
      <c r="A468">
        <f>'RESUMEN TOTAL'!A468</f>
        <v>0</v>
      </c>
      <c r="B468" s="33">
        <f>'RESUMEN TOTAL'!B468</f>
        <v>0</v>
      </c>
      <c r="C468">
        <f>'RESUMEN TOTAL'!D468</f>
        <v>0</v>
      </c>
      <c r="D468" s="33">
        <f>'RESUMEN TOTAL'!E468</f>
        <v>0</v>
      </c>
      <c r="E468" s="33">
        <f>'RESUMEN TOTAL'!F468</f>
        <v>0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9">
        <f>'RESUMEN TOTAL'!AI468</f>
        <v>0</v>
      </c>
      <c r="AD468" s="19">
        <f>'RESUMEN TOTAL'!AJ468</f>
        <v>0</v>
      </c>
      <c r="AE468" s="19">
        <f>'RESUMEN TOTAL'!AK468</f>
        <v>0</v>
      </c>
      <c r="AF468" s="19">
        <f>'RESUMEN TOTAL'!AL468</f>
        <v>0</v>
      </c>
      <c r="AG468" s="19">
        <f>'RESUMEN TOTAL'!AM468</f>
        <v>0</v>
      </c>
      <c r="AH468" s="19">
        <f>'RESUMEN TOTAL'!AN468</f>
        <v>0</v>
      </c>
      <c r="AI468" s="19">
        <f>'RESUMEN TOTAL'!AO468</f>
        <v>0</v>
      </c>
      <c r="AJ468" s="19">
        <f>'RESUMEN TOTAL'!AP468</f>
        <v>0</v>
      </c>
    </row>
    <row r="469" spans="1:36" hidden="1" x14ac:dyDescent="0.3">
      <c r="A469">
        <f>'RESUMEN TOTAL'!A469</f>
        <v>0</v>
      </c>
      <c r="B469" s="33">
        <f>'RESUMEN TOTAL'!B469</f>
        <v>0</v>
      </c>
      <c r="C469">
        <f>'RESUMEN TOTAL'!D469</f>
        <v>0</v>
      </c>
      <c r="D469" s="33">
        <f>'RESUMEN TOTAL'!E469</f>
        <v>0</v>
      </c>
      <c r="E469" s="33">
        <f>'RESUMEN TOTAL'!F469</f>
        <v>0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9">
        <f>'RESUMEN TOTAL'!AI469</f>
        <v>0</v>
      </c>
      <c r="AD469" s="19">
        <f>'RESUMEN TOTAL'!AJ469</f>
        <v>0</v>
      </c>
      <c r="AE469" s="19">
        <f>'RESUMEN TOTAL'!AK469</f>
        <v>0</v>
      </c>
      <c r="AF469" s="19">
        <f>'RESUMEN TOTAL'!AL469</f>
        <v>0</v>
      </c>
      <c r="AG469" s="19">
        <f>'RESUMEN TOTAL'!AM469</f>
        <v>0</v>
      </c>
      <c r="AH469" s="19">
        <f>'RESUMEN TOTAL'!AN469</f>
        <v>0</v>
      </c>
      <c r="AI469" s="19">
        <f>'RESUMEN TOTAL'!AO469</f>
        <v>0</v>
      </c>
      <c r="AJ469" s="19">
        <f>'RESUMEN TOTAL'!AP469</f>
        <v>0</v>
      </c>
    </row>
    <row r="470" spans="1:36" hidden="1" x14ac:dyDescent="0.3">
      <c r="A470">
        <f>'RESUMEN TOTAL'!A470</f>
        <v>0</v>
      </c>
      <c r="B470" s="33">
        <f>'RESUMEN TOTAL'!B470</f>
        <v>0</v>
      </c>
      <c r="C470">
        <f>'RESUMEN TOTAL'!D470</f>
        <v>0</v>
      </c>
      <c r="D470" s="33">
        <f>'RESUMEN TOTAL'!E470</f>
        <v>0</v>
      </c>
      <c r="E470" s="33">
        <f>'RESUMEN TOTAL'!F470</f>
        <v>0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9">
        <f>'RESUMEN TOTAL'!AI470</f>
        <v>0</v>
      </c>
      <c r="AD470" s="19">
        <f>'RESUMEN TOTAL'!AJ470</f>
        <v>0</v>
      </c>
      <c r="AE470" s="19">
        <f>'RESUMEN TOTAL'!AK470</f>
        <v>0</v>
      </c>
      <c r="AF470" s="19">
        <f>'RESUMEN TOTAL'!AL470</f>
        <v>0</v>
      </c>
      <c r="AG470" s="19">
        <f>'RESUMEN TOTAL'!AM470</f>
        <v>0</v>
      </c>
      <c r="AH470" s="19">
        <f>'RESUMEN TOTAL'!AN470</f>
        <v>0</v>
      </c>
      <c r="AI470" s="19">
        <f>'RESUMEN TOTAL'!AO470</f>
        <v>0</v>
      </c>
      <c r="AJ470" s="19">
        <f>'RESUMEN TOTAL'!AP470</f>
        <v>0</v>
      </c>
    </row>
    <row r="471" spans="1:36" hidden="1" x14ac:dyDescent="0.3">
      <c r="A471">
        <f>'RESUMEN TOTAL'!A471</f>
        <v>0</v>
      </c>
      <c r="B471" s="33">
        <f>'RESUMEN TOTAL'!B471</f>
        <v>0</v>
      </c>
      <c r="C471">
        <f>'RESUMEN TOTAL'!D471</f>
        <v>0</v>
      </c>
      <c r="D471" s="33">
        <f>'RESUMEN TOTAL'!E471</f>
        <v>0</v>
      </c>
      <c r="E471" s="33">
        <f>'RESUMEN TOTAL'!F471</f>
        <v>0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9">
        <f>'RESUMEN TOTAL'!AI471</f>
        <v>0</v>
      </c>
      <c r="AD471" s="19">
        <f>'RESUMEN TOTAL'!AJ471</f>
        <v>0</v>
      </c>
      <c r="AE471" s="19">
        <f>'RESUMEN TOTAL'!AK471</f>
        <v>0</v>
      </c>
      <c r="AF471" s="19">
        <f>'RESUMEN TOTAL'!AL471</f>
        <v>0</v>
      </c>
      <c r="AG471" s="19">
        <f>'RESUMEN TOTAL'!AM471</f>
        <v>0</v>
      </c>
      <c r="AH471" s="19">
        <f>'RESUMEN TOTAL'!AN471</f>
        <v>0</v>
      </c>
      <c r="AI471" s="19">
        <f>'RESUMEN TOTAL'!AO471</f>
        <v>0</v>
      </c>
      <c r="AJ471" s="19">
        <f>'RESUMEN TOTAL'!AP471</f>
        <v>0</v>
      </c>
    </row>
    <row r="472" spans="1:36" hidden="1" x14ac:dyDescent="0.3">
      <c r="A472">
        <f>'RESUMEN TOTAL'!A472</f>
        <v>0</v>
      </c>
      <c r="B472" s="33">
        <f>'RESUMEN TOTAL'!B472</f>
        <v>0</v>
      </c>
      <c r="C472">
        <f>'RESUMEN TOTAL'!D472</f>
        <v>0</v>
      </c>
      <c r="D472" s="33">
        <f>'RESUMEN TOTAL'!E472</f>
        <v>0</v>
      </c>
      <c r="E472" s="33">
        <f>'RESUMEN TOTAL'!F472</f>
        <v>0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9">
        <f>'RESUMEN TOTAL'!AI472</f>
        <v>0</v>
      </c>
      <c r="AD472" s="19">
        <f>'RESUMEN TOTAL'!AJ472</f>
        <v>0</v>
      </c>
      <c r="AE472" s="19">
        <f>'RESUMEN TOTAL'!AK472</f>
        <v>0</v>
      </c>
      <c r="AF472" s="19">
        <f>'RESUMEN TOTAL'!AL472</f>
        <v>0</v>
      </c>
      <c r="AG472" s="19">
        <f>'RESUMEN TOTAL'!AM472</f>
        <v>0</v>
      </c>
      <c r="AH472" s="19">
        <f>'RESUMEN TOTAL'!AN472</f>
        <v>0</v>
      </c>
      <c r="AI472" s="19">
        <f>'RESUMEN TOTAL'!AO472</f>
        <v>0</v>
      </c>
      <c r="AJ472" s="19">
        <f>'RESUMEN TOTAL'!AP472</f>
        <v>0</v>
      </c>
    </row>
    <row r="473" spans="1:36" hidden="1" x14ac:dyDescent="0.3">
      <c r="A473">
        <f>'RESUMEN TOTAL'!A473</f>
        <v>0</v>
      </c>
      <c r="B473" s="33">
        <f>'RESUMEN TOTAL'!B473</f>
        <v>0</v>
      </c>
      <c r="C473">
        <f>'RESUMEN TOTAL'!D473</f>
        <v>0</v>
      </c>
      <c r="D473" s="33">
        <f>'RESUMEN TOTAL'!E473</f>
        <v>0</v>
      </c>
      <c r="E473" s="33">
        <f>'RESUMEN TOTAL'!F473</f>
        <v>0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9">
        <f>'RESUMEN TOTAL'!AI473</f>
        <v>0</v>
      </c>
      <c r="AD473" s="19">
        <f>'RESUMEN TOTAL'!AJ473</f>
        <v>0</v>
      </c>
      <c r="AE473" s="19">
        <f>'RESUMEN TOTAL'!AK473</f>
        <v>0</v>
      </c>
      <c r="AF473" s="19">
        <f>'RESUMEN TOTAL'!AL473</f>
        <v>0</v>
      </c>
      <c r="AG473" s="19">
        <f>'RESUMEN TOTAL'!AM473</f>
        <v>0</v>
      </c>
      <c r="AH473" s="19">
        <f>'RESUMEN TOTAL'!AN473</f>
        <v>0</v>
      </c>
      <c r="AI473" s="19">
        <f>'RESUMEN TOTAL'!AO473</f>
        <v>0</v>
      </c>
      <c r="AJ473" s="19">
        <f>'RESUMEN TOTAL'!AP473</f>
        <v>0</v>
      </c>
    </row>
    <row r="474" spans="1:36" hidden="1" x14ac:dyDescent="0.3">
      <c r="A474">
        <f>'RESUMEN TOTAL'!A474</f>
        <v>0</v>
      </c>
      <c r="B474" s="33">
        <f>'RESUMEN TOTAL'!B474</f>
        <v>0</v>
      </c>
      <c r="C474">
        <f>'RESUMEN TOTAL'!D474</f>
        <v>0</v>
      </c>
      <c r="D474" s="33">
        <f>'RESUMEN TOTAL'!E474</f>
        <v>0</v>
      </c>
      <c r="E474" s="33">
        <f>'RESUMEN TOTAL'!F474</f>
        <v>0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9">
        <f>'RESUMEN TOTAL'!AI474</f>
        <v>0</v>
      </c>
      <c r="AD474" s="19">
        <f>'RESUMEN TOTAL'!AJ474</f>
        <v>0</v>
      </c>
      <c r="AE474" s="19">
        <f>'RESUMEN TOTAL'!AK474</f>
        <v>0</v>
      </c>
      <c r="AF474" s="19">
        <f>'RESUMEN TOTAL'!AL474</f>
        <v>0</v>
      </c>
      <c r="AG474" s="19">
        <f>'RESUMEN TOTAL'!AM474</f>
        <v>0</v>
      </c>
      <c r="AH474" s="19">
        <f>'RESUMEN TOTAL'!AN474</f>
        <v>0</v>
      </c>
      <c r="AI474" s="19">
        <f>'RESUMEN TOTAL'!AO474</f>
        <v>0</v>
      </c>
      <c r="AJ474" s="19">
        <f>'RESUMEN TOTAL'!AP474</f>
        <v>0</v>
      </c>
    </row>
    <row r="475" spans="1:36" hidden="1" x14ac:dyDescent="0.3">
      <c r="A475">
        <f>'RESUMEN TOTAL'!A475</f>
        <v>0</v>
      </c>
      <c r="B475" s="33">
        <f>'RESUMEN TOTAL'!B475</f>
        <v>0</v>
      </c>
      <c r="C475">
        <f>'RESUMEN TOTAL'!D475</f>
        <v>0</v>
      </c>
      <c r="D475" s="33">
        <f>'RESUMEN TOTAL'!E475</f>
        <v>0</v>
      </c>
      <c r="E475" s="33">
        <f>'RESUMEN TOTAL'!F475</f>
        <v>0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9">
        <f>'RESUMEN TOTAL'!AI475</f>
        <v>0</v>
      </c>
      <c r="AD475" s="19">
        <f>'RESUMEN TOTAL'!AJ475</f>
        <v>0</v>
      </c>
      <c r="AE475" s="19">
        <f>'RESUMEN TOTAL'!AK475</f>
        <v>0</v>
      </c>
      <c r="AF475" s="19">
        <f>'RESUMEN TOTAL'!AL475</f>
        <v>0</v>
      </c>
      <c r="AG475" s="19">
        <f>'RESUMEN TOTAL'!AM475</f>
        <v>0</v>
      </c>
      <c r="AH475" s="19">
        <f>'RESUMEN TOTAL'!AN475</f>
        <v>0</v>
      </c>
      <c r="AI475" s="19">
        <f>'RESUMEN TOTAL'!AO475</f>
        <v>0</v>
      </c>
      <c r="AJ475" s="19">
        <f>'RESUMEN TOTAL'!AP475</f>
        <v>0</v>
      </c>
    </row>
    <row r="476" spans="1:36" hidden="1" x14ac:dyDescent="0.3">
      <c r="A476">
        <f>'RESUMEN TOTAL'!A476</f>
        <v>0</v>
      </c>
      <c r="B476" s="33">
        <f>'RESUMEN TOTAL'!B476</f>
        <v>0</v>
      </c>
      <c r="C476">
        <f>'RESUMEN TOTAL'!D476</f>
        <v>0</v>
      </c>
      <c r="D476" s="33">
        <f>'RESUMEN TOTAL'!E476</f>
        <v>0</v>
      </c>
      <c r="E476" s="33">
        <f>'RESUMEN TOTAL'!F476</f>
        <v>0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9">
        <f>'RESUMEN TOTAL'!AI476</f>
        <v>0</v>
      </c>
      <c r="AD476" s="19">
        <f>'RESUMEN TOTAL'!AJ476</f>
        <v>0</v>
      </c>
      <c r="AE476" s="19">
        <f>'RESUMEN TOTAL'!AK476</f>
        <v>0</v>
      </c>
      <c r="AF476" s="19">
        <f>'RESUMEN TOTAL'!AL476</f>
        <v>0</v>
      </c>
      <c r="AG476" s="19">
        <f>'RESUMEN TOTAL'!AM476</f>
        <v>0</v>
      </c>
      <c r="AH476" s="19">
        <f>'RESUMEN TOTAL'!AN476</f>
        <v>0</v>
      </c>
      <c r="AI476" s="19">
        <f>'RESUMEN TOTAL'!AO476</f>
        <v>0</v>
      </c>
      <c r="AJ476" s="19">
        <f>'RESUMEN TOTAL'!AP476</f>
        <v>0</v>
      </c>
    </row>
    <row r="477" spans="1:36" hidden="1" x14ac:dyDescent="0.3">
      <c r="A477">
        <f>'RESUMEN TOTAL'!A477</f>
        <v>0</v>
      </c>
      <c r="B477" s="33">
        <f>'RESUMEN TOTAL'!B477</f>
        <v>0</v>
      </c>
      <c r="C477">
        <f>'RESUMEN TOTAL'!D477</f>
        <v>0</v>
      </c>
      <c r="D477" s="33">
        <f>'RESUMEN TOTAL'!E477</f>
        <v>0</v>
      </c>
      <c r="E477" s="33">
        <f>'RESUMEN TOTAL'!F477</f>
        <v>0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9">
        <f>'RESUMEN TOTAL'!AI477</f>
        <v>0</v>
      </c>
      <c r="AD477" s="19">
        <f>'RESUMEN TOTAL'!AJ477</f>
        <v>0</v>
      </c>
      <c r="AE477" s="19">
        <f>'RESUMEN TOTAL'!AK477</f>
        <v>0</v>
      </c>
      <c r="AF477" s="19">
        <f>'RESUMEN TOTAL'!AL477</f>
        <v>0</v>
      </c>
      <c r="AG477" s="19">
        <f>'RESUMEN TOTAL'!AM477</f>
        <v>0</v>
      </c>
      <c r="AH477" s="19">
        <f>'RESUMEN TOTAL'!AN477</f>
        <v>0</v>
      </c>
      <c r="AI477" s="19">
        <f>'RESUMEN TOTAL'!AO477</f>
        <v>0</v>
      </c>
      <c r="AJ477" s="19">
        <f>'RESUMEN TOTAL'!AP477</f>
        <v>0</v>
      </c>
    </row>
    <row r="478" spans="1:36" hidden="1" x14ac:dyDescent="0.3">
      <c r="A478">
        <f>'RESUMEN TOTAL'!A478</f>
        <v>0</v>
      </c>
      <c r="B478" s="33">
        <f>'RESUMEN TOTAL'!B478</f>
        <v>0</v>
      </c>
      <c r="C478">
        <f>'RESUMEN TOTAL'!D478</f>
        <v>0</v>
      </c>
      <c r="D478" s="33">
        <f>'RESUMEN TOTAL'!E478</f>
        <v>0</v>
      </c>
      <c r="E478" s="33">
        <f>'RESUMEN TOTAL'!F478</f>
        <v>0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9">
        <f>'RESUMEN TOTAL'!AI478</f>
        <v>0</v>
      </c>
      <c r="AD478" s="19">
        <f>'RESUMEN TOTAL'!AJ478</f>
        <v>0</v>
      </c>
      <c r="AE478" s="19">
        <f>'RESUMEN TOTAL'!AK478</f>
        <v>0</v>
      </c>
      <c r="AF478" s="19">
        <f>'RESUMEN TOTAL'!AL478</f>
        <v>0</v>
      </c>
      <c r="AG478" s="19">
        <f>'RESUMEN TOTAL'!AM478</f>
        <v>0</v>
      </c>
      <c r="AH478" s="19">
        <f>'RESUMEN TOTAL'!AN478</f>
        <v>0</v>
      </c>
      <c r="AI478" s="19">
        <f>'RESUMEN TOTAL'!AO478</f>
        <v>0</v>
      </c>
      <c r="AJ478" s="19">
        <f>'RESUMEN TOTAL'!AP478</f>
        <v>0</v>
      </c>
    </row>
    <row r="479" spans="1:36" hidden="1" x14ac:dyDescent="0.3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3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3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3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3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3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3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3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3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3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3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3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3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3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3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3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3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3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3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3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3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3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3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3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3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3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3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3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3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3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3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3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3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3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3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3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3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3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3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3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3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3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3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3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3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3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3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3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3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3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3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3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3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3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3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3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3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3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3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3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3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3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3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3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3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3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3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3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3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3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3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3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3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3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3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3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3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3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3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3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3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3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3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3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3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3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3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3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3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3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3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3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3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3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3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3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3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3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3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3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3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3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3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3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3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3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3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3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3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3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3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3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3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3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3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3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3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3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3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3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3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3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3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3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3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3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3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3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3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3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3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3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3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3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3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3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3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3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3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3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3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3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3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3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3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3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3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3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3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3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3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3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3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3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3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3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3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3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3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3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3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3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J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J640">
    <cfRule type="cellIs" dxfId="8" priority="19" operator="equal">
      <formula>"APAGADO"</formula>
    </cfRule>
  </conditionalFormatting>
  <conditionalFormatting sqref="AI109 AI122:AI456 AI467:AI640">
    <cfRule type="notContainsText" dxfId="7" priority="20" operator="notContains" text="Caida">
      <formula>ISERROR(SEARCH("Caida",AI109))</formula>
    </cfRule>
  </conditionalFormatting>
  <conditionalFormatting sqref="AI109 AI122:AI456 AI467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H640 AJ467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2023-07-24T11:37:20Z</dcterms:modified>
</cp:coreProperties>
</file>