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578B8B5D-F487-4C31-8D51-901010E1872B}" xr6:coauthVersionLast="47" xr6:coauthVersionMax="47" xr10:uidLastSave="{00000000-0000-0000-0000-000000000000}"/>
  <bookViews>
    <workbookView xWindow="28680" yWindow="-120" windowWidth="29040" windowHeight="16440" tabRatio="601" firstSheet="4" activeTab="1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13" i="26" l="1"/>
  <c r="Q514" i="26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G35" i="14" s="1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F6" i="25" s="1"/>
  <c r="B2" i="25"/>
  <c r="F4" i="25" s="1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<sst xmlns="http://schemas.openxmlformats.org/spreadsheetml/2006/main" count="4672" uniqueCount="1586">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</sst>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80" zoomScaleNormal="80" workbookViewId="0">
      <pane xSplit="11" ySplit="4" topLeftCell="O509" activePane="bottomRight" state="frozen"/>
      <selection pane="topRight" activeCell="M1" sqref="M1"/>
      <selection pane="bottomLeft" activeCell="A5" sqref="A5"/>
      <selection pane="bottomRight" activeCell="D543" sqref="D543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7" customWidth="1"/>
    <col min="6" max="6" width="22.109375" style="81" customWidth="1"/>
    <col min="7" max="7" width="28.109375" style="81" customWidth="1"/>
    <col min="8" max="8" width="16.33203125" style="81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  <col min="41" max="41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534</v>
      </c>
      <c r="Q2" s="73">
        <f t="shared" si="4"/>
        <v>534</v>
      </c>
      <c r="R2" s="73">
        <f t="shared" si="4"/>
        <v>534</v>
      </c>
      <c r="S2" s="73">
        <f t="shared" si="4"/>
        <v>534</v>
      </c>
      <c r="T2" s="73">
        <f t="shared" si="4"/>
        <v>534</v>
      </c>
      <c r="U2" s="73">
        <f t="shared" si="4"/>
        <v>534</v>
      </c>
      <c r="V2" s="73">
        <f t="shared" si="4"/>
        <v>534</v>
      </c>
      <c r="W2" s="73">
        <f t="shared" si="4"/>
        <v>534</v>
      </c>
      <c r="X2" s="73">
        <f t="shared" si="4"/>
        <v>534</v>
      </c>
      <c r="Y2" s="73">
        <f t="shared" si="4"/>
        <v>534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" thickBot="1" x14ac:dyDescent="0.35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" thickBot="1" x14ac:dyDescent="0.35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" thickBot="1" x14ac:dyDescent="0.35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" thickBot="1" x14ac:dyDescent="0.35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" thickBot="1" x14ac:dyDescent="0.35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" thickBot="1" x14ac:dyDescent="0.35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6" t="s">
        <v>1583</v>
      </c>
      <c r="M9" s="86"/>
      <c r="N9" s="86" t="s">
        <v>1583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" thickBot="1" x14ac:dyDescent="0.35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" thickBot="1" x14ac:dyDescent="0.35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" thickBot="1" x14ac:dyDescent="0.35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" thickBot="1" x14ac:dyDescent="0.35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" thickBot="1" x14ac:dyDescent="0.35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25</v>
      </c>
      <c r="J14" s="34">
        <f t="shared" si="10"/>
        <v>3</v>
      </c>
      <c r="K14" s="35">
        <f t="shared" si="11"/>
        <v>0.8928571428571429</v>
      </c>
      <c r="L14" s="86" t="s">
        <v>1583</v>
      </c>
      <c r="M14" s="86" t="s">
        <v>1583</v>
      </c>
      <c r="N14" s="86" t="s">
        <v>1583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" thickBot="1" x14ac:dyDescent="0.35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" thickBot="1" x14ac:dyDescent="0.35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" thickBot="1" x14ac:dyDescent="0.35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" thickBot="1" x14ac:dyDescent="0.35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>COUNTIF(L18:AM18,"APAGADO")</f>
        <v>2</v>
      </c>
      <c r="K18" s="35">
        <f>(I18)/(J18+I18)</f>
        <v>0.9285714285714286</v>
      </c>
      <c r="L18" s="86" t="s">
        <v>1583</v>
      </c>
      <c r="M18" s="86" t="s">
        <v>1583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" thickBot="1" x14ac:dyDescent="0.35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>COUNTIF(L19:AM19,"APAGADO")</f>
        <v>2</v>
      </c>
      <c r="K19" s="35">
        <f>(I19)/(J19+I19)</f>
        <v>0.9285714285714286</v>
      </c>
      <c r="L19" s="86" t="s">
        <v>1583</v>
      </c>
      <c r="M19" s="86" t="s">
        <v>1583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" thickBot="1" x14ac:dyDescent="0.35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ref="J20:J23" si="15">COUNTIF(L20:AM20,"APAGADO")</f>
        <v>2</v>
      </c>
      <c r="K20" s="35">
        <f t="shared" ref="K20:K23" si="16">(I20)/(J20+I20)</f>
        <v>0.9285714285714286</v>
      </c>
      <c r="L20" s="86" t="s">
        <v>1583</v>
      </c>
      <c r="M20" s="86" t="s">
        <v>1583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" thickBot="1" x14ac:dyDescent="0.35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5"/>
        <v>2</v>
      </c>
      <c r="K21" s="35">
        <f t="shared" si="16"/>
        <v>0.9285714285714286</v>
      </c>
      <c r="L21" s="86" t="s">
        <v>1583</v>
      </c>
      <c r="M21" s="86" t="s">
        <v>1583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" thickBot="1" x14ac:dyDescent="0.35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" thickBot="1" x14ac:dyDescent="0.35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" thickBot="1" x14ac:dyDescent="0.35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26</v>
      </c>
      <c r="J24" s="34">
        <f t="shared" si="10"/>
        <v>2</v>
      </c>
      <c r="K24" s="35">
        <f t="shared" si="11"/>
        <v>0.9285714285714286</v>
      </c>
      <c r="L24" s="86"/>
      <c r="M24" s="86"/>
      <c r="N24" s="86" t="s">
        <v>1583</v>
      </c>
      <c r="O24" s="86" t="s">
        <v>1583</v>
      </c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" thickBot="1" x14ac:dyDescent="0.35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" thickBot="1" x14ac:dyDescent="0.35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" thickBot="1" x14ac:dyDescent="0.35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" thickBot="1" x14ac:dyDescent="0.35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" thickBot="1" x14ac:dyDescent="0.35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" thickBot="1" x14ac:dyDescent="0.35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1583</v>
      </c>
      <c r="M30" s="86" t="s">
        <v>1583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" thickBot="1" x14ac:dyDescent="0.35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" thickBot="1" x14ac:dyDescent="0.35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" thickBot="1" x14ac:dyDescent="0.35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" thickBot="1" x14ac:dyDescent="0.35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" thickBot="1" x14ac:dyDescent="0.35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" thickBot="1" x14ac:dyDescent="0.35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" thickBot="1" x14ac:dyDescent="0.35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" thickBot="1" x14ac:dyDescent="0.35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" thickBot="1" x14ac:dyDescent="0.35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" thickBot="1" x14ac:dyDescent="0.35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" thickBot="1" x14ac:dyDescent="0.35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" thickBot="1" x14ac:dyDescent="0.35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" thickBot="1" x14ac:dyDescent="0.35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27</v>
      </c>
      <c r="J43" s="34">
        <f t="shared" si="10"/>
        <v>1</v>
      </c>
      <c r="K43" s="35">
        <f t="shared" si="11"/>
        <v>0.9642857142857143</v>
      </c>
      <c r="L43" s="86"/>
      <c r="M43" s="86"/>
      <c r="N43" s="86"/>
      <c r="O43" s="86" t="s">
        <v>1583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" thickBot="1" x14ac:dyDescent="0.35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1583</v>
      </c>
      <c r="M44" s="86" t="s">
        <v>1583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" thickBot="1" x14ac:dyDescent="0.35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1583</v>
      </c>
      <c r="M45" s="86" t="s">
        <v>1583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" thickBot="1" x14ac:dyDescent="0.35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" thickBot="1" x14ac:dyDescent="0.35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" thickBot="1" x14ac:dyDescent="0.35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" thickBot="1" x14ac:dyDescent="0.35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" thickBot="1" x14ac:dyDescent="0.35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24</v>
      </c>
      <c r="J50" s="34">
        <f t="shared" si="10"/>
        <v>4</v>
      </c>
      <c r="K50" s="35">
        <f t="shared" si="11"/>
        <v>0.8571428571428571</v>
      </c>
      <c r="L50" s="86" t="s">
        <v>1583</v>
      </c>
      <c r="M50" s="86" t="s">
        <v>1583</v>
      </c>
      <c r="N50" s="86" t="s">
        <v>1583</v>
      </c>
      <c r="O50" s="86" t="s">
        <v>1583</v>
      </c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" thickBot="1" x14ac:dyDescent="0.35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" thickBot="1" x14ac:dyDescent="0.35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" thickBot="1" x14ac:dyDescent="0.35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" thickBot="1" x14ac:dyDescent="0.35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" thickBot="1" x14ac:dyDescent="0.35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" thickBot="1" x14ac:dyDescent="0.35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" thickBot="1" x14ac:dyDescent="0.35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24</v>
      </c>
      <c r="J57" s="34">
        <f t="shared" si="10"/>
        <v>4</v>
      </c>
      <c r="K57" s="35">
        <f t="shared" si="11"/>
        <v>0.8571428571428571</v>
      </c>
      <c r="L57" s="86" t="s">
        <v>1583</v>
      </c>
      <c r="M57" s="86" t="s">
        <v>1583</v>
      </c>
      <c r="N57" s="86" t="s">
        <v>1583</v>
      </c>
      <c r="O57" s="86" t="s">
        <v>1583</v>
      </c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" thickBot="1" x14ac:dyDescent="0.35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" thickBot="1" x14ac:dyDescent="0.35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" thickBot="1" x14ac:dyDescent="0.35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" thickBot="1" x14ac:dyDescent="0.35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" thickBot="1" x14ac:dyDescent="0.35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" thickBot="1" x14ac:dyDescent="0.35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" thickBot="1" x14ac:dyDescent="0.35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" thickBot="1" x14ac:dyDescent="0.35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" thickBot="1" x14ac:dyDescent="0.35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" thickBot="1" x14ac:dyDescent="0.35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" thickBot="1" x14ac:dyDescent="0.35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" thickBot="1" x14ac:dyDescent="0.35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" thickBot="1" x14ac:dyDescent="0.35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" thickBot="1" x14ac:dyDescent="0.35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" thickBot="1" x14ac:dyDescent="0.35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" thickBot="1" x14ac:dyDescent="0.35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" thickBot="1" x14ac:dyDescent="0.35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/>
      <c r="O74" s="86" t="s">
        <v>1583</v>
      </c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" thickBot="1" x14ac:dyDescent="0.35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" thickBot="1" x14ac:dyDescent="0.35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" thickBot="1" x14ac:dyDescent="0.35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" thickBot="1" x14ac:dyDescent="0.35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" thickBot="1" x14ac:dyDescent="0.35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" thickBot="1" x14ac:dyDescent="0.35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" thickBot="1" x14ac:dyDescent="0.35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" thickBot="1" x14ac:dyDescent="0.35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" thickBot="1" x14ac:dyDescent="0.35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/>
      <c r="O83" s="86" t="s">
        <v>1583</v>
      </c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" thickBot="1" x14ac:dyDescent="0.35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" thickBot="1" x14ac:dyDescent="0.35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" thickBot="1" x14ac:dyDescent="0.35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" thickBot="1" x14ac:dyDescent="0.35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" thickBot="1" x14ac:dyDescent="0.35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" thickBot="1" x14ac:dyDescent="0.35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" thickBot="1" x14ac:dyDescent="0.35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" thickBot="1" x14ac:dyDescent="0.35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" thickBot="1" x14ac:dyDescent="0.35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" thickBot="1" x14ac:dyDescent="0.35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" thickBot="1" x14ac:dyDescent="0.35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" thickBot="1" x14ac:dyDescent="0.35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5" customHeight="1" thickBot="1" x14ac:dyDescent="0.35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" thickBot="1" x14ac:dyDescent="0.35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" thickBot="1" x14ac:dyDescent="0.35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" thickBot="1" x14ac:dyDescent="0.35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" thickBot="1" x14ac:dyDescent="0.35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" thickBot="1" x14ac:dyDescent="0.35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" thickBot="1" x14ac:dyDescent="0.35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" thickBot="1" x14ac:dyDescent="0.35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" thickBot="1" x14ac:dyDescent="0.35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" thickBot="1" x14ac:dyDescent="0.35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" thickBot="1" x14ac:dyDescent="0.35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" thickBot="1" x14ac:dyDescent="0.35">
      <c r="A107" s="85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24</v>
      </c>
      <c r="J107" s="34">
        <f t="shared" si="22"/>
        <v>4</v>
      </c>
      <c r="K107" s="35">
        <f t="shared" si="23"/>
        <v>0.8571428571428571</v>
      </c>
      <c r="L107" s="86" t="s">
        <v>1583</v>
      </c>
      <c r="M107" s="86" t="s">
        <v>1583</v>
      </c>
      <c r="N107" s="86" t="s">
        <v>1583</v>
      </c>
      <c r="O107" s="86" t="s">
        <v>1583</v>
      </c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" thickBot="1" x14ac:dyDescent="0.35">
      <c r="A108" s="85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" thickBot="1" x14ac:dyDescent="0.35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" thickBot="1" x14ac:dyDescent="0.35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" thickBot="1" x14ac:dyDescent="0.35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27</v>
      </c>
      <c r="J111" s="34">
        <f t="shared" si="18"/>
        <v>1</v>
      </c>
      <c r="K111" s="35">
        <f t="shared" si="19"/>
        <v>0.9642857142857143</v>
      </c>
      <c r="L111" s="86" t="s">
        <v>1583</v>
      </c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" thickBot="1" x14ac:dyDescent="0.35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" thickBot="1" x14ac:dyDescent="0.35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" thickBot="1" x14ac:dyDescent="0.35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" thickBot="1" x14ac:dyDescent="0.35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" thickBot="1" x14ac:dyDescent="0.35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" thickBot="1" x14ac:dyDescent="0.35">
      <c r="A117" s="85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" thickBot="1" x14ac:dyDescent="0.35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" thickBot="1" x14ac:dyDescent="0.35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" thickBot="1" x14ac:dyDescent="0.35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" thickBot="1" x14ac:dyDescent="0.35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24</v>
      </c>
      <c r="J121" s="34">
        <f t="shared" si="18"/>
        <v>4</v>
      </c>
      <c r="K121" s="35">
        <f t="shared" si="19"/>
        <v>0.8571428571428571</v>
      </c>
      <c r="L121" s="86" t="s">
        <v>1583</v>
      </c>
      <c r="M121" s="86" t="s">
        <v>1583</v>
      </c>
      <c r="N121" s="86" t="s">
        <v>1583</v>
      </c>
      <c r="O121" s="86" t="s">
        <v>1583</v>
      </c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" thickBot="1" x14ac:dyDescent="0.35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24</v>
      </c>
      <c r="J122" s="34">
        <f t="shared" si="18"/>
        <v>4</v>
      </c>
      <c r="K122" s="35">
        <f t="shared" si="19"/>
        <v>0.8571428571428571</v>
      </c>
      <c r="L122" s="86" t="s">
        <v>1583</v>
      </c>
      <c r="M122" s="86" t="s">
        <v>1583</v>
      </c>
      <c r="N122" s="86" t="s">
        <v>1583</v>
      </c>
      <c r="O122" s="86" t="s">
        <v>1583</v>
      </c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2" customHeight="1" thickBot="1" x14ac:dyDescent="0.35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" thickBot="1" x14ac:dyDescent="0.35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" thickBot="1" x14ac:dyDescent="0.35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24</v>
      </c>
      <c r="J125" s="34">
        <f t="shared" si="18"/>
        <v>4</v>
      </c>
      <c r="K125" s="35">
        <f t="shared" si="19"/>
        <v>0.8571428571428571</v>
      </c>
      <c r="L125" s="86" t="s">
        <v>1583</v>
      </c>
      <c r="M125" s="86" t="s">
        <v>1583</v>
      </c>
      <c r="N125" s="86" t="s">
        <v>1583</v>
      </c>
      <c r="O125" s="86" t="s">
        <v>1583</v>
      </c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" thickBot="1" x14ac:dyDescent="0.35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" thickBot="1" x14ac:dyDescent="0.35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" thickBot="1" x14ac:dyDescent="0.35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24</v>
      </c>
      <c r="J128" s="34">
        <f t="shared" si="18"/>
        <v>4</v>
      </c>
      <c r="K128" s="35">
        <f t="shared" si="19"/>
        <v>0.8571428571428571</v>
      </c>
      <c r="L128" s="86" t="s">
        <v>1583</v>
      </c>
      <c r="M128" s="86" t="s">
        <v>1583</v>
      </c>
      <c r="N128" s="86" t="s">
        <v>1583</v>
      </c>
      <c r="O128" s="86" t="s">
        <v>1583</v>
      </c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" thickBot="1" x14ac:dyDescent="0.35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" thickBot="1" x14ac:dyDescent="0.35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" thickBot="1" x14ac:dyDescent="0.35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" thickBot="1" x14ac:dyDescent="0.35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" thickBot="1" x14ac:dyDescent="0.35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24</v>
      </c>
      <c r="J133" s="34">
        <f t="shared" si="18"/>
        <v>4</v>
      </c>
      <c r="K133" s="35">
        <f t="shared" si="19"/>
        <v>0.8571428571428571</v>
      </c>
      <c r="L133" s="86" t="s">
        <v>1583</v>
      </c>
      <c r="M133" s="86" t="s">
        <v>1583</v>
      </c>
      <c r="N133" s="86" t="s">
        <v>1583</v>
      </c>
      <c r="O133" s="86" t="s">
        <v>1583</v>
      </c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" thickBot="1" x14ac:dyDescent="0.35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24</v>
      </c>
      <c r="J134" s="34">
        <f t="shared" si="18"/>
        <v>4</v>
      </c>
      <c r="K134" s="35">
        <f t="shared" si="19"/>
        <v>0.8571428571428571</v>
      </c>
      <c r="L134" s="86" t="s">
        <v>1583</v>
      </c>
      <c r="M134" s="86" t="s">
        <v>1583</v>
      </c>
      <c r="N134" s="86" t="s">
        <v>1583</v>
      </c>
      <c r="O134" s="86" t="s">
        <v>1583</v>
      </c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" thickBot="1" x14ac:dyDescent="0.35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" thickBot="1" x14ac:dyDescent="0.35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" thickBot="1" x14ac:dyDescent="0.35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" thickBot="1" x14ac:dyDescent="0.35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" thickBot="1" x14ac:dyDescent="0.35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" thickBot="1" x14ac:dyDescent="0.35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" thickBot="1" x14ac:dyDescent="0.35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" thickBot="1" x14ac:dyDescent="0.35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24</v>
      </c>
      <c r="J142" s="34">
        <f>COUNTIF(L142:AM142,"APAGADO")</f>
        <v>4</v>
      </c>
      <c r="K142" s="35">
        <f>(I142)/(J142+I142)</f>
        <v>0.8571428571428571</v>
      </c>
      <c r="L142" s="86" t="s">
        <v>1583</v>
      </c>
      <c r="M142" s="86" t="s">
        <v>1583</v>
      </c>
      <c r="N142" s="86" t="s">
        <v>1583</v>
      </c>
      <c r="O142" s="86" t="s">
        <v>1583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" thickBot="1" x14ac:dyDescent="0.35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" thickBot="1" x14ac:dyDescent="0.35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" thickBot="1" x14ac:dyDescent="0.35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" thickBot="1" x14ac:dyDescent="0.35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" thickBot="1" x14ac:dyDescent="0.35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24</v>
      </c>
      <c r="J147" s="34">
        <f t="shared" si="18"/>
        <v>4</v>
      </c>
      <c r="K147" s="35">
        <f t="shared" si="19"/>
        <v>0.8571428571428571</v>
      </c>
      <c r="L147" s="86" t="s">
        <v>1583</v>
      </c>
      <c r="M147" s="86" t="s">
        <v>1583</v>
      </c>
      <c r="N147" s="86" t="s">
        <v>1583</v>
      </c>
      <c r="O147" s="86" t="s">
        <v>1583</v>
      </c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" thickBot="1" x14ac:dyDescent="0.35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" thickBot="1" x14ac:dyDescent="0.35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24</v>
      </c>
      <c r="J149" s="34">
        <f t="shared" ref="J149:J254" si="25">COUNTIF(L149:AM149,"APAGADO")</f>
        <v>4</v>
      </c>
      <c r="K149" s="35">
        <f t="shared" ref="K149:K254" si="26">(I149)/(J149+I149)</f>
        <v>0.8571428571428571</v>
      </c>
      <c r="L149" s="86" t="s">
        <v>1583</v>
      </c>
      <c r="M149" s="86" t="s">
        <v>1583</v>
      </c>
      <c r="N149" s="86" t="s">
        <v>1583</v>
      </c>
      <c r="O149" s="86" t="s">
        <v>1583</v>
      </c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" thickBot="1" x14ac:dyDescent="0.35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" thickBot="1" x14ac:dyDescent="0.35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" thickBot="1" x14ac:dyDescent="0.35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" thickBot="1" x14ac:dyDescent="0.35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" thickBot="1" x14ac:dyDescent="0.35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" thickBot="1" x14ac:dyDescent="0.35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" thickBot="1" x14ac:dyDescent="0.35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" thickBot="1" x14ac:dyDescent="0.35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27</v>
      </c>
      <c r="J157" s="34">
        <f t="shared" si="25"/>
        <v>1</v>
      </c>
      <c r="K157" s="35">
        <f t="shared" si="26"/>
        <v>0.9642857142857143</v>
      </c>
      <c r="L157" s="86" t="s">
        <v>1583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" thickBot="1" x14ac:dyDescent="0.35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" thickBot="1" x14ac:dyDescent="0.35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" thickBot="1" x14ac:dyDescent="0.35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" thickBot="1" x14ac:dyDescent="0.35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" thickBot="1" x14ac:dyDescent="0.35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" thickBot="1" x14ac:dyDescent="0.35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" thickBot="1" x14ac:dyDescent="0.35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" thickBot="1" x14ac:dyDescent="0.35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" thickBot="1" x14ac:dyDescent="0.35">
      <c r="A166" s="89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25</v>
      </c>
      <c r="J166" s="34">
        <f t="shared" si="27"/>
        <v>3</v>
      </c>
      <c r="K166" s="35">
        <f t="shared" si="28"/>
        <v>0.8928571428571429</v>
      </c>
      <c r="L166" s="86" t="s">
        <v>1583</v>
      </c>
      <c r="M166" s="86" t="s">
        <v>1583</v>
      </c>
      <c r="N166" s="86" t="s">
        <v>1583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" thickBot="1" x14ac:dyDescent="0.35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27</v>
      </c>
      <c r="J167" s="34">
        <f t="shared" si="25"/>
        <v>1</v>
      </c>
      <c r="K167" s="35">
        <f t="shared" si="26"/>
        <v>0.9642857142857143</v>
      </c>
      <c r="L167" s="86"/>
      <c r="M167" s="86"/>
      <c r="N167" s="86"/>
      <c r="O167" s="86" t="s">
        <v>1583</v>
      </c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" thickBot="1" x14ac:dyDescent="0.35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24</v>
      </c>
      <c r="J168" s="34">
        <f t="shared" si="25"/>
        <v>4</v>
      </c>
      <c r="K168" s="35">
        <f t="shared" si="26"/>
        <v>0.8571428571428571</v>
      </c>
      <c r="L168" s="86" t="s">
        <v>1583</v>
      </c>
      <c r="M168" s="86" t="s">
        <v>1583</v>
      </c>
      <c r="N168" s="86" t="s">
        <v>1583</v>
      </c>
      <c r="O168" s="86" t="s">
        <v>1583</v>
      </c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" thickBot="1" x14ac:dyDescent="0.35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24</v>
      </c>
      <c r="J169" s="34">
        <f t="shared" si="25"/>
        <v>4</v>
      </c>
      <c r="K169" s="35">
        <f t="shared" si="26"/>
        <v>0.8571428571428571</v>
      </c>
      <c r="L169" s="86" t="s">
        <v>1583</v>
      </c>
      <c r="M169" s="86" t="s">
        <v>1583</v>
      </c>
      <c r="N169" s="86" t="s">
        <v>1583</v>
      </c>
      <c r="O169" s="86" t="s">
        <v>1583</v>
      </c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" thickBot="1" x14ac:dyDescent="0.35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" thickBot="1" x14ac:dyDescent="0.35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" thickBot="1" x14ac:dyDescent="0.35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26</v>
      </c>
      <c r="J172" s="34">
        <f t="shared" si="25"/>
        <v>2</v>
      </c>
      <c r="K172" s="35">
        <f t="shared" si="26"/>
        <v>0.9285714285714286</v>
      </c>
      <c r="L172" s="86" t="s">
        <v>1583</v>
      </c>
      <c r="M172" s="86" t="s">
        <v>1583</v>
      </c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" thickBot="1" x14ac:dyDescent="0.35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" thickBot="1" x14ac:dyDescent="0.35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" thickBot="1" x14ac:dyDescent="0.35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" thickBot="1" x14ac:dyDescent="0.35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" thickBot="1" x14ac:dyDescent="0.35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" thickBot="1" x14ac:dyDescent="0.35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" thickBot="1" x14ac:dyDescent="0.35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" thickBot="1" x14ac:dyDescent="0.35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" thickBot="1" x14ac:dyDescent="0.35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" thickBot="1" x14ac:dyDescent="0.35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" thickBot="1" x14ac:dyDescent="0.35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" thickBot="1" x14ac:dyDescent="0.35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" thickBot="1" x14ac:dyDescent="0.35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" thickBot="1" x14ac:dyDescent="0.35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" thickBot="1" x14ac:dyDescent="0.35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" thickBot="1" x14ac:dyDescent="0.35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" thickBot="1" x14ac:dyDescent="0.35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" thickBot="1" x14ac:dyDescent="0.35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" thickBot="1" x14ac:dyDescent="0.35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" thickBot="1" x14ac:dyDescent="0.35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" thickBot="1" x14ac:dyDescent="0.35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" thickBot="1" x14ac:dyDescent="0.35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" thickBot="1" x14ac:dyDescent="0.35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24</v>
      </c>
      <c r="J195" s="34">
        <f t="shared" si="25"/>
        <v>4</v>
      </c>
      <c r="K195" s="35">
        <f t="shared" si="26"/>
        <v>0.8571428571428571</v>
      </c>
      <c r="L195" s="86" t="s">
        <v>1583</v>
      </c>
      <c r="M195" s="86" t="s">
        <v>1583</v>
      </c>
      <c r="N195" s="86" t="s">
        <v>1583</v>
      </c>
      <c r="O195" s="86" t="s">
        <v>1583</v>
      </c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" thickBot="1" x14ac:dyDescent="0.35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" thickBot="1" x14ac:dyDescent="0.35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24</v>
      </c>
      <c r="J197" s="34">
        <f t="shared" si="25"/>
        <v>4</v>
      </c>
      <c r="K197" s="35">
        <f t="shared" si="26"/>
        <v>0.8571428571428571</v>
      </c>
      <c r="L197" s="86" t="s">
        <v>1583</v>
      </c>
      <c r="M197" s="86" t="s">
        <v>1583</v>
      </c>
      <c r="N197" s="86" t="s">
        <v>1583</v>
      </c>
      <c r="O197" s="86" t="s">
        <v>1583</v>
      </c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" thickBot="1" x14ac:dyDescent="0.35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" thickBot="1" x14ac:dyDescent="0.35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" thickBot="1" x14ac:dyDescent="0.35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" thickBot="1" x14ac:dyDescent="0.35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" thickBot="1" x14ac:dyDescent="0.35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24</v>
      </c>
      <c r="J202" s="34">
        <f t="shared" si="25"/>
        <v>4</v>
      </c>
      <c r="K202" s="35">
        <f t="shared" si="26"/>
        <v>0.8571428571428571</v>
      </c>
      <c r="L202" s="86" t="s">
        <v>1583</v>
      </c>
      <c r="M202" s="86" t="s">
        <v>1583</v>
      </c>
      <c r="N202" s="86" t="s">
        <v>1583</v>
      </c>
      <c r="O202" s="86" t="s">
        <v>1583</v>
      </c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" thickBot="1" x14ac:dyDescent="0.35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" thickBot="1" x14ac:dyDescent="0.35">
      <c r="A204" s="85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" thickBot="1" x14ac:dyDescent="0.35">
      <c r="A205" s="85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24</v>
      </c>
      <c r="J205" s="34">
        <f t="shared" si="25"/>
        <v>4</v>
      </c>
      <c r="K205" s="35">
        <f t="shared" si="26"/>
        <v>0.8571428571428571</v>
      </c>
      <c r="L205" s="86" t="s">
        <v>1583</v>
      </c>
      <c r="M205" s="86" t="s">
        <v>1583</v>
      </c>
      <c r="N205" s="86" t="s">
        <v>1583</v>
      </c>
      <c r="O205" s="86" t="s">
        <v>1583</v>
      </c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" thickBot="1" x14ac:dyDescent="0.35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" thickBot="1" x14ac:dyDescent="0.35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" thickBot="1" x14ac:dyDescent="0.35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" thickBot="1" x14ac:dyDescent="0.35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" thickBot="1" x14ac:dyDescent="0.35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" thickBot="1" x14ac:dyDescent="0.35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24</v>
      </c>
      <c r="J211" s="34">
        <f t="shared" si="25"/>
        <v>4</v>
      </c>
      <c r="K211" s="35">
        <f t="shared" si="26"/>
        <v>0.8571428571428571</v>
      </c>
      <c r="L211" s="86" t="s">
        <v>1583</v>
      </c>
      <c r="M211" s="86" t="s">
        <v>1583</v>
      </c>
      <c r="N211" s="86" t="s">
        <v>1583</v>
      </c>
      <c r="O211" s="86" t="s">
        <v>1583</v>
      </c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" thickBot="1" x14ac:dyDescent="0.35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" thickBot="1" x14ac:dyDescent="0.35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" thickBot="1" x14ac:dyDescent="0.35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" thickBot="1" x14ac:dyDescent="0.35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" thickBot="1" x14ac:dyDescent="0.35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" thickBot="1" x14ac:dyDescent="0.35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" thickBot="1" x14ac:dyDescent="0.35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" thickBot="1" x14ac:dyDescent="0.35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" thickBot="1" x14ac:dyDescent="0.35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" thickBot="1" x14ac:dyDescent="0.35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" thickBot="1" x14ac:dyDescent="0.35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7" t="s">
        <v>1293</v>
      </c>
      <c r="I222" s="34">
        <f t="shared" si="31"/>
        <v>26</v>
      </c>
      <c r="J222" s="34">
        <f t="shared" si="25"/>
        <v>2</v>
      </c>
      <c r="K222" s="35">
        <f t="shared" si="26"/>
        <v>0.9285714285714286</v>
      </c>
      <c r="L222" s="86" t="s">
        <v>1583</v>
      </c>
      <c r="M222" s="86" t="s">
        <v>1583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" thickBot="1" x14ac:dyDescent="0.35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" thickBot="1" x14ac:dyDescent="0.35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" thickBot="1" x14ac:dyDescent="0.35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27</v>
      </c>
      <c r="J225" s="34">
        <f>COUNTIF(L225:AM225,"APAGADO")</f>
        <v>1</v>
      </c>
      <c r="K225" s="35">
        <f>(I225)/(J225+I225)</f>
        <v>0.9642857142857143</v>
      </c>
      <c r="L225" s="86" t="s">
        <v>1583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" thickBot="1" x14ac:dyDescent="0.35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" thickBot="1" x14ac:dyDescent="0.35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" thickBot="1" x14ac:dyDescent="0.35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" thickBot="1" x14ac:dyDescent="0.35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" thickBot="1" x14ac:dyDescent="0.35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" thickBot="1" x14ac:dyDescent="0.35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" thickBot="1" x14ac:dyDescent="0.35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28</v>
      </c>
      <c r="J232" s="34">
        <f t="shared" si="25"/>
        <v>0</v>
      </c>
      <c r="K232" s="35">
        <f t="shared" si="26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" thickBot="1" x14ac:dyDescent="0.35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28</v>
      </c>
      <c r="J233" s="34">
        <f t="shared" si="25"/>
        <v>0</v>
      </c>
      <c r="K233" s="35">
        <f t="shared" si="26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" thickBot="1" x14ac:dyDescent="0.35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24</v>
      </c>
      <c r="J234" s="34">
        <f>COUNTIF(L234:AM234,"APAGADO")</f>
        <v>4</v>
      </c>
      <c r="K234" s="35">
        <f>(I234)/(J234+I234)</f>
        <v>0.8571428571428571</v>
      </c>
      <c r="L234" s="86" t="s">
        <v>1583</v>
      </c>
      <c r="M234" s="86" t="s">
        <v>1583</v>
      </c>
      <c r="N234" s="86" t="s">
        <v>1583</v>
      </c>
      <c r="O234" s="86" t="s">
        <v>1583</v>
      </c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" thickBot="1" x14ac:dyDescent="0.35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24</v>
      </c>
      <c r="J235" s="34">
        <f t="shared" si="25"/>
        <v>4</v>
      </c>
      <c r="K235" s="35">
        <f t="shared" si="26"/>
        <v>0.8571428571428571</v>
      </c>
      <c r="L235" s="86" t="s">
        <v>1583</v>
      </c>
      <c r="M235" s="86" t="s">
        <v>1583</v>
      </c>
      <c r="N235" s="86" t="s">
        <v>1583</v>
      </c>
      <c r="O235" s="86" t="s">
        <v>1583</v>
      </c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" thickBot="1" x14ac:dyDescent="0.35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" thickBot="1" x14ac:dyDescent="0.35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" thickBot="1" x14ac:dyDescent="0.35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" thickBot="1" x14ac:dyDescent="0.35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" thickBot="1" x14ac:dyDescent="0.35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" thickBot="1" x14ac:dyDescent="0.35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" thickBot="1" x14ac:dyDescent="0.35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24</v>
      </c>
      <c r="J242" s="34">
        <f>COUNTIF(L242:AM242,"APAGADO")</f>
        <v>4</v>
      </c>
      <c r="K242" s="35">
        <f>(I242)/(J242+I242)</f>
        <v>0.8571428571428571</v>
      </c>
      <c r="L242" s="86" t="s">
        <v>1583</v>
      </c>
      <c r="M242" s="86" t="s">
        <v>1583</v>
      </c>
      <c r="N242" s="86" t="s">
        <v>1583</v>
      </c>
      <c r="O242" s="86" t="s">
        <v>1583</v>
      </c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" thickBot="1" x14ac:dyDescent="0.35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" thickBot="1" x14ac:dyDescent="0.35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24</v>
      </c>
      <c r="J244" s="34">
        <f t="shared" si="25"/>
        <v>4</v>
      </c>
      <c r="K244" s="35">
        <f t="shared" si="26"/>
        <v>0.8571428571428571</v>
      </c>
      <c r="L244" s="86" t="s">
        <v>1583</v>
      </c>
      <c r="M244" s="86" t="s">
        <v>1583</v>
      </c>
      <c r="N244" s="86" t="s">
        <v>1583</v>
      </c>
      <c r="O244" s="86" t="s">
        <v>1583</v>
      </c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" thickBot="1" x14ac:dyDescent="0.35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" thickBot="1" x14ac:dyDescent="0.35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" thickBot="1" x14ac:dyDescent="0.35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24</v>
      </c>
      <c r="J247" s="34">
        <f t="shared" si="25"/>
        <v>4</v>
      </c>
      <c r="K247" s="35">
        <f t="shared" si="26"/>
        <v>0.8571428571428571</v>
      </c>
      <c r="L247" s="86" t="s">
        <v>1583</v>
      </c>
      <c r="M247" s="86" t="s">
        <v>1583</v>
      </c>
      <c r="N247" s="86" t="s">
        <v>1583</v>
      </c>
      <c r="O247" s="86" t="s">
        <v>1583</v>
      </c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" thickBot="1" x14ac:dyDescent="0.35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" thickBot="1" x14ac:dyDescent="0.35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" thickBot="1" x14ac:dyDescent="0.35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" thickBot="1" x14ac:dyDescent="0.35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24</v>
      </c>
      <c r="J251" s="34">
        <f t="shared" si="25"/>
        <v>4</v>
      </c>
      <c r="K251" s="35">
        <f t="shared" si="26"/>
        <v>0.8571428571428571</v>
      </c>
      <c r="L251" s="86" t="s">
        <v>1583</v>
      </c>
      <c r="M251" s="86" t="s">
        <v>1583</v>
      </c>
      <c r="N251" s="86" t="s">
        <v>1583</v>
      </c>
      <c r="O251" s="86" t="s">
        <v>1583</v>
      </c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" thickBot="1" x14ac:dyDescent="0.35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24</v>
      </c>
      <c r="J252" s="34">
        <f t="shared" si="25"/>
        <v>4</v>
      </c>
      <c r="K252" s="35">
        <f t="shared" si="26"/>
        <v>0.8571428571428571</v>
      </c>
      <c r="L252" s="86" t="s">
        <v>1583</v>
      </c>
      <c r="M252" s="86" t="s">
        <v>1583</v>
      </c>
      <c r="N252" s="86" t="s">
        <v>1583</v>
      </c>
      <c r="O252" s="86" t="s">
        <v>1583</v>
      </c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" thickBot="1" x14ac:dyDescent="0.35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24</v>
      </c>
      <c r="J253" s="34">
        <f>COUNTIF(L253:AM253,"APAGADO")</f>
        <v>4</v>
      </c>
      <c r="K253" s="35">
        <f>(I253)/(J253+I253)</f>
        <v>0.8571428571428571</v>
      </c>
      <c r="L253" s="86" t="s">
        <v>1583</v>
      </c>
      <c r="M253" s="86" t="s">
        <v>1583</v>
      </c>
      <c r="N253" s="86" t="s">
        <v>1583</v>
      </c>
      <c r="O253" s="86" t="s">
        <v>1583</v>
      </c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" thickBot="1" x14ac:dyDescent="0.35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24</v>
      </c>
      <c r="J254" s="34">
        <f t="shared" si="25"/>
        <v>4</v>
      </c>
      <c r="K254" s="35">
        <f t="shared" si="26"/>
        <v>0.8571428571428571</v>
      </c>
      <c r="L254" s="86" t="s">
        <v>1583</v>
      </c>
      <c r="M254" s="86" t="s">
        <v>1583</v>
      </c>
      <c r="N254" s="86" t="s">
        <v>1583</v>
      </c>
      <c r="O254" s="86" t="s">
        <v>1583</v>
      </c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" thickBot="1" x14ac:dyDescent="0.35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24</v>
      </c>
      <c r="J255" s="34">
        <f t="shared" ref="J255:J319" si="38">COUNTIF(L255:AM255,"APAGADO")</f>
        <v>4</v>
      </c>
      <c r="K255" s="35">
        <f t="shared" ref="K255:K319" si="39">(I255)/(J255+I255)</f>
        <v>0.8571428571428571</v>
      </c>
      <c r="L255" s="86" t="s">
        <v>1583</v>
      </c>
      <c r="M255" s="86" t="s">
        <v>1583</v>
      </c>
      <c r="N255" s="86" t="s">
        <v>1583</v>
      </c>
      <c r="O255" s="86" t="s">
        <v>1583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" thickBot="1" x14ac:dyDescent="0.35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" thickBot="1" x14ac:dyDescent="0.35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" thickBot="1" x14ac:dyDescent="0.35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" thickBot="1" x14ac:dyDescent="0.35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" thickBot="1" x14ac:dyDescent="0.35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" thickBot="1" x14ac:dyDescent="0.35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" thickBot="1" x14ac:dyDescent="0.35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" thickBot="1" x14ac:dyDescent="0.35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" thickBot="1" x14ac:dyDescent="0.35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" thickBot="1" x14ac:dyDescent="0.35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" thickBot="1" x14ac:dyDescent="0.35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" thickBot="1" x14ac:dyDescent="0.35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" thickBot="1" x14ac:dyDescent="0.35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" thickBot="1" x14ac:dyDescent="0.35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" thickBot="1" x14ac:dyDescent="0.35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" thickBot="1" x14ac:dyDescent="0.35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26</v>
      </c>
      <c r="J271" s="34">
        <f t="shared" si="38"/>
        <v>2</v>
      </c>
      <c r="K271" s="35">
        <f t="shared" si="39"/>
        <v>0.9285714285714286</v>
      </c>
      <c r="L271" s="86" t="s">
        <v>1583</v>
      </c>
      <c r="M271" s="86" t="s">
        <v>1583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" thickBot="1" x14ac:dyDescent="0.35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" thickBot="1" x14ac:dyDescent="0.35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" thickBot="1" x14ac:dyDescent="0.35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24</v>
      </c>
      <c r="J274" s="34">
        <f t="shared" si="38"/>
        <v>4</v>
      </c>
      <c r="K274" s="35">
        <f t="shared" si="39"/>
        <v>0.8571428571428571</v>
      </c>
      <c r="L274" s="86" t="s">
        <v>1583</v>
      </c>
      <c r="M274" s="86" t="s">
        <v>1583</v>
      </c>
      <c r="N274" s="86" t="s">
        <v>1583</v>
      </c>
      <c r="O274" s="86" t="s">
        <v>1583</v>
      </c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" thickBot="1" x14ac:dyDescent="0.35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" thickBot="1" x14ac:dyDescent="0.35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" thickBot="1" x14ac:dyDescent="0.35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" thickBot="1" x14ac:dyDescent="0.35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" thickBot="1" x14ac:dyDescent="0.35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" thickBot="1" x14ac:dyDescent="0.35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" thickBot="1" x14ac:dyDescent="0.35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" thickBot="1" x14ac:dyDescent="0.35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24</v>
      </c>
      <c r="J282" s="34">
        <f t="shared" si="38"/>
        <v>4</v>
      </c>
      <c r="K282" s="35">
        <f t="shared" si="39"/>
        <v>0.8571428571428571</v>
      </c>
      <c r="L282" s="86" t="s">
        <v>1583</v>
      </c>
      <c r="M282" s="86" t="s">
        <v>1583</v>
      </c>
      <c r="N282" s="86" t="s">
        <v>1583</v>
      </c>
      <c r="O282" s="86" t="s">
        <v>1583</v>
      </c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" thickBot="1" x14ac:dyDescent="0.35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24</v>
      </c>
      <c r="J283" s="34">
        <f t="shared" si="38"/>
        <v>4</v>
      </c>
      <c r="K283" s="35">
        <f t="shared" si="39"/>
        <v>0.8571428571428571</v>
      </c>
      <c r="L283" s="86" t="s">
        <v>1583</v>
      </c>
      <c r="M283" s="86" t="s">
        <v>1583</v>
      </c>
      <c r="N283" s="86" t="s">
        <v>1583</v>
      </c>
      <c r="O283" s="86" t="s">
        <v>1583</v>
      </c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" thickBot="1" x14ac:dyDescent="0.35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" thickBot="1" x14ac:dyDescent="0.35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" thickBot="1" x14ac:dyDescent="0.35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" thickBot="1" x14ac:dyDescent="0.35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" thickBot="1" x14ac:dyDescent="0.35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" thickBot="1" x14ac:dyDescent="0.35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" thickBot="1" x14ac:dyDescent="0.35">
      <c r="A290" s="85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" thickBot="1" x14ac:dyDescent="0.35">
      <c r="A291" s="85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" thickBot="1" x14ac:dyDescent="0.35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" thickBot="1" x14ac:dyDescent="0.35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" thickBot="1" x14ac:dyDescent="0.35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" thickBot="1" x14ac:dyDescent="0.35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" thickBot="1" x14ac:dyDescent="0.35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" thickBot="1" x14ac:dyDescent="0.35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" thickBot="1" x14ac:dyDescent="0.35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" thickBot="1" x14ac:dyDescent="0.35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" thickBot="1" x14ac:dyDescent="0.35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24</v>
      </c>
      <c r="J300" s="34">
        <f>COUNTIF(L300:AM300,"APAGADO")</f>
        <v>4</v>
      </c>
      <c r="K300" s="35">
        <f>(I300)/(J300+I300)</f>
        <v>0.8571428571428571</v>
      </c>
      <c r="L300" s="86" t="s">
        <v>1583</v>
      </c>
      <c r="M300" s="86" t="s">
        <v>1583</v>
      </c>
      <c r="N300" s="86" t="s">
        <v>1583</v>
      </c>
      <c r="O300" s="86" t="s">
        <v>1583</v>
      </c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" thickBot="1" x14ac:dyDescent="0.35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" thickBot="1" x14ac:dyDescent="0.35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27</v>
      </c>
      <c r="J302" s="34">
        <f>COUNTIF(L302:AM302,"APAGADO")</f>
        <v>1</v>
      </c>
      <c r="K302" s="35">
        <f>(I302)/(J302+I302)</f>
        <v>0.9642857142857143</v>
      </c>
      <c r="L302" s="86" t="s">
        <v>1583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" thickBot="1" x14ac:dyDescent="0.35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" thickBot="1" x14ac:dyDescent="0.35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" thickBot="1" x14ac:dyDescent="0.35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" thickBot="1" x14ac:dyDescent="0.35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" thickBot="1" x14ac:dyDescent="0.35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" thickBot="1" x14ac:dyDescent="0.35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" thickBot="1" x14ac:dyDescent="0.35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25</v>
      </c>
      <c r="J309" s="34">
        <f t="shared" si="38"/>
        <v>3</v>
      </c>
      <c r="K309" s="35">
        <f t="shared" si="39"/>
        <v>0.8928571428571429</v>
      </c>
      <c r="L309" s="86" t="s">
        <v>1583</v>
      </c>
      <c r="M309" s="86" t="s">
        <v>1583</v>
      </c>
      <c r="N309" s="86" t="s">
        <v>1583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" thickBot="1" x14ac:dyDescent="0.35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25</v>
      </c>
      <c r="J310" s="34">
        <f t="shared" si="38"/>
        <v>3</v>
      </c>
      <c r="K310" s="35">
        <f t="shared" si="39"/>
        <v>0.8928571428571429</v>
      </c>
      <c r="L310" s="86" t="s">
        <v>1583</v>
      </c>
      <c r="M310" s="86" t="s">
        <v>1583</v>
      </c>
      <c r="N310" s="86" t="s">
        <v>1583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" thickBot="1" x14ac:dyDescent="0.35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" thickBot="1" x14ac:dyDescent="0.35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" thickBot="1" x14ac:dyDescent="0.35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" thickBot="1" x14ac:dyDescent="0.35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 t="s">
        <v>1583</v>
      </c>
      <c r="M314" s="86" t="s">
        <v>1583</v>
      </c>
      <c r="N314" s="86" t="s">
        <v>1583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" thickBot="1" x14ac:dyDescent="0.35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 t="s">
        <v>1583</v>
      </c>
      <c r="M315" s="86" t="s">
        <v>1583</v>
      </c>
      <c r="N315" s="86" t="s">
        <v>1583</v>
      </c>
      <c r="O315" s="86" t="s">
        <v>1583</v>
      </c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" thickBot="1" x14ac:dyDescent="0.35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" thickBot="1" x14ac:dyDescent="0.35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" thickBot="1" x14ac:dyDescent="0.35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" thickBot="1" x14ac:dyDescent="0.35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" thickBot="1" x14ac:dyDescent="0.35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" thickBot="1" x14ac:dyDescent="0.35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" thickBot="1" x14ac:dyDescent="0.35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" thickBot="1" x14ac:dyDescent="0.35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" thickBot="1" x14ac:dyDescent="0.35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" thickBot="1" x14ac:dyDescent="0.35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" thickBot="1" x14ac:dyDescent="0.35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" thickBot="1" x14ac:dyDescent="0.35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" thickBot="1" x14ac:dyDescent="0.35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" thickBot="1" x14ac:dyDescent="0.35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" thickBot="1" x14ac:dyDescent="0.35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" thickBot="1" x14ac:dyDescent="0.35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" thickBot="1" x14ac:dyDescent="0.35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" thickBot="1" x14ac:dyDescent="0.35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" thickBot="1" x14ac:dyDescent="0.35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24</v>
      </c>
      <c r="J334" s="34">
        <f t="shared" si="50"/>
        <v>4</v>
      </c>
      <c r="K334" s="35">
        <f t="shared" si="51"/>
        <v>0.8571428571428571</v>
      </c>
      <c r="L334" s="86" t="s">
        <v>1583</v>
      </c>
      <c r="M334" s="86" t="s">
        <v>1583</v>
      </c>
      <c r="N334" s="86" t="s">
        <v>1583</v>
      </c>
      <c r="O334" s="86" t="s">
        <v>1583</v>
      </c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" thickBot="1" x14ac:dyDescent="0.35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24</v>
      </c>
      <c r="J335" s="34">
        <f t="shared" si="50"/>
        <v>4</v>
      </c>
      <c r="K335" s="35">
        <f t="shared" si="51"/>
        <v>0.8571428571428571</v>
      </c>
      <c r="L335" s="86" t="s">
        <v>1583</v>
      </c>
      <c r="M335" s="86" t="s">
        <v>1583</v>
      </c>
      <c r="N335" s="86" t="s">
        <v>1583</v>
      </c>
      <c r="O335" s="86" t="s">
        <v>1583</v>
      </c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95" customHeight="1" thickBot="1" x14ac:dyDescent="0.35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" thickBot="1" x14ac:dyDescent="0.35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" thickBot="1" x14ac:dyDescent="0.35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" thickBot="1" x14ac:dyDescent="0.35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" thickBot="1" x14ac:dyDescent="0.35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" thickBot="1" x14ac:dyDescent="0.35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26</v>
      </c>
      <c r="J341" s="34">
        <f>COUNTIF(L341:AM341,"APAGADO")</f>
        <v>2</v>
      </c>
      <c r="K341" s="35">
        <f>(I341)/(J341+I341)</f>
        <v>0.9285714285714286</v>
      </c>
      <c r="L341" s="86" t="s">
        <v>1583</v>
      </c>
      <c r="M341" s="86" t="s">
        <v>1583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" thickBot="1" x14ac:dyDescent="0.35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" thickBot="1" x14ac:dyDescent="0.35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" thickBot="1" x14ac:dyDescent="0.35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" thickBot="1" x14ac:dyDescent="0.35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" thickBot="1" x14ac:dyDescent="0.35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" thickBot="1" x14ac:dyDescent="0.35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" thickBot="1" x14ac:dyDescent="0.35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" thickBot="1" x14ac:dyDescent="0.35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" thickBot="1" x14ac:dyDescent="0.35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" thickBot="1" x14ac:dyDescent="0.35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24</v>
      </c>
      <c r="J351" s="34">
        <f>COUNTIF(L351:AM351,"APAGADO")</f>
        <v>4</v>
      </c>
      <c r="K351" s="35">
        <f>(I351)/(J351+I351)</f>
        <v>0.8571428571428571</v>
      </c>
      <c r="L351" s="86" t="s">
        <v>1583</v>
      </c>
      <c r="M351" s="86" t="s">
        <v>1583</v>
      </c>
      <c r="N351" s="86" t="s">
        <v>1583</v>
      </c>
      <c r="O351" s="86" t="s">
        <v>1583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" thickBot="1" x14ac:dyDescent="0.35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" thickBot="1" x14ac:dyDescent="0.35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6" t="s">
        <v>1583</v>
      </c>
      <c r="M353" s="86" t="s">
        <v>1583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" thickBot="1" x14ac:dyDescent="0.35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24</v>
      </c>
      <c r="J354" s="34">
        <f>COUNTIF(L354:AM354,"APAGADO")</f>
        <v>4</v>
      </c>
      <c r="K354" s="35">
        <f>(I354)/(J354+I354)</f>
        <v>0.8571428571428571</v>
      </c>
      <c r="L354" s="86" t="s">
        <v>1583</v>
      </c>
      <c r="M354" s="86" t="s">
        <v>1583</v>
      </c>
      <c r="N354" s="86" t="s">
        <v>1583</v>
      </c>
      <c r="O354" s="86" t="s">
        <v>1583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" thickBot="1" x14ac:dyDescent="0.35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" thickBot="1" x14ac:dyDescent="0.35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" thickBot="1" x14ac:dyDescent="0.35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" thickBot="1" x14ac:dyDescent="0.35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" thickBot="1" x14ac:dyDescent="0.35">
      <c r="A359" t="s">
        <v>458</v>
      </c>
      <c r="B359" s="33" t="s">
        <v>1375</v>
      </c>
      <c r="C359" t="s">
        <v>1145</v>
      </c>
      <c r="D359" s="84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" thickBot="1" x14ac:dyDescent="0.35">
      <c r="A360" t="s">
        <v>458</v>
      </c>
      <c r="B360" t="s">
        <v>1373</v>
      </c>
      <c r="C360" t="s">
        <v>1145</v>
      </c>
      <c r="D360" s="84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" thickBot="1" x14ac:dyDescent="0.35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" thickBot="1" x14ac:dyDescent="0.35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" thickBot="1" x14ac:dyDescent="0.35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" thickBot="1" x14ac:dyDescent="0.35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" thickBot="1" x14ac:dyDescent="0.35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" thickBot="1" x14ac:dyDescent="0.35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" thickBot="1" x14ac:dyDescent="0.35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" thickBot="1" x14ac:dyDescent="0.35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6"/>
      <c r="M368" s="86"/>
      <c r="N368" s="86" t="s">
        <v>1583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" thickBot="1" x14ac:dyDescent="0.35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24</v>
      </c>
      <c r="J369" s="34">
        <f t="shared" si="50"/>
        <v>4</v>
      </c>
      <c r="K369" s="35">
        <f t="shared" si="51"/>
        <v>0.8571428571428571</v>
      </c>
      <c r="L369" s="86" t="s">
        <v>1583</v>
      </c>
      <c r="M369" s="86" t="s">
        <v>1583</v>
      </c>
      <c r="N369" s="86" t="s">
        <v>1583</v>
      </c>
      <c r="O369" s="86" t="s">
        <v>1583</v>
      </c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" thickBot="1" x14ac:dyDescent="0.35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27</v>
      </c>
      <c r="J370" s="34">
        <f t="shared" si="50"/>
        <v>1</v>
      </c>
      <c r="K370" s="35">
        <f t="shared" si="51"/>
        <v>0.9642857142857143</v>
      </c>
      <c r="L370" s="86"/>
      <c r="M370" s="86" t="s">
        <v>1583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" thickBot="1" x14ac:dyDescent="0.35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27</v>
      </c>
      <c r="J371" s="34">
        <f t="shared" si="50"/>
        <v>1</v>
      </c>
      <c r="K371" s="35">
        <f t="shared" si="51"/>
        <v>0.9642857142857143</v>
      </c>
      <c r="L371" s="86"/>
      <c r="M371" s="86"/>
      <c r="N371" s="86" t="s">
        <v>1583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" thickBot="1" x14ac:dyDescent="0.35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" thickBot="1" x14ac:dyDescent="0.35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" thickBot="1" x14ac:dyDescent="0.35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" thickBot="1" x14ac:dyDescent="0.35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 t="s">
        <v>1583</v>
      </c>
      <c r="M375" s="86" t="s">
        <v>1583</v>
      </c>
      <c r="N375" s="86" t="s">
        <v>1583</v>
      </c>
      <c r="O375" s="86" t="s">
        <v>1583</v>
      </c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" thickBot="1" x14ac:dyDescent="0.35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 t="s">
        <v>1583</v>
      </c>
      <c r="M376" s="86" t="s">
        <v>1583</v>
      </c>
      <c r="N376" s="86" t="s">
        <v>1583</v>
      </c>
      <c r="O376" s="86" t="s">
        <v>1583</v>
      </c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" thickBot="1" x14ac:dyDescent="0.35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" thickBot="1" x14ac:dyDescent="0.35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" thickBot="1" x14ac:dyDescent="0.35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" thickBot="1" x14ac:dyDescent="0.35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" thickBot="1" x14ac:dyDescent="0.35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" thickBot="1" x14ac:dyDescent="0.35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" thickBot="1" x14ac:dyDescent="0.35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24</v>
      </c>
      <c r="J383" s="34">
        <f t="shared" si="50"/>
        <v>4</v>
      </c>
      <c r="K383" s="35">
        <f t="shared" si="51"/>
        <v>0.8571428571428571</v>
      </c>
      <c r="L383" s="86" t="s">
        <v>1583</v>
      </c>
      <c r="M383" s="86" t="s">
        <v>1583</v>
      </c>
      <c r="N383" s="86" t="s">
        <v>1583</v>
      </c>
      <c r="O383" s="86" t="s">
        <v>1583</v>
      </c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" thickBot="1" x14ac:dyDescent="0.35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" thickBot="1" x14ac:dyDescent="0.35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" thickBot="1" x14ac:dyDescent="0.35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" thickBot="1" x14ac:dyDescent="0.35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" thickBot="1" x14ac:dyDescent="0.35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" thickBot="1" x14ac:dyDescent="0.35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" thickBot="1" x14ac:dyDescent="0.35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24</v>
      </c>
      <c r="J390" s="34">
        <f t="shared" ref="J390" si="56">COUNTIF(L390:AM390,"APAGADO")</f>
        <v>4</v>
      </c>
      <c r="K390" s="35">
        <f t="shared" ref="K390" si="57">(I390)/(J390+I390)</f>
        <v>0.8571428571428571</v>
      </c>
      <c r="L390" s="86" t="s">
        <v>1583</v>
      </c>
      <c r="M390" s="86" t="s">
        <v>1583</v>
      </c>
      <c r="N390" s="86" t="s">
        <v>1583</v>
      </c>
      <c r="O390" s="86" t="s">
        <v>1583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" thickBot="1" x14ac:dyDescent="0.35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24</v>
      </c>
      <c r="J391" s="34">
        <f t="shared" si="50"/>
        <v>4</v>
      </c>
      <c r="K391" s="35">
        <f t="shared" si="51"/>
        <v>0.8571428571428571</v>
      </c>
      <c r="L391" s="86" t="s">
        <v>1583</v>
      </c>
      <c r="M391" s="86" t="s">
        <v>1583</v>
      </c>
      <c r="N391" s="86" t="s">
        <v>1583</v>
      </c>
      <c r="O391" s="86" t="s">
        <v>1583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" thickBot="1" x14ac:dyDescent="0.35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" thickBot="1" x14ac:dyDescent="0.35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" thickBot="1" x14ac:dyDescent="0.35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" thickBot="1" x14ac:dyDescent="0.35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" thickBot="1" x14ac:dyDescent="0.35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" thickBot="1" x14ac:dyDescent="0.35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" thickBot="1" x14ac:dyDescent="0.35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24</v>
      </c>
      <c r="J398" s="34">
        <f t="shared" ref="J398:J459" si="58">COUNTIF(L398:AM398,"APAGADO")</f>
        <v>4</v>
      </c>
      <c r="K398" s="35">
        <f t="shared" ref="K398:K459" si="59">(I398)/(J398+I398)</f>
        <v>0.8571428571428571</v>
      </c>
      <c r="L398" s="86" t="s">
        <v>1583</v>
      </c>
      <c r="M398" s="86" t="s">
        <v>1583</v>
      </c>
      <c r="N398" s="86" t="s">
        <v>1583</v>
      </c>
      <c r="O398" s="86" t="s">
        <v>1583</v>
      </c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" thickBot="1" x14ac:dyDescent="0.35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" thickBot="1" x14ac:dyDescent="0.35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" thickBot="1" x14ac:dyDescent="0.35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24</v>
      </c>
      <c r="J401" s="34">
        <f t="shared" si="58"/>
        <v>4</v>
      </c>
      <c r="K401" s="35">
        <f t="shared" si="59"/>
        <v>0.8571428571428571</v>
      </c>
      <c r="L401" s="86" t="s">
        <v>1583</v>
      </c>
      <c r="M401" s="86" t="s">
        <v>1583</v>
      </c>
      <c r="N401" s="86" t="s">
        <v>1583</v>
      </c>
      <c r="O401" s="86" t="s">
        <v>1583</v>
      </c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" thickBot="1" x14ac:dyDescent="0.35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24</v>
      </c>
      <c r="J402" s="34">
        <f t="shared" si="58"/>
        <v>4</v>
      </c>
      <c r="K402" s="35">
        <f t="shared" si="59"/>
        <v>0.8571428571428571</v>
      </c>
      <c r="L402" s="86" t="s">
        <v>1583</v>
      </c>
      <c r="M402" s="86" t="s">
        <v>1583</v>
      </c>
      <c r="N402" s="86" t="s">
        <v>1583</v>
      </c>
      <c r="O402" s="86" t="s">
        <v>1583</v>
      </c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" thickBot="1" x14ac:dyDescent="0.35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24</v>
      </c>
      <c r="J403" s="34">
        <f t="shared" si="58"/>
        <v>4</v>
      </c>
      <c r="K403" s="35">
        <f t="shared" si="59"/>
        <v>0.8571428571428571</v>
      </c>
      <c r="L403" s="86" t="s">
        <v>1583</v>
      </c>
      <c r="M403" s="86" t="s">
        <v>1583</v>
      </c>
      <c r="N403" s="86" t="s">
        <v>1583</v>
      </c>
      <c r="O403" s="86" t="s">
        <v>1583</v>
      </c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" thickBot="1" x14ac:dyDescent="0.35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24</v>
      </c>
      <c r="J404" s="34">
        <f>COUNTIF(L404:AM404,"APAGADO")</f>
        <v>4</v>
      </c>
      <c r="K404" s="35">
        <f>(I404)/(J404+I404)</f>
        <v>0.8571428571428571</v>
      </c>
      <c r="L404" s="86" t="s">
        <v>1583</v>
      </c>
      <c r="M404" s="86" t="s">
        <v>1583</v>
      </c>
      <c r="N404" s="86" t="s">
        <v>1583</v>
      </c>
      <c r="O404" s="86" t="s">
        <v>1583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" thickBot="1" x14ac:dyDescent="0.35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" thickBot="1" x14ac:dyDescent="0.35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" thickBot="1" x14ac:dyDescent="0.35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24</v>
      </c>
      <c r="J407" s="34">
        <f>COUNTIF(L407:AM407,"APAGADO")</f>
        <v>4</v>
      </c>
      <c r="K407" s="35">
        <f>(I407)/(J407+I407)</f>
        <v>0.8571428571428571</v>
      </c>
      <c r="L407" s="86" t="s">
        <v>1583</v>
      </c>
      <c r="M407" s="86" t="s">
        <v>1583</v>
      </c>
      <c r="N407" s="86" t="s">
        <v>1583</v>
      </c>
      <c r="O407" s="86" t="s">
        <v>1583</v>
      </c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" thickBot="1" x14ac:dyDescent="0.35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" thickBot="1" x14ac:dyDescent="0.35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24</v>
      </c>
      <c r="J409" s="34">
        <f t="shared" si="58"/>
        <v>4</v>
      </c>
      <c r="K409" s="35">
        <f t="shared" si="59"/>
        <v>0.8571428571428571</v>
      </c>
      <c r="L409" s="86" t="s">
        <v>1583</v>
      </c>
      <c r="M409" s="86" t="s">
        <v>1583</v>
      </c>
      <c r="N409" s="86" t="s">
        <v>1583</v>
      </c>
      <c r="O409" s="86" t="s">
        <v>1583</v>
      </c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" thickBot="1" x14ac:dyDescent="0.35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" thickBot="1" x14ac:dyDescent="0.35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" thickBot="1" x14ac:dyDescent="0.35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" thickBot="1" x14ac:dyDescent="0.35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" thickBot="1" x14ac:dyDescent="0.35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" thickBot="1" x14ac:dyDescent="0.35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24</v>
      </c>
      <c r="J415" s="34">
        <f t="shared" si="58"/>
        <v>4</v>
      </c>
      <c r="K415" s="35">
        <f t="shared" si="59"/>
        <v>0.8571428571428571</v>
      </c>
      <c r="L415" s="86" t="s">
        <v>1583</v>
      </c>
      <c r="M415" s="86" t="s">
        <v>1583</v>
      </c>
      <c r="N415" s="86" t="s">
        <v>1583</v>
      </c>
      <c r="O415" s="86" t="s">
        <v>1583</v>
      </c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" thickBot="1" x14ac:dyDescent="0.35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24</v>
      </c>
      <c r="J416" s="34">
        <f t="shared" si="58"/>
        <v>4</v>
      </c>
      <c r="K416" s="35">
        <f t="shared" si="59"/>
        <v>0.8571428571428571</v>
      </c>
      <c r="L416" s="86" t="s">
        <v>1583</v>
      </c>
      <c r="M416" s="86" t="s">
        <v>1583</v>
      </c>
      <c r="N416" s="86" t="s">
        <v>1583</v>
      </c>
      <c r="O416" s="86" t="s">
        <v>1583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" thickBot="1" x14ac:dyDescent="0.35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24</v>
      </c>
      <c r="J417" s="34">
        <f>COUNTIF(L417:AM417,"APAGADO")</f>
        <v>4</v>
      </c>
      <c r="K417" s="35">
        <f>(I417)/(J417+I417)</f>
        <v>0.8571428571428571</v>
      </c>
      <c r="L417" s="86" t="s">
        <v>1583</v>
      </c>
      <c r="M417" s="86" t="s">
        <v>1583</v>
      </c>
      <c r="N417" s="86" t="s">
        <v>1583</v>
      </c>
      <c r="O417" s="86" t="s">
        <v>1583</v>
      </c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" thickBot="1" x14ac:dyDescent="0.35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" thickBot="1" x14ac:dyDescent="0.35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" thickBot="1" x14ac:dyDescent="0.35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" thickBot="1" x14ac:dyDescent="0.35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" thickBot="1" x14ac:dyDescent="0.35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" thickBot="1" x14ac:dyDescent="0.35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" thickBot="1" x14ac:dyDescent="0.35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" thickBot="1" x14ac:dyDescent="0.35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" thickBot="1" x14ac:dyDescent="0.35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" thickBot="1" x14ac:dyDescent="0.35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 t="s">
        <v>1583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" thickBot="1" x14ac:dyDescent="0.35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" thickBot="1" x14ac:dyDescent="0.35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" thickBot="1" x14ac:dyDescent="0.35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" thickBot="1" x14ac:dyDescent="0.35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27</v>
      </c>
      <c r="J431" s="34">
        <f t="shared" ref="J431" si="62">COUNTIF(L431:AM431,"APAGADO")</f>
        <v>1</v>
      </c>
      <c r="K431" s="35">
        <f t="shared" ref="K431" si="63">(I431)/(J431+I431)</f>
        <v>0.9642857142857143</v>
      </c>
      <c r="L431" s="86"/>
      <c r="M431" s="86"/>
      <c r="N431" s="86" t="s">
        <v>1583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" thickBot="1" x14ac:dyDescent="0.35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" thickBot="1" x14ac:dyDescent="0.35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" thickBot="1" x14ac:dyDescent="0.35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" thickBot="1" x14ac:dyDescent="0.35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" thickBot="1" x14ac:dyDescent="0.35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" thickBot="1" x14ac:dyDescent="0.35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24</v>
      </c>
      <c r="J437" s="34">
        <f t="shared" si="58"/>
        <v>4</v>
      </c>
      <c r="K437" s="35">
        <f t="shared" si="59"/>
        <v>0.8571428571428571</v>
      </c>
      <c r="L437" s="86" t="s">
        <v>1583</v>
      </c>
      <c r="M437" s="86" t="s">
        <v>1583</v>
      </c>
      <c r="N437" s="86" t="s">
        <v>1583</v>
      </c>
      <c r="O437" s="86" t="s">
        <v>1583</v>
      </c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" thickBot="1" x14ac:dyDescent="0.35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" thickBot="1" x14ac:dyDescent="0.35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24</v>
      </c>
      <c r="J439" s="34">
        <f t="shared" si="58"/>
        <v>4</v>
      </c>
      <c r="K439" s="35">
        <f t="shared" si="59"/>
        <v>0.8571428571428571</v>
      </c>
      <c r="L439" s="86" t="s">
        <v>1583</v>
      </c>
      <c r="M439" s="86" t="s">
        <v>1583</v>
      </c>
      <c r="N439" s="86" t="s">
        <v>1583</v>
      </c>
      <c r="O439" s="86" t="s">
        <v>1583</v>
      </c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" thickBot="1" x14ac:dyDescent="0.35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24</v>
      </c>
      <c r="J440" s="34">
        <f t="shared" si="58"/>
        <v>4</v>
      </c>
      <c r="K440" s="35">
        <f t="shared" si="59"/>
        <v>0.8571428571428571</v>
      </c>
      <c r="L440" s="86" t="s">
        <v>1583</v>
      </c>
      <c r="M440" s="86" t="s">
        <v>1583</v>
      </c>
      <c r="N440" s="86" t="s">
        <v>1583</v>
      </c>
      <c r="O440" s="86" t="s">
        <v>1583</v>
      </c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" thickBot="1" x14ac:dyDescent="0.35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" thickBot="1" x14ac:dyDescent="0.35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" thickBot="1" x14ac:dyDescent="0.35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" thickBot="1" x14ac:dyDescent="0.35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" thickBot="1" x14ac:dyDescent="0.35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" thickBot="1" x14ac:dyDescent="0.35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" thickBot="1" x14ac:dyDescent="0.35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" thickBot="1" x14ac:dyDescent="0.35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" thickBot="1" x14ac:dyDescent="0.35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" thickBot="1" x14ac:dyDescent="0.35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" thickBot="1" x14ac:dyDescent="0.35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" thickBot="1" x14ac:dyDescent="0.35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" thickBot="1" x14ac:dyDescent="0.35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24</v>
      </c>
      <c r="J453" s="34">
        <f t="shared" si="58"/>
        <v>4</v>
      </c>
      <c r="K453" s="35">
        <f t="shared" si="59"/>
        <v>0.8571428571428571</v>
      </c>
      <c r="L453" s="86" t="s">
        <v>1583</v>
      </c>
      <c r="M453" s="86" t="s">
        <v>1583</v>
      </c>
      <c r="N453" s="86" t="s">
        <v>1583</v>
      </c>
      <c r="O453" s="86" t="s">
        <v>1583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" thickBot="1" x14ac:dyDescent="0.35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" thickBot="1" x14ac:dyDescent="0.35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" thickBot="1" x14ac:dyDescent="0.35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" thickBot="1" x14ac:dyDescent="0.35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" thickBot="1" x14ac:dyDescent="0.35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24</v>
      </c>
      <c r="J458" s="34">
        <f t="shared" si="58"/>
        <v>4</v>
      </c>
      <c r="K458" s="35">
        <f t="shared" si="59"/>
        <v>0.8571428571428571</v>
      </c>
      <c r="L458" s="86" t="s">
        <v>1583</v>
      </c>
      <c r="M458" s="86" t="s">
        <v>1583</v>
      </c>
      <c r="N458" s="86" t="s">
        <v>1583</v>
      </c>
      <c r="O458" s="86" t="s">
        <v>1583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" thickBot="1" x14ac:dyDescent="0.35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" thickBot="1" x14ac:dyDescent="0.35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" thickBot="1" x14ac:dyDescent="0.35">
      <c r="A461" s="85" t="s">
        <v>1394</v>
      </c>
      <c r="B461" s="135">
        <v>11</v>
      </c>
      <c r="C461" s="85" t="s">
        <v>1580</v>
      </c>
      <c r="D461" s="85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" thickBot="1" x14ac:dyDescent="0.35">
      <c r="A462" s="85" t="s">
        <v>1394</v>
      </c>
      <c r="B462" s="85" t="s">
        <v>1549</v>
      </c>
      <c r="C462" s="85" t="s">
        <v>1580</v>
      </c>
      <c r="D462" s="85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" thickBot="1" x14ac:dyDescent="0.35">
      <c r="A463" s="132" t="s">
        <v>1394</v>
      </c>
      <c r="B463" s="133">
        <v>12</v>
      </c>
      <c r="C463" s="130" t="s">
        <v>1580</v>
      </c>
      <c r="D463" t="s">
        <v>1553</v>
      </c>
      <c r="E463" s="33" t="s">
        <v>1414</v>
      </c>
      <c r="F463" s="33" t="s">
        <v>1393</v>
      </c>
      <c r="G463" s="33"/>
      <c r="H463" s="128" t="s">
        <v>1555</v>
      </c>
      <c r="I463" s="127">
        <f t="shared" si="60"/>
        <v>24</v>
      </c>
      <c r="J463" s="34">
        <f t="shared" si="66"/>
        <v>4</v>
      </c>
      <c r="K463" s="35">
        <f t="shared" si="67"/>
        <v>0.8571428571428571</v>
      </c>
      <c r="L463" s="86" t="s">
        <v>1583</v>
      </c>
      <c r="M463" s="86" t="s">
        <v>1583</v>
      </c>
      <c r="N463" s="86" t="s">
        <v>1583</v>
      </c>
      <c r="O463" s="86" t="s">
        <v>1583</v>
      </c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" thickBot="1" x14ac:dyDescent="0.35">
      <c r="A464" s="132" t="s">
        <v>1394</v>
      </c>
      <c r="B464" s="132" t="s">
        <v>1550</v>
      </c>
      <c r="C464" s="130" t="s">
        <v>1580</v>
      </c>
      <c r="D464" t="s">
        <v>1553</v>
      </c>
      <c r="E464" s="33" t="s">
        <v>1392</v>
      </c>
      <c r="F464" s="33" t="s">
        <v>1393</v>
      </c>
      <c r="G464" s="33"/>
      <c r="H464" s="89" t="s">
        <v>1556</v>
      </c>
      <c r="I464" s="127">
        <f t="shared" si="60"/>
        <v>24</v>
      </c>
      <c r="J464" s="34">
        <f t="shared" si="66"/>
        <v>4</v>
      </c>
      <c r="K464" s="35">
        <f t="shared" si="67"/>
        <v>0.8571428571428571</v>
      </c>
      <c r="L464" s="86" t="s">
        <v>1583</v>
      </c>
      <c r="M464" s="86" t="s">
        <v>1583</v>
      </c>
      <c r="N464" s="86" t="s">
        <v>1583</v>
      </c>
      <c r="O464" s="86" t="s">
        <v>1583</v>
      </c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" thickBot="1" x14ac:dyDescent="0.35">
      <c r="A465" t="s">
        <v>1394</v>
      </c>
      <c r="B465" s="33">
        <v>13</v>
      </c>
      <c r="C465" s="130" t="s">
        <v>1580</v>
      </c>
      <c r="D465" t="s">
        <v>1554</v>
      </c>
      <c r="E465" s="33" t="s">
        <v>1414</v>
      </c>
      <c r="F465" s="33" t="s">
        <v>1393</v>
      </c>
      <c r="G465" s="33"/>
      <c r="H465" s="81" t="s">
        <v>1557</v>
      </c>
      <c r="I465" s="34">
        <f t="shared" si="60"/>
        <v>24</v>
      </c>
      <c r="J465" s="34">
        <f t="shared" si="66"/>
        <v>4</v>
      </c>
      <c r="K465" s="35">
        <f t="shared" si="67"/>
        <v>0.8571428571428571</v>
      </c>
      <c r="L465" s="86" t="s">
        <v>1583</v>
      </c>
      <c r="M465" s="86" t="s">
        <v>1583</v>
      </c>
      <c r="N465" s="86" t="s">
        <v>1583</v>
      </c>
      <c r="O465" s="86" t="s">
        <v>1583</v>
      </c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" thickBot="1" x14ac:dyDescent="0.35">
      <c r="A466" t="s">
        <v>1394</v>
      </c>
      <c r="B466" t="s">
        <v>1551</v>
      </c>
      <c r="C466" s="130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" thickBot="1" x14ac:dyDescent="0.35">
      <c r="A467" t="s">
        <v>1394</v>
      </c>
      <c r="B467" s="33">
        <v>14</v>
      </c>
      <c r="C467" s="130" t="s">
        <v>1580</v>
      </c>
      <c r="D467" t="s">
        <v>1521</v>
      </c>
      <c r="E467" s="33" t="s">
        <v>1414</v>
      </c>
      <c r="F467" s="33" t="s">
        <v>1393</v>
      </c>
      <c r="G467" s="33"/>
      <c r="H467" s="128" t="s">
        <v>1522</v>
      </c>
      <c r="I467" s="127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" thickBot="1" x14ac:dyDescent="0.35">
      <c r="A468" t="s">
        <v>1394</v>
      </c>
      <c r="B468" t="s">
        <v>1523</v>
      </c>
      <c r="C468" s="130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7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" thickBot="1" x14ac:dyDescent="0.35">
      <c r="A469" t="s">
        <v>1394</v>
      </c>
      <c r="B469" s="33">
        <v>15</v>
      </c>
      <c r="C469" s="130" t="s">
        <v>1580</v>
      </c>
      <c r="D469" t="s">
        <v>1531</v>
      </c>
      <c r="E469" s="33" t="s">
        <v>1414</v>
      </c>
      <c r="F469" s="33" t="s">
        <v>1393</v>
      </c>
      <c r="G469" s="33"/>
      <c r="H469" s="128" t="s">
        <v>1532</v>
      </c>
      <c r="I469" s="127">
        <f t="shared" si="60"/>
        <v>24</v>
      </c>
      <c r="J469" s="34">
        <f t="shared" si="68"/>
        <v>4</v>
      </c>
      <c r="K469" s="35">
        <f t="shared" ref="K469:K480" si="69">(I469)/(J469+I469)</f>
        <v>0.8571428571428571</v>
      </c>
      <c r="L469" s="86" t="s">
        <v>1583</v>
      </c>
      <c r="M469" s="86" t="s">
        <v>1583</v>
      </c>
      <c r="N469" s="86" t="s">
        <v>1583</v>
      </c>
      <c r="O469" s="86" t="s">
        <v>1583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" thickBot="1" x14ac:dyDescent="0.35">
      <c r="A470" t="s">
        <v>1394</v>
      </c>
      <c r="B470" t="s">
        <v>1525</v>
      </c>
      <c r="C470" s="130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7">
        <f t="shared" si="60"/>
        <v>24</v>
      </c>
      <c r="J470" s="34">
        <f t="shared" si="68"/>
        <v>4</v>
      </c>
      <c r="K470" s="35">
        <f t="shared" si="69"/>
        <v>0.8571428571428571</v>
      </c>
      <c r="L470" s="86" t="s">
        <v>1583</v>
      </c>
      <c r="M470" s="86" t="s">
        <v>1583</v>
      </c>
      <c r="N470" s="86" t="s">
        <v>1583</v>
      </c>
      <c r="O470" s="86" t="s">
        <v>1583</v>
      </c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" thickBot="1" x14ac:dyDescent="0.35">
      <c r="A471" t="s">
        <v>1394</v>
      </c>
      <c r="B471" s="33">
        <v>16</v>
      </c>
      <c r="C471" s="130" t="s">
        <v>1580</v>
      </c>
      <c r="D471" t="s">
        <v>1534</v>
      </c>
      <c r="E471" s="33" t="s">
        <v>1414</v>
      </c>
      <c r="F471" s="33" t="s">
        <v>1393</v>
      </c>
      <c r="G471" s="33"/>
      <c r="H471" s="128" t="s">
        <v>1535</v>
      </c>
      <c r="I471" s="127">
        <f t="shared" si="60"/>
        <v>28</v>
      </c>
      <c r="J471" s="34">
        <f t="shared" si="68"/>
        <v>0</v>
      </c>
      <c r="K471" s="35">
        <f t="shared" si="69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" thickBot="1" x14ac:dyDescent="0.35">
      <c r="A472" t="s">
        <v>1394</v>
      </c>
      <c r="B472" t="s">
        <v>1526</v>
      </c>
      <c r="C472" s="130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" thickBot="1" x14ac:dyDescent="0.35">
      <c r="A473" t="s">
        <v>1394</v>
      </c>
      <c r="B473" s="33">
        <v>17</v>
      </c>
      <c r="C473" s="130" t="s">
        <v>1580</v>
      </c>
      <c r="D473" t="s">
        <v>1537</v>
      </c>
      <c r="E473" s="33" t="s">
        <v>1414</v>
      </c>
      <c r="F473" s="33" t="s">
        <v>1393</v>
      </c>
      <c r="G473" s="33"/>
      <c r="H473" s="128" t="s">
        <v>1538</v>
      </c>
      <c r="I473" s="127">
        <f t="shared" si="60"/>
        <v>24</v>
      </c>
      <c r="J473" s="34">
        <f t="shared" si="68"/>
        <v>4</v>
      </c>
      <c r="K473" s="35">
        <f t="shared" si="69"/>
        <v>0.8571428571428571</v>
      </c>
      <c r="L473" s="86" t="s">
        <v>1583</v>
      </c>
      <c r="M473" s="86" t="s">
        <v>1583</v>
      </c>
      <c r="N473" s="86" t="s">
        <v>1583</v>
      </c>
      <c r="O473" s="86" t="s">
        <v>1583</v>
      </c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" thickBot="1" x14ac:dyDescent="0.35">
      <c r="A474" t="s">
        <v>1394</v>
      </c>
      <c r="B474" t="s">
        <v>1527</v>
      </c>
      <c r="C474" s="130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7">
        <f t="shared" si="60"/>
        <v>24</v>
      </c>
      <c r="J474" s="34">
        <f t="shared" si="68"/>
        <v>4</v>
      </c>
      <c r="K474" s="35">
        <f t="shared" si="69"/>
        <v>0.8571428571428571</v>
      </c>
      <c r="L474" s="86" t="s">
        <v>1583</v>
      </c>
      <c r="M474" s="86" t="s">
        <v>1583</v>
      </c>
      <c r="N474" s="86" t="s">
        <v>1583</v>
      </c>
      <c r="O474" s="86" t="s">
        <v>1583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" thickBot="1" x14ac:dyDescent="0.35">
      <c r="A475" t="s">
        <v>1394</v>
      </c>
      <c r="B475" s="33">
        <v>18</v>
      </c>
      <c r="C475" s="130" t="s">
        <v>1580</v>
      </c>
      <c r="D475" t="s">
        <v>1540</v>
      </c>
      <c r="E475" s="33" t="s">
        <v>1414</v>
      </c>
      <c r="F475" s="33" t="s">
        <v>1393</v>
      </c>
      <c r="G475" s="33"/>
      <c r="H475" s="128" t="s">
        <v>1541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" thickBot="1" x14ac:dyDescent="0.35">
      <c r="A476" s="132" t="s">
        <v>1394</v>
      </c>
      <c r="B476" s="132" t="s">
        <v>1528</v>
      </c>
      <c r="C476" s="130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" thickBot="1" x14ac:dyDescent="0.35">
      <c r="A477" t="s">
        <v>1394</v>
      </c>
      <c r="B477" s="33">
        <v>19</v>
      </c>
      <c r="C477" s="130" t="s">
        <v>1580</v>
      </c>
      <c r="D477" t="s">
        <v>1543</v>
      </c>
      <c r="E477" s="33" t="s">
        <v>1414</v>
      </c>
      <c r="F477" s="33" t="s">
        <v>1393</v>
      </c>
      <c r="G477" s="33"/>
      <c r="H477" s="128" t="s">
        <v>1544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" thickBot="1" x14ac:dyDescent="0.35">
      <c r="A478" t="s">
        <v>1394</v>
      </c>
      <c r="B478" t="s">
        <v>1529</v>
      </c>
      <c r="C478" s="130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" thickBot="1" x14ac:dyDescent="0.35">
      <c r="A479" t="s">
        <v>1394</v>
      </c>
      <c r="B479" s="33">
        <v>20</v>
      </c>
      <c r="C479" s="130" t="s">
        <v>1580</v>
      </c>
      <c r="D479" t="s">
        <v>1546</v>
      </c>
      <c r="E479" s="33" t="s">
        <v>1414</v>
      </c>
      <c r="F479" s="33" t="s">
        <v>1393</v>
      </c>
      <c r="G479" s="33"/>
      <c r="H479" s="128" t="s">
        <v>1547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" thickBot="1" x14ac:dyDescent="0.35">
      <c r="A480" t="s">
        <v>1394</v>
      </c>
      <c r="B480" s="33" t="s">
        <v>1530</v>
      </c>
      <c r="C480" s="130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" thickBot="1" x14ac:dyDescent="0.35">
      <c r="A481" t="s">
        <v>1394</v>
      </c>
      <c r="B481" s="33">
        <v>21</v>
      </c>
      <c r="C481" s="130" t="s">
        <v>1580</v>
      </c>
      <c r="D481" t="s">
        <v>1387</v>
      </c>
      <c r="E481" s="33" t="s">
        <v>1414</v>
      </c>
      <c r="F481" s="33" t="s">
        <v>1393</v>
      </c>
      <c r="G481" s="33"/>
      <c r="H481" s="81" t="s">
        <v>1400</v>
      </c>
      <c r="I481" s="34">
        <f t="shared" ref="I481:I490" si="70">COUNTIF(L481:AM481,"")</f>
        <v>28</v>
      </c>
      <c r="J481" s="34">
        <f t="shared" ref="J481:J490" si="71">COUNTIF(L481:AM481,"APAGADO")</f>
        <v>0</v>
      </c>
      <c r="K481" s="35">
        <f t="shared" ref="K481:K490" si="72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" thickBot="1" x14ac:dyDescent="0.35">
      <c r="A482" t="s">
        <v>1394</v>
      </c>
      <c r="B482" s="33" t="s">
        <v>1395</v>
      </c>
      <c r="C482" s="130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28</v>
      </c>
      <c r="J482" s="34">
        <f t="shared" si="71"/>
        <v>0</v>
      </c>
      <c r="K482" s="35">
        <f t="shared" si="7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" thickBot="1" x14ac:dyDescent="0.35">
      <c r="A483" t="s">
        <v>1394</v>
      </c>
      <c r="B483" s="33">
        <v>22</v>
      </c>
      <c r="C483" s="130" t="s">
        <v>1580</v>
      </c>
      <c r="D483" t="s">
        <v>1388</v>
      </c>
      <c r="E483" s="33" t="s">
        <v>1414</v>
      </c>
      <c r="F483" s="33" t="s">
        <v>1393</v>
      </c>
      <c r="G483" s="33"/>
      <c r="H483" s="81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6"/>
      <c r="M483" s="86" t="s">
        <v>1583</v>
      </c>
      <c r="N483" s="86" t="s">
        <v>1583</v>
      </c>
      <c r="O483" s="86" t="s">
        <v>1583</v>
      </c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" thickBot="1" x14ac:dyDescent="0.35">
      <c r="A484" t="s">
        <v>1394</v>
      </c>
      <c r="B484" s="33" t="s">
        <v>1396</v>
      </c>
      <c r="C484" s="130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6"/>
      <c r="M484" s="86" t="s">
        <v>1583</v>
      </c>
      <c r="N484" s="86" t="s">
        <v>1583</v>
      </c>
      <c r="O484" s="86" t="s">
        <v>1583</v>
      </c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" thickBot="1" x14ac:dyDescent="0.35">
      <c r="A485" t="s">
        <v>1394</v>
      </c>
      <c r="B485" s="33">
        <v>23</v>
      </c>
      <c r="C485" s="130" t="s">
        <v>1580</v>
      </c>
      <c r="D485" t="s">
        <v>1389</v>
      </c>
      <c r="E485" s="33" t="s">
        <v>1414</v>
      </c>
      <c r="F485" s="33" t="s">
        <v>1393</v>
      </c>
      <c r="G485" s="33"/>
      <c r="H485" s="81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" thickBot="1" x14ac:dyDescent="0.35">
      <c r="A486" t="s">
        <v>1394</v>
      </c>
      <c r="B486" s="33" t="s">
        <v>1397</v>
      </c>
      <c r="C486" s="130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" thickBot="1" x14ac:dyDescent="0.35">
      <c r="A487" t="s">
        <v>1394</v>
      </c>
      <c r="B487" s="33">
        <v>24</v>
      </c>
      <c r="C487" s="130" t="s">
        <v>1580</v>
      </c>
      <c r="D487" t="s">
        <v>1390</v>
      </c>
      <c r="E487" s="33" t="s">
        <v>1414</v>
      </c>
      <c r="F487" s="33" t="s">
        <v>1393</v>
      </c>
      <c r="G487" s="33"/>
      <c r="H487" s="81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" thickBot="1" x14ac:dyDescent="0.35">
      <c r="A488" t="s">
        <v>1394</v>
      </c>
      <c r="B488" s="33" t="s">
        <v>1398</v>
      </c>
      <c r="C488" s="130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" thickBot="1" x14ac:dyDescent="0.35">
      <c r="A489" t="s">
        <v>1394</v>
      </c>
      <c r="B489" s="33">
        <v>25</v>
      </c>
      <c r="C489" s="130" t="s">
        <v>1580</v>
      </c>
      <c r="D489" t="s">
        <v>1391</v>
      </c>
      <c r="E489" s="33" t="s">
        <v>1414</v>
      </c>
      <c r="F489" s="33" t="s">
        <v>1393</v>
      </c>
      <c r="G489" s="33"/>
      <c r="H489" s="81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" thickBot="1" x14ac:dyDescent="0.35">
      <c r="A490" t="s">
        <v>1394</v>
      </c>
      <c r="B490" s="33" t="s">
        <v>1399</v>
      </c>
      <c r="C490" s="130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" thickBot="1" x14ac:dyDescent="0.35">
      <c r="A491" t="s">
        <v>1394</v>
      </c>
      <c r="B491" s="33">
        <v>26</v>
      </c>
      <c r="C491" s="130" t="s">
        <v>1580</v>
      </c>
      <c r="D491" t="s">
        <v>1425</v>
      </c>
      <c r="E491" s="33" t="s">
        <v>1414</v>
      </c>
      <c r="F491" s="33" t="s">
        <v>1393</v>
      </c>
      <c r="G491" s="33"/>
      <c r="H491" s="81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" thickBot="1" x14ac:dyDescent="0.35">
      <c r="A492" t="s">
        <v>1394</v>
      </c>
      <c r="B492" s="33" t="s">
        <v>1443</v>
      </c>
      <c r="C492" s="130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" thickBot="1" x14ac:dyDescent="0.35">
      <c r="A493" s="132" t="s">
        <v>1394</v>
      </c>
      <c r="B493" s="133">
        <v>27</v>
      </c>
      <c r="C493" s="130" t="s">
        <v>1580</v>
      </c>
      <c r="D493" t="s">
        <v>1426</v>
      </c>
      <c r="E493" s="33" t="s">
        <v>1414</v>
      </c>
      <c r="F493" s="33" t="s">
        <v>1393</v>
      </c>
      <c r="G493" s="33"/>
      <c r="H493" s="81" t="s">
        <v>1432</v>
      </c>
      <c r="I493" s="34">
        <f t="shared" si="73"/>
        <v>24</v>
      </c>
      <c r="J493" s="34">
        <f t="shared" si="74"/>
        <v>4</v>
      </c>
      <c r="K493" s="35">
        <f t="shared" si="75"/>
        <v>0.8571428571428571</v>
      </c>
      <c r="L493" s="86" t="s">
        <v>1583</v>
      </c>
      <c r="M493" s="86" t="s">
        <v>1583</v>
      </c>
      <c r="N493" s="86" t="s">
        <v>1583</v>
      </c>
      <c r="O493" s="86" t="s">
        <v>1583</v>
      </c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" thickBot="1" x14ac:dyDescent="0.35">
      <c r="A494" s="132" t="s">
        <v>1394</v>
      </c>
      <c r="B494" s="133" t="s">
        <v>1444</v>
      </c>
      <c r="C494" s="130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24</v>
      </c>
      <c r="J494" s="34">
        <f t="shared" si="74"/>
        <v>4</v>
      </c>
      <c r="K494" s="35">
        <f t="shared" si="75"/>
        <v>0.8571428571428571</v>
      </c>
      <c r="L494" s="86" t="s">
        <v>1583</v>
      </c>
      <c r="M494" s="86" t="s">
        <v>1583</v>
      </c>
      <c r="N494" s="86" t="s">
        <v>1583</v>
      </c>
      <c r="O494" s="86" t="s">
        <v>1583</v>
      </c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" thickBot="1" x14ac:dyDescent="0.35">
      <c r="A495" t="s">
        <v>1394</v>
      </c>
      <c r="B495" s="33">
        <v>28</v>
      </c>
      <c r="C495" s="130" t="s">
        <v>1580</v>
      </c>
      <c r="D495" t="s">
        <v>1427</v>
      </c>
      <c r="E495" s="33" t="s">
        <v>1414</v>
      </c>
      <c r="F495" s="33" t="s">
        <v>1393</v>
      </c>
      <c r="G495" s="33"/>
      <c r="H495" s="81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" thickBot="1" x14ac:dyDescent="0.35">
      <c r="A496" t="s">
        <v>1394</v>
      </c>
      <c r="B496" s="33" t="s">
        <v>1445</v>
      </c>
      <c r="C496" s="130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" thickBot="1" x14ac:dyDescent="0.35">
      <c r="A497" t="s">
        <v>1394</v>
      </c>
      <c r="B497" s="33">
        <v>29</v>
      </c>
      <c r="C497" s="130" t="s">
        <v>1580</v>
      </c>
      <c r="D497" t="s">
        <v>1428</v>
      </c>
      <c r="E497" s="33" t="s">
        <v>1414</v>
      </c>
      <c r="F497" s="33" t="s">
        <v>1393</v>
      </c>
      <c r="G497" s="33"/>
      <c r="H497" s="81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" thickBot="1" x14ac:dyDescent="0.35">
      <c r="A498" t="s">
        <v>1394</v>
      </c>
      <c r="B498" s="33" t="s">
        <v>1446</v>
      </c>
      <c r="C498" s="130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" thickBot="1" x14ac:dyDescent="0.35">
      <c r="A499" s="132" t="s">
        <v>1394</v>
      </c>
      <c r="B499" s="133">
        <v>30</v>
      </c>
      <c r="C499" s="130" t="s">
        <v>1580</v>
      </c>
      <c r="D499" t="s">
        <v>1429</v>
      </c>
      <c r="E499" s="33" t="s">
        <v>1414</v>
      </c>
      <c r="F499" s="33" t="s">
        <v>1393</v>
      </c>
      <c r="G499" s="33"/>
      <c r="H499" s="81" t="s">
        <v>1435</v>
      </c>
      <c r="I499" s="34">
        <f t="shared" si="73"/>
        <v>24</v>
      </c>
      <c r="J499" s="34">
        <f t="shared" si="74"/>
        <v>4</v>
      </c>
      <c r="K499" s="35">
        <f t="shared" si="75"/>
        <v>0.8571428571428571</v>
      </c>
      <c r="L499" s="86" t="s">
        <v>1583</v>
      </c>
      <c r="M499" s="86" t="s">
        <v>1583</v>
      </c>
      <c r="N499" s="86" t="s">
        <v>1583</v>
      </c>
      <c r="O499" s="86" t="s">
        <v>1583</v>
      </c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" thickBot="1" x14ac:dyDescent="0.35">
      <c r="A500" s="132" t="s">
        <v>1394</v>
      </c>
      <c r="B500" s="133" t="s">
        <v>1447</v>
      </c>
      <c r="C500" s="130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24</v>
      </c>
      <c r="J500" s="34">
        <f t="shared" si="74"/>
        <v>4</v>
      </c>
      <c r="K500" s="35">
        <f t="shared" si="75"/>
        <v>0.8571428571428571</v>
      </c>
      <c r="L500" s="86" t="s">
        <v>1583</v>
      </c>
      <c r="M500" s="86" t="s">
        <v>1583</v>
      </c>
      <c r="N500" s="86" t="s">
        <v>1583</v>
      </c>
      <c r="O500" s="86" t="s">
        <v>1583</v>
      </c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" thickBot="1" x14ac:dyDescent="0.35">
      <c r="A501" t="s">
        <v>1394</v>
      </c>
      <c r="B501" s="33">
        <v>31</v>
      </c>
      <c r="C501" s="130" t="s">
        <v>1580</v>
      </c>
      <c r="D501" t="s">
        <v>1430</v>
      </c>
      <c r="E501" s="33" t="s">
        <v>1414</v>
      </c>
      <c r="F501" s="33" t="s">
        <v>1393</v>
      </c>
      <c r="G501" s="33"/>
      <c r="H501" s="81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" thickBot="1" x14ac:dyDescent="0.35">
      <c r="A502" t="s">
        <v>1394</v>
      </c>
      <c r="B502" s="33" t="s">
        <v>1448</v>
      </c>
      <c r="C502" s="130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" thickBot="1" x14ac:dyDescent="0.35">
      <c r="A503" t="s">
        <v>1394</v>
      </c>
      <c r="B503" s="33" t="s">
        <v>1487</v>
      </c>
      <c r="C503" s="130" t="s">
        <v>1580</v>
      </c>
      <c r="D503" t="s">
        <v>1464</v>
      </c>
      <c r="E503" s="33" t="s">
        <v>1414</v>
      </c>
      <c r="F503" s="33" t="s">
        <v>1393</v>
      </c>
      <c r="G503" s="33"/>
      <c r="H503" s="81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" thickBot="1" x14ac:dyDescent="0.35">
      <c r="A504" t="s">
        <v>1394</v>
      </c>
      <c r="B504" s="33" t="s">
        <v>1449</v>
      </c>
      <c r="C504" s="130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" thickBot="1" x14ac:dyDescent="0.35">
      <c r="A505" s="132" t="s">
        <v>1394</v>
      </c>
      <c r="B505" s="133" t="s">
        <v>1450</v>
      </c>
      <c r="C505" s="130" t="s">
        <v>1580</v>
      </c>
      <c r="D505" t="s">
        <v>1520</v>
      </c>
      <c r="E505" s="33" t="s">
        <v>1414</v>
      </c>
      <c r="F505" s="33" t="s">
        <v>1393</v>
      </c>
      <c r="G505" s="33"/>
      <c r="H505" s="81" t="s">
        <v>1461</v>
      </c>
      <c r="I505" s="34">
        <f t="shared" si="73"/>
        <v>24</v>
      </c>
      <c r="J505" s="34">
        <f t="shared" si="74"/>
        <v>4</v>
      </c>
      <c r="K505" s="35">
        <f t="shared" si="75"/>
        <v>0.8571428571428571</v>
      </c>
      <c r="L505" s="86" t="s">
        <v>1583</v>
      </c>
      <c r="M505" s="86" t="s">
        <v>1583</v>
      </c>
      <c r="N505" s="86" t="s">
        <v>1583</v>
      </c>
      <c r="O505" s="86" t="s">
        <v>1583</v>
      </c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" thickBot="1" x14ac:dyDescent="0.35">
      <c r="A506" t="s">
        <v>1394</v>
      </c>
      <c r="B506" s="33" t="s">
        <v>1451</v>
      </c>
      <c r="C506" s="130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" thickBot="1" x14ac:dyDescent="0.35">
      <c r="A507" t="s">
        <v>1394</v>
      </c>
      <c r="B507" s="33" t="s">
        <v>1452</v>
      </c>
      <c r="C507" s="130" t="s">
        <v>1580</v>
      </c>
      <c r="D507" t="s">
        <v>1466</v>
      </c>
      <c r="E507" s="33" t="s">
        <v>1414</v>
      </c>
      <c r="F507" s="33" t="s">
        <v>1393</v>
      </c>
      <c r="G507" s="33"/>
      <c r="H507" s="81" t="s">
        <v>1462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" thickBot="1" x14ac:dyDescent="0.35">
      <c r="A508" s="132" t="s">
        <v>1394</v>
      </c>
      <c r="B508" s="133" t="s">
        <v>1453</v>
      </c>
      <c r="C508" s="130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24</v>
      </c>
      <c r="J508" s="34">
        <f t="shared" si="74"/>
        <v>4</v>
      </c>
      <c r="K508" s="35">
        <f t="shared" si="75"/>
        <v>0.8571428571428571</v>
      </c>
      <c r="L508" s="86" t="s">
        <v>1583</v>
      </c>
      <c r="M508" s="86" t="s">
        <v>1583</v>
      </c>
      <c r="N508" s="86" t="s">
        <v>1583</v>
      </c>
      <c r="O508" s="86" t="s">
        <v>1583</v>
      </c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" thickBot="1" x14ac:dyDescent="0.35">
      <c r="A509" t="s">
        <v>1394</v>
      </c>
      <c r="B509" s="33" t="s">
        <v>1454</v>
      </c>
      <c r="C509" s="130" t="s">
        <v>1580</v>
      </c>
      <c r="D509" t="s">
        <v>1465</v>
      </c>
      <c r="E509" s="33" t="s">
        <v>1414</v>
      </c>
      <c r="F509" s="33" t="s">
        <v>1393</v>
      </c>
      <c r="G509" s="33"/>
      <c r="H509" s="81" t="s">
        <v>1463</v>
      </c>
      <c r="I509" s="34">
        <f t="shared" si="73"/>
        <v>24</v>
      </c>
      <c r="J509" s="34">
        <f t="shared" si="74"/>
        <v>4</v>
      </c>
      <c r="K509" s="35">
        <f t="shared" si="75"/>
        <v>0.8571428571428571</v>
      </c>
      <c r="L509" s="86" t="s">
        <v>1583</v>
      </c>
      <c r="M509" s="86" t="s">
        <v>1583</v>
      </c>
      <c r="N509" s="86" t="s">
        <v>1583</v>
      </c>
      <c r="O509" s="86" t="s">
        <v>1583</v>
      </c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" thickBot="1" x14ac:dyDescent="0.35">
      <c r="A510" t="s">
        <v>1394</v>
      </c>
      <c r="B510" s="33" t="s">
        <v>1455</v>
      </c>
      <c r="C510" s="130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" thickBot="1" x14ac:dyDescent="0.35">
      <c r="A511" t="s">
        <v>1394</v>
      </c>
      <c r="B511" s="33" t="s">
        <v>1575</v>
      </c>
      <c r="C511" s="130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24</v>
      </c>
      <c r="J511" s="34">
        <f t="shared" si="74"/>
        <v>4</v>
      </c>
      <c r="K511" s="35">
        <f t="shared" si="75"/>
        <v>0.8571428571428571</v>
      </c>
      <c r="L511" s="86" t="s">
        <v>1583</v>
      </c>
      <c r="M511" s="88" t="s">
        <v>1583</v>
      </c>
      <c r="N511" s="86" t="s">
        <v>1583</v>
      </c>
      <c r="O511" s="86" t="s">
        <v>1583</v>
      </c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" thickBot="1" x14ac:dyDescent="0.35">
      <c r="A512" t="s">
        <v>1394</v>
      </c>
      <c r="B512" s="33" t="s">
        <v>1576</v>
      </c>
      <c r="C512" s="130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24</v>
      </c>
      <c r="J512" s="34">
        <f t="shared" si="74"/>
        <v>4</v>
      </c>
      <c r="K512" s="35">
        <f t="shared" si="75"/>
        <v>0.8571428571428571</v>
      </c>
      <c r="L512" s="86" t="s">
        <v>1583</v>
      </c>
      <c r="M512" s="88" t="s">
        <v>1583</v>
      </c>
      <c r="N512" s="86" t="s">
        <v>1583</v>
      </c>
      <c r="O512" s="86" t="s">
        <v>1583</v>
      </c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" thickBot="1" x14ac:dyDescent="0.35">
      <c r="A513" t="s">
        <v>1394</v>
      </c>
      <c r="B513" s="33" t="s">
        <v>1469</v>
      </c>
      <c r="C513" s="130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" thickBot="1" x14ac:dyDescent="0.35">
      <c r="A514" t="s">
        <v>1394</v>
      </c>
      <c r="B514" s="33" t="s">
        <v>1488</v>
      </c>
      <c r="C514" s="130" t="s">
        <v>1580</v>
      </c>
      <c r="D514" t="s">
        <v>1496</v>
      </c>
      <c r="E514" s="33" t="s">
        <v>1392</v>
      </c>
      <c r="F514" s="33" t="s">
        <v>1393</v>
      </c>
      <c r="G514" s="33"/>
      <c r="H514" s="81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" thickBot="1" x14ac:dyDescent="0.35">
      <c r="A515" t="s">
        <v>1394</v>
      </c>
      <c r="B515" s="33" t="s">
        <v>1470</v>
      </c>
      <c r="C515" s="130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" thickBot="1" x14ac:dyDescent="0.35">
      <c r="A516" t="s">
        <v>1394</v>
      </c>
      <c r="B516" s="33" t="s">
        <v>1471</v>
      </c>
      <c r="C516" s="130" t="s">
        <v>1580</v>
      </c>
      <c r="D516" t="s">
        <v>1495</v>
      </c>
      <c r="E516" s="33" t="s">
        <v>1392</v>
      </c>
      <c r="F516" s="33" t="s">
        <v>1393</v>
      </c>
      <c r="G516" s="33"/>
      <c r="H516" s="81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" thickBot="1" x14ac:dyDescent="0.35">
      <c r="A517" t="s">
        <v>1394</v>
      </c>
      <c r="B517" s="33" t="s">
        <v>1472</v>
      </c>
      <c r="C517" s="130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" thickBot="1" x14ac:dyDescent="0.35">
      <c r="A518" t="s">
        <v>1394</v>
      </c>
      <c r="B518" s="33" t="s">
        <v>1473</v>
      </c>
      <c r="C518" s="130" t="s">
        <v>1580</v>
      </c>
      <c r="D518" t="s">
        <v>1497</v>
      </c>
      <c r="E518" s="33" t="s">
        <v>1392</v>
      </c>
      <c r="F518" s="33" t="s">
        <v>1393</v>
      </c>
      <c r="G518" s="33"/>
      <c r="H518" s="81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" thickBot="1" x14ac:dyDescent="0.35">
      <c r="A519" t="s">
        <v>1394</v>
      </c>
      <c r="B519" s="33" t="s">
        <v>1474</v>
      </c>
      <c r="C519" s="130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24</v>
      </c>
      <c r="J519" s="34">
        <f t="shared" si="77"/>
        <v>4</v>
      </c>
      <c r="K519" s="35">
        <f t="shared" si="78"/>
        <v>0.8571428571428571</v>
      </c>
      <c r="L519" s="86" t="s">
        <v>1583</v>
      </c>
      <c r="M519" s="88" t="s">
        <v>1583</v>
      </c>
      <c r="N519" s="86" t="s">
        <v>1583</v>
      </c>
      <c r="O519" s="86" t="s">
        <v>1583</v>
      </c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" thickBot="1" x14ac:dyDescent="0.35">
      <c r="A520" t="s">
        <v>1394</v>
      </c>
      <c r="B520" s="33" t="s">
        <v>1475</v>
      </c>
      <c r="C520" s="130" t="s">
        <v>1580</v>
      </c>
      <c r="D520" t="s">
        <v>1494</v>
      </c>
      <c r="E520" s="33" t="s">
        <v>1392</v>
      </c>
      <c r="F520" s="33" t="s">
        <v>1393</v>
      </c>
      <c r="G520" s="33"/>
      <c r="H520" s="81" t="s">
        <v>1501</v>
      </c>
      <c r="I520" s="34">
        <f t="shared" si="76"/>
        <v>24</v>
      </c>
      <c r="J520" s="34">
        <f t="shared" si="77"/>
        <v>4</v>
      </c>
      <c r="K520" s="35">
        <f t="shared" si="78"/>
        <v>0.8571428571428571</v>
      </c>
      <c r="L520" s="86" t="s">
        <v>1583</v>
      </c>
      <c r="M520" s="88" t="s">
        <v>1583</v>
      </c>
      <c r="N520" s="86" t="s">
        <v>1583</v>
      </c>
      <c r="O520" s="86" t="s">
        <v>1583</v>
      </c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" thickBot="1" x14ac:dyDescent="0.35">
      <c r="A521" t="s">
        <v>1394</v>
      </c>
      <c r="B521" s="33" t="s">
        <v>1476</v>
      </c>
      <c r="C521" s="130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24</v>
      </c>
      <c r="J521" s="34">
        <f t="shared" si="77"/>
        <v>4</v>
      </c>
      <c r="K521" s="35">
        <f t="shared" si="78"/>
        <v>0.8571428571428571</v>
      </c>
      <c r="L521" s="86" t="s">
        <v>1583</v>
      </c>
      <c r="M521" s="88" t="s">
        <v>1583</v>
      </c>
      <c r="N521" s="86" t="s">
        <v>1583</v>
      </c>
      <c r="O521" s="86" t="s">
        <v>1583</v>
      </c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" thickBot="1" x14ac:dyDescent="0.35">
      <c r="A522" t="s">
        <v>1394</v>
      </c>
      <c r="B522" s="33" t="s">
        <v>1477</v>
      </c>
      <c r="C522" s="130" t="s">
        <v>1580</v>
      </c>
      <c r="D522" t="s">
        <v>1502</v>
      </c>
      <c r="E522" s="33" t="s">
        <v>1392</v>
      </c>
      <c r="F522" s="33" t="s">
        <v>1393</v>
      </c>
      <c r="G522" s="33"/>
      <c r="H522" s="81" t="s">
        <v>1504</v>
      </c>
      <c r="I522" s="34">
        <f t="shared" si="76"/>
        <v>24</v>
      </c>
      <c r="J522" s="34">
        <f t="shared" si="77"/>
        <v>4</v>
      </c>
      <c r="K522" s="35">
        <f t="shared" si="78"/>
        <v>0.8571428571428571</v>
      </c>
      <c r="L522" s="86" t="s">
        <v>1583</v>
      </c>
      <c r="M522" s="88" t="s">
        <v>1583</v>
      </c>
      <c r="N522" s="86" t="s">
        <v>1583</v>
      </c>
      <c r="O522" s="86" t="s">
        <v>1583</v>
      </c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" thickBot="1" x14ac:dyDescent="0.35">
      <c r="A523" t="s">
        <v>1394</v>
      </c>
      <c r="B523" s="33" t="s">
        <v>1478</v>
      </c>
      <c r="C523" s="130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" thickBot="1" x14ac:dyDescent="0.35">
      <c r="A524" t="s">
        <v>1394</v>
      </c>
      <c r="B524" s="33" t="s">
        <v>1479</v>
      </c>
      <c r="C524" s="130" t="s">
        <v>1580</v>
      </c>
      <c r="D524" t="s">
        <v>1505</v>
      </c>
      <c r="E524" s="33" t="s">
        <v>1392</v>
      </c>
      <c r="F524" s="33" t="s">
        <v>1393</v>
      </c>
      <c r="G524" s="33"/>
      <c r="H524" s="81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" thickBot="1" x14ac:dyDescent="0.35">
      <c r="A525" t="s">
        <v>1394</v>
      </c>
      <c r="B525" s="33" t="s">
        <v>1480</v>
      </c>
      <c r="C525" s="130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" thickBot="1" x14ac:dyDescent="0.35">
      <c r="A526" t="s">
        <v>1394</v>
      </c>
      <c r="B526" s="33" t="s">
        <v>1481</v>
      </c>
      <c r="C526" s="130" t="s">
        <v>1580</v>
      </c>
      <c r="D526" t="s">
        <v>1508</v>
      </c>
      <c r="E526" s="33" t="s">
        <v>1392</v>
      </c>
      <c r="F526" s="33" t="s">
        <v>1393</v>
      </c>
      <c r="G526" s="33"/>
      <c r="H526" s="81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" thickBot="1" x14ac:dyDescent="0.35">
      <c r="A527" t="s">
        <v>1394</v>
      </c>
      <c r="B527" s="33" t="s">
        <v>1482</v>
      </c>
      <c r="C527" s="130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" thickBot="1" x14ac:dyDescent="0.35">
      <c r="A528" t="s">
        <v>1394</v>
      </c>
      <c r="B528" s="33" t="s">
        <v>1483</v>
      </c>
      <c r="C528" s="130" t="s">
        <v>1580</v>
      </c>
      <c r="D528" t="s">
        <v>1511</v>
      </c>
      <c r="E528" s="33" t="s">
        <v>1392</v>
      </c>
      <c r="F528" s="33" t="s">
        <v>1393</v>
      </c>
      <c r="G528" s="33"/>
      <c r="H528" s="81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" thickBot="1" x14ac:dyDescent="0.35">
      <c r="A529" t="s">
        <v>1394</v>
      </c>
      <c r="B529" s="33" t="s">
        <v>1484</v>
      </c>
      <c r="C529" s="130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" thickBot="1" x14ac:dyDescent="0.35">
      <c r="A530" t="s">
        <v>1394</v>
      </c>
      <c r="B530" s="33" t="s">
        <v>1485</v>
      </c>
      <c r="C530" s="130" t="s">
        <v>1580</v>
      </c>
      <c r="D530" t="s">
        <v>1514</v>
      </c>
      <c r="E530" s="33" t="s">
        <v>1392</v>
      </c>
      <c r="F530" s="33" t="s">
        <v>1393</v>
      </c>
      <c r="G530" s="33"/>
      <c r="H530" s="81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" thickBot="1" x14ac:dyDescent="0.35">
      <c r="A531" t="s">
        <v>1394</v>
      </c>
      <c r="B531" s="33" t="s">
        <v>1486</v>
      </c>
      <c r="C531" s="130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" thickBot="1" x14ac:dyDescent="0.35">
      <c r="A532" t="s">
        <v>1394</v>
      </c>
      <c r="B532" s="33" t="s">
        <v>1489</v>
      </c>
      <c r="C532" s="130" t="s">
        <v>1580</v>
      </c>
      <c r="D532" t="s">
        <v>1517</v>
      </c>
      <c r="E532" s="33" t="s">
        <v>1392</v>
      </c>
      <c r="F532" s="33" t="s">
        <v>1393</v>
      </c>
      <c r="G532" s="33"/>
      <c r="H532" s="81" t="s">
        <v>1519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" thickBot="1" x14ac:dyDescent="0.35">
      <c r="A533" t="s">
        <v>1394</v>
      </c>
      <c r="B533" s="33" t="s">
        <v>1572</v>
      </c>
      <c r="C533" s="130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" thickBot="1" x14ac:dyDescent="0.35">
      <c r="A534" t="s">
        <v>1394</v>
      </c>
      <c r="B534" s="33" t="s">
        <v>1573</v>
      </c>
      <c r="C534" s="130" t="s">
        <v>1580</v>
      </c>
      <c r="D534" t="s">
        <v>1570</v>
      </c>
      <c r="E534" s="33" t="s">
        <v>1392</v>
      </c>
      <c r="F534" s="33" t="s">
        <v>1393</v>
      </c>
      <c r="G534" s="33"/>
      <c r="H534" s="81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" thickBot="1" x14ac:dyDescent="0.35">
      <c r="A535" t="s">
        <v>1394</v>
      </c>
      <c r="B535" s="33" t="s">
        <v>1569</v>
      </c>
      <c r="C535" s="130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" thickBot="1" x14ac:dyDescent="0.35">
      <c r="A536" t="s">
        <v>1394</v>
      </c>
      <c r="B536" s="33" t="s">
        <v>1571</v>
      </c>
      <c r="C536" s="130" t="s">
        <v>1580</v>
      </c>
      <c r="D536" t="s">
        <v>1570</v>
      </c>
      <c r="E536" s="33" t="s">
        <v>1392</v>
      </c>
      <c r="F536" s="33" t="s">
        <v>1393</v>
      </c>
      <c r="G536" s="33"/>
      <c r="H536" s="81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" thickBot="1" x14ac:dyDescent="0.35">
      <c r="A537" s="28" t="s">
        <v>1394</v>
      </c>
      <c r="B537" s="79" t="s">
        <v>1566</v>
      </c>
      <c r="C537" s="130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28</v>
      </c>
      <c r="J537" s="34">
        <f t="shared" si="83"/>
        <v>0</v>
      </c>
      <c r="K537" s="35">
        <f t="shared" si="84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" thickBot="1" x14ac:dyDescent="0.35">
      <c r="A538" s="28" t="s">
        <v>1394</v>
      </c>
      <c r="B538" s="79" t="s">
        <v>1568</v>
      </c>
      <c r="C538" s="130" t="s">
        <v>1580</v>
      </c>
      <c r="D538" t="s">
        <v>1567</v>
      </c>
      <c r="E538" s="33" t="s">
        <v>1392</v>
      </c>
      <c r="F538" s="33" t="s">
        <v>1393</v>
      </c>
      <c r="G538" s="33"/>
      <c r="H538" s="81" t="s">
        <v>1542</v>
      </c>
      <c r="I538" s="34">
        <f t="shared" si="82"/>
        <v>28</v>
      </c>
      <c r="J538" s="34">
        <f t="shared" si="83"/>
        <v>0</v>
      </c>
      <c r="K538" s="35">
        <f t="shared" si="84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3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3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3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3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3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3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3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3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3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3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3">
      <c r="A549" t="s">
        <v>1584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3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3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3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3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3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3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3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3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3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3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3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3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3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3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3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3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3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3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3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3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3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3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3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3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3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3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3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3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3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3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3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3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3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3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3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3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3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3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3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3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3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3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3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3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3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3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3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3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3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3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3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3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3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3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3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3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3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3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3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3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3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3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3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3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3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3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3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3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3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3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3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3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3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3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3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3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3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3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3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3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3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3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3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3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3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3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3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3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3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3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3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3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3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3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3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3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3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3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3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3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3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3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3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3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3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3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3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3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3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3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3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3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3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3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3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3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3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3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3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3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3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3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3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3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3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3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3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3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3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3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3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3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3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3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3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3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3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3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3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3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3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3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3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3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3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3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3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3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3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3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3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3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3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3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3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3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3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3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3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3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3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3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3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3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3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3">
      <c r="E715" s="33"/>
      <c r="F715" s="33"/>
      <c r="G715" s="33"/>
      <c r="H715" s="33"/>
      <c r="K715" s="15"/>
      <c r="N715" s="86"/>
    </row>
    <row r="716" spans="5:41" x14ac:dyDescent="0.3">
      <c r="E716" s="33"/>
      <c r="F716" s="33"/>
      <c r="G716" s="33"/>
      <c r="H716" s="33"/>
      <c r="K716" s="15"/>
      <c r="N716" s="86"/>
    </row>
    <row r="717" spans="5:41" x14ac:dyDescent="0.3">
      <c r="E717" s="33"/>
      <c r="F717" s="33"/>
      <c r="G717" s="33"/>
      <c r="H717" s="33"/>
      <c r="K717" s="15"/>
      <c r="N717" s="86"/>
    </row>
    <row r="718" spans="5:41" x14ac:dyDescent="0.3">
      <c r="K718" s="15"/>
      <c r="N718" s="86"/>
    </row>
    <row r="719" spans="5:41" x14ac:dyDescent="0.3">
      <c r="N719" s="86"/>
    </row>
    <row r="720" spans="5:41" x14ac:dyDescent="0.3">
      <c r="N720" s="86"/>
    </row>
    <row r="721" spans="14:14" x14ac:dyDescent="0.3">
      <c r="N721" s="86"/>
    </row>
    <row r="722" spans="14:14" x14ac:dyDescent="0.3">
      <c r="N722" s="86"/>
    </row>
    <row r="723" spans="14:14" x14ac:dyDescent="0.3">
      <c r="N723" s="86"/>
    </row>
    <row r="724" spans="14:14" x14ac:dyDescent="0.3">
      <c r="N724" s="86"/>
    </row>
    <row r="725" spans="14:14" x14ac:dyDescent="0.3">
      <c r="N725" s="86"/>
    </row>
    <row r="726" spans="14:14" x14ac:dyDescent="0.3">
      <c r="N726" s="86"/>
    </row>
    <row r="727" spans="14:14" x14ac:dyDescent="0.3">
      <c r="N727" s="86"/>
    </row>
    <row r="728" spans="14:14" x14ac:dyDescent="0.3">
      <c r="N728" s="86"/>
    </row>
    <row r="729" spans="14:14" x14ac:dyDescent="0.3">
      <c r="N729" s="86"/>
    </row>
    <row r="730" spans="14:14" x14ac:dyDescent="0.3">
      <c r="N730" s="86"/>
    </row>
    <row r="731" spans="14:14" x14ac:dyDescent="0.3">
      <c r="N731" s="86"/>
    </row>
    <row r="732" spans="14:14" x14ac:dyDescent="0.3">
      <c r="N732" s="86"/>
    </row>
    <row r="733" spans="14:14" x14ac:dyDescent="0.3">
      <c r="N733" s="86"/>
    </row>
    <row r="734" spans="14:14" x14ac:dyDescent="0.3">
      <c r="N734" s="86"/>
    </row>
    <row r="735" spans="14:14" x14ac:dyDescent="0.3">
      <c r="N735" s="86"/>
    </row>
    <row r="736" spans="14:14" x14ac:dyDescent="0.3">
      <c r="N736" s="86"/>
    </row>
    <row r="737" spans="14:14" x14ac:dyDescent="0.3">
      <c r="N737" s="86"/>
    </row>
    <row r="738" spans="14:14" x14ac:dyDescent="0.3">
      <c r="N738" s="86"/>
    </row>
    <row r="739" spans="14:14" x14ac:dyDescent="0.3">
      <c r="N739" s="86"/>
    </row>
    <row r="740" spans="14:14" x14ac:dyDescent="0.3">
      <c r="N740" s="86"/>
    </row>
    <row r="741" spans="14:14" x14ac:dyDescent="0.3">
      <c r="N741" s="86"/>
    </row>
    <row r="742" spans="14:14" x14ac:dyDescent="0.3">
      <c r="N742" s="86"/>
    </row>
    <row r="743" spans="14:14" x14ac:dyDescent="0.3">
      <c r="N743" s="86"/>
    </row>
    <row r="744" spans="14:14" x14ac:dyDescent="0.3">
      <c r="N744" s="86"/>
    </row>
    <row r="745" spans="14:14" x14ac:dyDescent="0.3">
      <c r="N745" s="86"/>
    </row>
    <row r="746" spans="14:14" x14ac:dyDescent="0.3">
      <c r="N746" s="86"/>
    </row>
    <row r="747" spans="14:14" x14ac:dyDescent="0.3">
      <c r="N747" s="86"/>
    </row>
    <row r="748" spans="14:14" x14ac:dyDescent="0.3">
      <c r="N748" s="86"/>
    </row>
    <row r="749" spans="14:14" x14ac:dyDescent="0.3">
      <c r="N749" s="86"/>
    </row>
    <row r="750" spans="14:14" x14ac:dyDescent="0.3">
      <c r="N750" s="86"/>
    </row>
    <row r="751" spans="14:14" x14ac:dyDescent="0.3">
      <c r="N751" s="86"/>
    </row>
    <row r="752" spans="14:14" x14ac:dyDescent="0.3">
      <c r="N752" s="86"/>
    </row>
    <row r="753" spans="14:14" x14ac:dyDescent="0.3">
      <c r="N753" s="86"/>
    </row>
    <row r="754" spans="14:14" x14ac:dyDescent="0.3">
      <c r="N754" s="86"/>
    </row>
    <row r="755" spans="14:14" x14ac:dyDescent="0.3">
      <c r="N755" s="86"/>
    </row>
    <row r="756" spans="14:14" x14ac:dyDescent="0.3">
      <c r="N756" s="86"/>
    </row>
    <row r="757" spans="14:14" x14ac:dyDescent="0.3">
      <c r="N757" s="86"/>
    </row>
    <row r="758" spans="14:14" x14ac:dyDescent="0.3">
      <c r="N758" s="86"/>
    </row>
    <row r="759" spans="14:14" x14ac:dyDescent="0.3">
      <c r="N759" s="86"/>
    </row>
    <row r="760" spans="14:14" x14ac:dyDescent="0.3">
      <c r="N760" s="86"/>
    </row>
    <row r="761" spans="14:14" x14ac:dyDescent="0.3">
      <c r="N761" s="86"/>
    </row>
    <row r="762" spans="14:14" x14ac:dyDescent="0.3">
      <c r="N762" s="86"/>
    </row>
    <row r="763" spans="14:14" x14ac:dyDescent="0.3">
      <c r="N763" s="86"/>
    </row>
    <row r="764" spans="14:14" x14ac:dyDescent="0.3">
      <c r="N764" s="86"/>
    </row>
    <row r="765" spans="14:14" x14ac:dyDescent="0.3">
      <c r="N765" s="86"/>
    </row>
    <row r="766" spans="14:14" x14ac:dyDescent="0.3">
      <c r="N766" s="86"/>
    </row>
    <row r="767" spans="14:14" x14ac:dyDescent="0.3">
      <c r="N767" s="86"/>
    </row>
    <row r="768" spans="14:14" x14ac:dyDescent="0.3">
      <c r="N768" s="86"/>
    </row>
    <row r="769" spans="14:14" x14ac:dyDescent="0.3">
      <c r="N769" s="86"/>
    </row>
    <row r="770" spans="14:14" x14ac:dyDescent="0.3">
      <c r="N770" s="86"/>
    </row>
    <row r="771" spans="14:14" x14ac:dyDescent="0.3">
      <c r="N771" s="86"/>
    </row>
    <row r="772" spans="14:14" x14ac:dyDescent="0.3">
      <c r="N772" s="86"/>
    </row>
    <row r="773" spans="14:14" x14ac:dyDescent="0.3">
      <c r="N773" s="86"/>
    </row>
    <row r="774" spans="14:14" x14ac:dyDescent="0.3">
      <c r="N774" s="86"/>
    </row>
    <row r="775" spans="14:14" x14ac:dyDescent="0.3">
      <c r="N775" s="86"/>
    </row>
    <row r="776" spans="14:14" x14ac:dyDescent="0.3">
      <c r="N776" s="86"/>
    </row>
    <row r="777" spans="14:14" x14ac:dyDescent="0.3">
      <c r="N777" s="86"/>
    </row>
    <row r="778" spans="14:14" x14ac:dyDescent="0.3">
      <c r="N778" s="86"/>
    </row>
    <row r="779" spans="14:14" x14ac:dyDescent="0.3">
      <c r="N779" s="86"/>
    </row>
    <row r="780" spans="14:14" x14ac:dyDescent="0.3">
      <c r="N780" s="86"/>
    </row>
    <row r="781" spans="14:14" x14ac:dyDescent="0.3">
      <c r="N781" s="86"/>
    </row>
    <row r="782" spans="14:14" x14ac:dyDescent="0.3">
      <c r="N782" s="86"/>
    </row>
    <row r="783" spans="14:14" x14ac:dyDescent="0.3">
      <c r="N783" s="86"/>
    </row>
    <row r="784" spans="14:14" x14ac:dyDescent="0.3">
      <c r="N784" s="86"/>
    </row>
    <row r="785" spans="14:14" x14ac:dyDescent="0.3">
      <c r="N785" s="86"/>
    </row>
    <row r="786" spans="14:14" x14ac:dyDescent="0.3">
      <c r="N786" s="86"/>
    </row>
    <row r="787" spans="14:14" x14ac:dyDescent="0.3">
      <c r="N787" s="86"/>
    </row>
    <row r="788" spans="14:14" x14ac:dyDescent="0.3">
      <c r="N788" s="86"/>
    </row>
    <row r="789" spans="14:14" x14ac:dyDescent="0.3">
      <c r="N789" s="86"/>
    </row>
    <row r="790" spans="14:14" x14ac:dyDescent="0.3">
      <c r="N790" s="86"/>
    </row>
    <row r="791" spans="14:14" x14ac:dyDescent="0.3">
      <c r="N791" s="86"/>
    </row>
    <row r="792" spans="14:14" x14ac:dyDescent="0.3">
      <c r="N792" s="86"/>
    </row>
    <row r="793" spans="14:14" x14ac:dyDescent="0.3">
      <c r="N793" s="86"/>
    </row>
    <row r="794" spans="14:14" x14ac:dyDescent="0.3">
      <c r="N794" s="86"/>
    </row>
    <row r="795" spans="14:14" x14ac:dyDescent="0.3">
      <c r="N795" s="86"/>
    </row>
    <row r="796" spans="14:14" x14ac:dyDescent="0.3">
      <c r="N796" s="86"/>
    </row>
    <row r="797" spans="14:14" x14ac:dyDescent="0.3">
      <c r="N797" s="86"/>
    </row>
    <row r="798" spans="14:14" x14ac:dyDescent="0.3">
      <c r="N798" s="86"/>
    </row>
    <row r="799" spans="14:14" x14ac:dyDescent="0.3">
      <c r="N799" s="86"/>
    </row>
    <row r="800" spans="14:14" x14ac:dyDescent="0.3">
      <c r="N800" s="86"/>
    </row>
    <row r="801" spans="14:14" x14ac:dyDescent="0.3">
      <c r="N801" s="86"/>
    </row>
    <row r="802" spans="14:14" x14ac:dyDescent="0.3">
      <c r="N802" s="86"/>
    </row>
    <row r="803" spans="14:14" x14ac:dyDescent="0.3">
      <c r="N803" s="86"/>
    </row>
    <row r="804" spans="14:14" x14ac:dyDescent="0.3">
      <c r="N804" s="86"/>
    </row>
    <row r="805" spans="14:14" x14ac:dyDescent="0.3">
      <c r="N805" s="86"/>
    </row>
    <row r="806" spans="14:14" x14ac:dyDescent="0.3">
      <c r="N806" s="86"/>
    </row>
    <row r="807" spans="14:14" x14ac:dyDescent="0.3">
      <c r="N807" s="86"/>
    </row>
    <row r="808" spans="14:14" x14ac:dyDescent="0.3">
      <c r="N808" s="86"/>
    </row>
    <row r="809" spans="14:14" x14ac:dyDescent="0.3">
      <c r="N809" s="86"/>
    </row>
    <row r="810" spans="14:14" x14ac:dyDescent="0.3">
      <c r="N810" s="86"/>
    </row>
    <row r="811" spans="14:14" x14ac:dyDescent="0.3">
      <c r="N811" s="86"/>
    </row>
    <row r="812" spans="14:14" x14ac:dyDescent="0.3">
      <c r="N812" s="86"/>
    </row>
    <row r="813" spans="14:14" x14ac:dyDescent="0.3">
      <c r="N813" s="86"/>
    </row>
    <row r="814" spans="14:14" x14ac:dyDescent="0.3">
      <c r="N814" s="86"/>
    </row>
    <row r="815" spans="14:14" x14ac:dyDescent="0.3">
      <c r="N815" s="86"/>
    </row>
    <row r="816" spans="14:14" x14ac:dyDescent="0.3">
      <c r="N816" s="86"/>
    </row>
    <row r="817" spans="14:14" x14ac:dyDescent="0.3">
      <c r="N817" s="86"/>
    </row>
    <row r="818" spans="14:14" x14ac:dyDescent="0.3">
      <c r="N818" s="86"/>
    </row>
    <row r="819" spans="14:14" x14ac:dyDescent="0.3">
      <c r="N819" s="86"/>
    </row>
    <row r="820" spans="14:14" x14ac:dyDescent="0.3">
      <c r="N820" s="86"/>
    </row>
    <row r="821" spans="14:14" x14ac:dyDescent="0.3">
      <c r="N821" s="86"/>
    </row>
    <row r="822" spans="14:14" x14ac:dyDescent="0.3">
      <c r="N822" s="86"/>
    </row>
    <row r="823" spans="14:14" x14ac:dyDescent="0.3">
      <c r="N823" s="86"/>
    </row>
    <row r="824" spans="14:14" x14ac:dyDescent="0.3">
      <c r="N824" s="86"/>
    </row>
    <row r="825" spans="14:14" x14ac:dyDescent="0.3">
      <c r="N825" s="86"/>
    </row>
    <row r="826" spans="14:14" x14ac:dyDescent="0.3">
      <c r="N826" s="86"/>
    </row>
    <row r="827" spans="14:14" x14ac:dyDescent="0.3">
      <c r="N827" s="86"/>
    </row>
    <row r="828" spans="14:14" x14ac:dyDescent="0.3">
      <c r="N828" s="86"/>
    </row>
    <row r="829" spans="14:14" x14ac:dyDescent="0.3">
      <c r="N829" s="86"/>
    </row>
    <row r="830" spans="14:14" x14ac:dyDescent="0.3">
      <c r="N830" s="86"/>
    </row>
    <row r="831" spans="14:14" x14ac:dyDescent="0.3">
      <c r="N831" s="86"/>
    </row>
    <row r="832" spans="14:14" x14ac:dyDescent="0.3">
      <c r="N832" s="86"/>
    </row>
    <row r="833" spans="14:14" x14ac:dyDescent="0.3">
      <c r="N833" s="86"/>
    </row>
    <row r="834" spans="14:14" x14ac:dyDescent="0.3">
      <c r="N834" s="86"/>
    </row>
    <row r="835" spans="14:14" x14ac:dyDescent="0.3">
      <c r="N835" s="86"/>
    </row>
    <row r="836" spans="14:14" x14ac:dyDescent="0.3">
      <c r="N836" s="86"/>
    </row>
    <row r="837" spans="14:14" x14ac:dyDescent="0.3">
      <c r="N837" s="86"/>
    </row>
    <row r="838" spans="14:14" x14ac:dyDescent="0.3">
      <c r="N838" s="86"/>
    </row>
    <row r="839" spans="14:14" x14ac:dyDescent="0.3">
      <c r="N839" s="86"/>
    </row>
    <row r="840" spans="14:14" x14ac:dyDescent="0.3">
      <c r="N840" s="86"/>
    </row>
    <row r="841" spans="14:14" x14ac:dyDescent="0.3">
      <c r="N841" s="86"/>
    </row>
    <row r="842" spans="14:14" x14ac:dyDescent="0.3">
      <c r="N842" s="86"/>
    </row>
    <row r="843" spans="14:14" x14ac:dyDescent="0.3">
      <c r="N843" s="86"/>
    </row>
    <row r="844" spans="14:14" x14ac:dyDescent="0.3">
      <c r="N844" s="86"/>
    </row>
    <row r="845" spans="14:14" x14ac:dyDescent="0.3">
      <c r="N845" s="86"/>
    </row>
    <row r="846" spans="14:14" x14ac:dyDescent="0.3">
      <c r="N846" s="86"/>
    </row>
    <row r="847" spans="14:14" x14ac:dyDescent="0.3">
      <c r="N847" s="86"/>
    </row>
    <row r="848" spans="14:14" x14ac:dyDescent="0.3">
      <c r="N848" s="86"/>
    </row>
    <row r="849" spans="14:14" x14ac:dyDescent="0.3">
      <c r="N849" s="86"/>
    </row>
    <row r="850" spans="14:14" x14ac:dyDescent="0.3">
      <c r="N850" s="86"/>
    </row>
    <row r="851" spans="14:14" x14ac:dyDescent="0.3">
      <c r="N851" s="86"/>
    </row>
    <row r="852" spans="14:14" x14ac:dyDescent="0.3">
      <c r="N852" s="86"/>
    </row>
    <row r="853" spans="14:14" x14ac:dyDescent="0.3">
      <c r="N853" s="86"/>
    </row>
    <row r="854" spans="14:14" x14ac:dyDescent="0.3">
      <c r="N854" s="86"/>
    </row>
    <row r="855" spans="14:14" x14ac:dyDescent="0.3">
      <c r="N855" s="86"/>
    </row>
    <row r="856" spans="14:14" x14ac:dyDescent="0.3">
      <c r="N856" s="86"/>
    </row>
    <row r="857" spans="14:14" x14ac:dyDescent="0.3">
      <c r="N857" s="86"/>
    </row>
    <row r="858" spans="14:14" x14ac:dyDescent="0.3">
      <c r="N858" s="86"/>
    </row>
    <row r="859" spans="14:14" x14ac:dyDescent="0.3">
      <c r="N859" s="86"/>
    </row>
    <row r="860" spans="14:14" x14ac:dyDescent="0.3">
      <c r="N860" s="86"/>
    </row>
    <row r="861" spans="14:14" x14ac:dyDescent="0.3">
      <c r="N861" s="86"/>
    </row>
    <row r="862" spans="14:14" x14ac:dyDescent="0.3">
      <c r="N862" s="86"/>
    </row>
    <row r="863" spans="14:14" x14ac:dyDescent="0.3">
      <c r="N863" s="86"/>
    </row>
    <row r="864" spans="14:14" x14ac:dyDescent="0.3">
      <c r="N864" s="86"/>
    </row>
    <row r="865" spans="14:14" x14ac:dyDescent="0.3">
      <c r="N865" s="86"/>
    </row>
    <row r="866" spans="14:14" x14ac:dyDescent="0.3">
      <c r="N866" s="86"/>
    </row>
    <row r="867" spans="14:14" x14ac:dyDescent="0.3">
      <c r="N867" s="86"/>
    </row>
    <row r="868" spans="14:14" x14ac:dyDescent="0.3">
      <c r="N868" s="86"/>
    </row>
    <row r="869" spans="14:14" x14ac:dyDescent="0.3">
      <c r="N869" s="86"/>
    </row>
    <row r="870" spans="14:14" x14ac:dyDescent="0.3">
      <c r="N870" s="86"/>
    </row>
    <row r="871" spans="14:14" x14ac:dyDescent="0.3">
      <c r="N871" s="86"/>
    </row>
    <row r="872" spans="14:14" x14ac:dyDescent="0.3">
      <c r="N872" s="86"/>
    </row>
    <row r="873" spans="14:14" x14ac:dyDescent="0.3">
      <c r="N873" s="86"/>
    </row>
    <row r="874" spans="14:14" x14ac:dyDescent="0.3">
      <c r="N874" s="86"/>
    </row>
    <row r="875" spans="14:14" x14ac:dyDescent="0.3">
      <c r="N875" s="86"/>
    </row>
    <row r="876" spans="14:14" x14ac:dyDescent="0.3">
      <c r="N876" s="86"/>
    </row>
    <row r="877" spans="14:14" x14ac:dyDescent="0.3">
      <c r="N877" s="86"/>
    </row>
    <row r="878" spans="14:14" x14ac:dyDescent="0.3">
      <c r="N878" s="86"/>
    </row>
    <row r="879" spans="14:14" x14ac:dyDescent="0.3">
      <c r="N879" s="86"/>
    </row>
    <row r="880" spans="14:14" x14ac:dyDescent="0.3">
      <c r="N880" s="86"/>
    </row>
    <row r="881" spans="14:14" x14ac:dyDescent="0.3">
      <c r="N881" s="86"/>
    </row>
    <row r="882" spans="14:14" x14ac:dyDescent="0.3">
      <c r="N882" s="86"/>
    </row>
    <row r="883" spans="14:14" x14ac:dyDescent="0.3">
      <c r="N883" s="86"/>
    </row>
    <row r="884" spans="14:14" x14ac:dyDescent="0.3">
      <c r="N884" s="86"/>
    </row>
    <row r="885" spans="14:14" x14ac:dyDescent="0.3">
      <c r="N885" s="86"/>
    </row>
    <row r="886" spans="14:14" x14ac:dyDescent="0.3">
      <c r="N886" s="86"/>
    </row>
    <row r="887" spans="14:14" x14ac:dyDescent="0.3">
      <c r="N887" s="86"/>
    </row>
    <row r="888" spans="14:14" x14ac:dyDescent="0.3">
      <c r="N888" s="86"/>
    </row>
    <row r="889" spans="14:14" x14ac:dyDescent="0.3">
      <c r="N889" s="86"/>
    </row>
    <row r="890" spans="14:14" x14ac:dyDescent="0.3">
      <c r="N890" s="86"/>
    </row>
    <row r="891" spans="14:14" x14ac:dyDescent="0.3">
      <c r="N891" s="86"/>
    </row>
    <row r="892" spans="14:14" x14ac:dyDescent="0.3">
      <c r="N892" s="86"/>
    </row>
    <row r="893" spans="14:14" x14ac:dyDescent="0.3">
      <c r="N893" s="86"/>
    </row>
    <row r="894" spans="14:14" x14ac:dyDescent="0.3">
      <c r="N894" s="86"/>
    </row>
    <row r="895" spans="14:14" x14ac:dyDescent="0.3">
      <c r="N895" s="86"/>
    </row>
    <row r="896" spans="14:14" x14ac:dyDescent="0.3">
      <c r="N896" s="86"/>
    </row>
    <row r="897" spans="14:14" x14ac:dyDescent="0.3">
      <c r="N897" s="86"/>
    </row>
    <row r="898" spans="14:14" x14ac:dyDescent="0.3">
      <c r="N898" s="86"/>
    </row>
    <row r="899" spans="14:14" x14ac:dyDescent="0.3">
      <c r="N899" s="86"/>
    </row>
    <row r="900" spans="14:14" x14ac:dyDescent="0.3">
      <c r="N900" s="86"/>
    </row>
    <row r="901" spans="14:14" x14ac:dyDescent="0.3">
      <c r="N901" s="86"/>
    </row>
    <row r="902" spans="14:14" x14ac:dyDescent="0.3">
      <c r="N902" s="86"/>
    </row>
    <row r="903" spans="14:14" x14ac:dyDescent="0.3">
      <c r="N903" s="86"/>
    </row>
    <row r="904" spans="14:14" x14ac:dyDescent="0.3">
      <c r="N904" s="86"/>
    </row>
    <row r="905" spans="14:14" x14ac:dyDescent="0.3">
      <c r="N905" s="86"/>
    </row>
    <row r="906" spans="14:14" x14ac:dyDescent="0.3">
      <c r="N906" s="86"/>
    </row>
    <row r="907" spans="14:14" x14ac:dyDescent="0.3">
      <c r="N907" s="86"/>
    </row>
    <row r="908" spans="14:14" x14ac:dyDescent="0.3">
      <c r="N908" s="86"/>
    </row>
    <row r="909" spans="14:14" x14ac:dyDescent="0.3">
      <c r="N909" s="86"/>
    </row>
    <row r="910" spans="14:14" x14ac:dyDescent="0.3">
      <c r="N910" s="86"/>
    </row>
    <row r="911" spans="14:14" x14ac:dyDescent="0.3">
      <c r="N911" s="86"/>
    </row>
    <row r="912" spans="14:14" x14ac:dyDescent="0.3">
      <c r="N912" s="86"/>
    </row>
    <row r="913" spans="14:14" x14ac:dyDescent="0.3">
      <c r="N913" s="86"/>
    </row>
    <row r="914" spans="14:14" x14ac:dyDescent="0.3">
      <c r="N914" s="86"/>
    </row>
    <row r="915" spans="14:14" x14ac:dyDescent="0.3">
      <c r="N915" s="86"/>
    </row>
    <row r="916" spans="14:14" x14ac:dyDescent="0.3">
      <c r="N916" s="86"/>
    </row>
    <row r="917" spans="14:14" x14ac:dyDescent="0.3">
      <c r="N917" s="86"/>
    </row>
    <row r="918" spans="14:14" x14ac:dyDescent="0.3">
      <c r="N918" s="86"/>
    </row>
    <row r="919" spans="14:14" x14ac:dyDescent="0.3">
      <c r="N919" s="86"/>
    </row>
    <row r="920" spans="14:14" x14ac:dyDescent="0.3">
      <c r="N920" s="86"/>
    </row>
    <row r="921" spans="14:14" x14ac:dyDescent="0.3">
      <c r="N921" s="86"/>
    </row>
    <row r="922" spans="14:14" x14ac:dyDescent="0.3">
      <c r="N922" s="86"/>
    </row>
    <row r="923" spans="14:14" x14ac:dyDescent="0.3">
      <c r="N923" s="86"/>
    </row>
    <row r="924" spans="14:14" x14ac:dyDescent="0.3">
      <c r="N924" s="86"/>
    </row>
    <row r="925" spans="14:14" x14ac:dyDescent="0.3">
      <c r="N925" s="86"/>
    </row>
    <row r="926" spans="14:14" x14ac:dyDescent="0.3">
      <c r="N926" s="86"/>
    </row>
    <row r="927" spans="14:14" x14ac:dyDescent="0.3">
      <c r="N927" s="86"/>
    </row>
    <row r="928" spans="14:14" x14ac:dyDescent="0.3">
      <c r="N928" s="86"/>
    </row>
    <row r="929" spans="14:14" x14ac:dyDescent="0.3">
      <c r="N929" s="86"/>
    </row>
    <row r="930" spans="14:14" x14ac:dyDescent="0.3">
      <c r="N930" s="86"/>
    </row>
    <row r="931" spans="14:14" x14ac:dyDescent="0.3">
      <c r="N931" s="86"/>
    </row>
    <row r="932" spans="14:14" x14ac:dyDescent="0.3">
      <c r="N932" s="86"/>
    </row>
    <row r="933" spans="14:14" x14ac:dyDescent="0.3">
      <c r="N933" s="86"/>
    </row>
    <row r="934" spans="14:14" x14ac:dyDescent="0.3">
      <c r="N934" s="86"/>
    </row>
    <row r="935" spans="14:14" x14ac:dyDescent="0.3">
      <c r="N935" s="86"/>
    </row>
    <row r="936" spans="14:14" x14ac:dyDescent="0.3">
      <c r="N936" s="86"/>
    </row>
    <row r="937" spans="14:14" x14ac:dyDescent="0.3">
      <c r="N937" s="86"/>
    </row>
    <row r="938" spans="14:14" x14ac:dyDescent="0.3">
      <c r="N938" s="86"/>
    </row>
    <row r="939" spans="14:14" x14ac:dyDescent="0.3">
      <c r="N939" s="86"/>
    </row>
    <row r="940" spans="14:14" x14ac:dyDescent="0.3">
      <c r="N940" s="86"/>
    </row>
    <row r="941" spans="14:14" x14ac:dyDescent="0.3">
      <c r="N941" s="86"/>
    </row>
    <row r="942" spans="14:14" x14ac:dyDescent="0.3">
      <c r="N942" s="86"/>
    </row>
    <row r="943" spans="14:14" x14ac:dyDescent="0.3">
      <c r="N943" s="86"/>
    </row>
    <row r="944" spans="14:14" x14ac:dyDescent="0.3">
      <c r="N944" s="86"/>
    </row>
    <row r="945" spans="14:14" x14ac:dyDescent="0.3">
      <c r="N945" s="86"/>
    </row>
    <row r="946" spans="14:14" x14ac:dyDescent="0.3">
      <c r="N946" s="86"/>
    </row>
    <row r="947" spans="14:14" x14ac:dyDescent="0.3">
      <c r="N947" s="86"/>
    </row>
    <row r="948" spans="14:14" x14ac:dyDescent="0.3">
      <c r="N948" s="86"/>
    </row>
    <row r="949" spans="14:14" x14ac:dyDescent="0.3">
      <c r="N949" s="86"/>
    </row>
    <row r="950" spans="14:14" x14ac:dyDescent="0.3">
      <c r="N950" s="86"/>
    </row>
    <row r="951" spans="14:14" x14ac:dyDescent="0.3">
      <c r="N951" s="86"/>
    </row>
    <row r="952" spans="14:14" x14ac:dyDescent="0.3">
      <c r="N952" s="86"/>
    </row>
    <row r="953" spans="14:14" x14ac:dyDescent="0.3">
      <c r="N953" s="86"/>
    </row>
    <row r="954" spans="14:14" x14ac:dyDescent="0.3">
      <c r="N954" s="86"/>
    </row>
    <row r="955" spans="14:14" x14ac:dyDescent="0.3">
      <c r="N955" s="86"/>
    </row>
    <row r="956" spans="14:14" x14ac:dyDescent="0.3">
      <c r="N956" s="86"/>
    </row>
    <row r="957" spans="14:14" x14ac:dyDescent="0.3">
      <c r="N957" s="86"/>
    </row>
    <row r="958" spans="14:14" x14ac:dyDescent="0.3">
      <c r="N958" s="86"/>
    </row>
    <row r="959" spans="14:14" x14ac:dyDescent="0.3">
      <c r="N959" s="86"/>
    </row>
    <row r="960" spans="14:14" x14ac:dyDescent="0.3">
      <c r="N960" s="86"/>
    </row>
    <row r="961" spans="14:14" x14ac:dyDescent="0.3">
      <c r="N961" s="86"/>
    </row>
    <row r="962" spans="14:14" x14ac:dyDescent="0.3">
      <c r="N962" s="86"/>
    </row>
    <row r="963" spans="14:14" x14ac:dyDescent="0.3">
      <c r="N963" s="86"/>
    </row>
    <row r="964" spans="14:14" x14ac:dyDescent="0.3">
      <c r="N964" s="86"/>
    </row>
    <row r="965" spans="14:14" x14ac:dyDescent="0.3">
      <c r="N965" s="86"/>
    </row>
    <row r="966" spans="14:14" x14ac:dyDescent="0.3">
      <c r="N966" s="86"/>
    </row>
    <row r="967" spans="14:14" x14ac:dyDescent="0.3">
      <c r="N967" s="86"/>
    </row>
    <row r="968" spans="14:14" x14ac:dyDescent="0.3">
      <c r="N968" s="86"/>
    </row>
    <row r="969" spans="14:14" x14ac:dyDescent="0.3">
      <c r="N969" s="86"/>
    </row>
    <row r="970" spans="14:14" x14ac:dyDescent="0.3">
      <c r="N970" s="86"/>
    </row>
    <row r="971" spans="14:14" x14ac:dyDescent="0.3">
      <c r="N971" s="86"/>
    </row>
    <row r="972" spans="14:14" x14ac:dyDescent="0.3">
      <c r="N972" s="86"/>
    </row>
    <row r="973" spans="14:14" x14ac:dyDescent="0.3">
      <c r="N973" s="86"/>
    </row>
    <row r="974" spans="14:14" x14ac:dyDescent="0.3">
      <c r="N974" s="86"/>
    </row>
    <row r="975" spans="14:14" x14ac:dyDescent="0.3">
      <c r="N975" s="86"/>
    </row>
    <row r="976" spans="14:14" x14ac:dyDescent="0.3">
      <c r="N976" s="86"/>
    </row>
    <row r="977" spans="14:14" x14ac:dyDescent="0.3">
      <c r="N977" s="86"/>
    </row>
    <row r="978" spans="14:14" x14ac:dyDescent="0.3">
      <c r="N978" s="86"/>
    </row>
    <row r="979" spans="14:14" x14ac:dyDescent="0.3">
      <c r="N979" s="86"/>
    </row>
    <row r="980" spans="14:14" x14ac:dyDescent="0.3">
      <c r="N980" s="86"/>
    </row>
    <row r="981" spans="14:14" x14ac:dyDescent="0.3">
      <c r="N981" s="86"/>
    </row>
    <row r="982" spans="14:14" x14ac:dyDescent="0.3">
      <c r="N982" s="86"/>
    </row>
    <row r="983" spans="14:14" x14ac:dyDescent="0.3">
      <c r="N983" s="86"/>
    </row>
    <row r="984" spans="14:14" x14ac:dyDescent="0.3">
      <c r="N984" s="86"/>
    </row>
    <row r="985" spans="14:14" x14ac:dyDescent="0.3">
      <c r="N985" s="86"/>
    </row>
    <row r="986" spans="14:14" x14ac:dyDescent="0.3">
      <c r="N986" s="86"/>
    </row>
    <row r="987" spans="14:14" x14ac:dyDescent="0.3">
      <c r="N987" s="86"/>
    </row>
    <row r="988" spans="14:14" x14ac:dyDescent="0.3">
      <c r="N988" s="86"/>
    </row>
    <row r="989" spans="14:14" x14ac:dyDescent="0.3">
      <c r="N989" s="86"/>
    </row>
    <row r="990" spans="14:14" x14ac:dyDescent="0.3">
      <c r="N990" s="86"/>
    </row>
    <row r="991" spans="14:14" x14ac:dyDescent="0.3">
      <c r="N991" s="86"/>
    </row>
    <row r="992" spans="14:14" x14ac:dyDescent="0.3">
      <c r="N992" s="86"/>
    </row>
    <row r="993" spans="14:14" x14ac:dyDescent="0.3">
      <c r="N993" s="86"/>
    </row>
    <row r="994" spans="14:14" x14ac:dyDescent="0.3">
      <c r="N994" s="86"/>
    </row>
    <row r="995" spans="14:14" x14ac:dyDescent="0.3">
      <c r="N995" s="86"/>
    </row>
    <row r="996" spans="14:14" x14ac:dyDescent="0.3">
      <c r="N996" s="86"/>
    </row>
    <row r="997" spans="14:14" x14ac:dyDescent="0.3">
      <c r="N997" s="86"/>
    </row>
    <row r="998" spans="14:14" x14ac:dyDescent="0.3">
      <c r="N998" s="86"/>
    </row>
    <row r="999" spans="14:14" x14ac:dyDescent="0.3">
      <c r="N999" s="86"/>
    </row>
    <row r="1000" spans="14:14" x14ac:dyDescent="0.3">
      <c r="N1000" s="86"/>
    </row>
    <row r="1001" spans="14:14" x14ac:dyDescent="0.3">
      <c r="N1001" s="86"/>
    </row>
    <row r="1002" spans="14:14" x14ac:dyDescent="0.3">
      <c r="N1002" s="86"/>
    </row>
    <row r="1003" spans="14:14" x14ac:dyDescent="0.3">
      <c r="N1003" s="86"/>
    </row>
    <row r="1004" spans="14:14" x14ac:dyDescent="0.3">
      <c r="N1004" s="86"/>
    </row>
    <row r="1005" spans="14:14" x14ac:dyDescent="0.3">
      <c r="N1005" s="86"/>
    </row>
    <row r="1006" spans="14:14" x14ac:dyDescent="0.3">
      <c r="N1006" s="86"/>
    </row>
    <row r="1007" spans="14:14" x14ac:dyDescent="0.3">
      <c r="N1007" s="86"/>
    </row>
    <row r="1008" spans="14:14" x14ac:dyDescent="0.3">
      <c r="N1008" s="86"/>
    </row>
    <row r="1009" spans="14:14" x14ac:dyDescent="0.3">
      <c r="N1009" s="86"/>
    </row>
    <row r="1010" spans="14:14" x14ac:dyDescent="0.3">
      <c r="N1010" s="86"/>
    </row>
    <row r="1011" spans="14:14" x14ac:dyDescent="0.3">
      <c r="N1011" s="86"/>
    </row>
    <row r="1012" spans="14:14" x14ac:dyDescent="0.3">
      <c r="N1012" s="86"/>
    </row>
    <row r="1013" spans="14:14" x14ac:dyDescent="0.3">
      <c r="N1013" s="86"/>
    </row>
    <row r="1014" spans="14:14" x14ac:dyDescent="0.3">
      <c r="N1014" s="86"/>
    </row>
    <row r="1015" spans="14:14" x14ac:dyDescent="0.3">
      <c r="N1015" s="86"/>
    </row>
    <row r="1016" spans="14:14" x14ac:dyDescent="0.3">
      <c r="N1016" s="86"/>
    </row>
    <row r="1017" spans="14:14" x14ac:dyDescent="0.3">
      <c r="N1017" s="86"/>
    </row>
    <row r="1018" spans="14:14" x14ac:dyDescent="0.3">
      <c r="N1018" s="86"/>
    </row>
    <row r="1019" spans="14:14" x14ac:dyDescent="0.3">
      <c r="N1019" s="86"/>
    </row>
    <row r="1020" spans="14:14" x14ac:dyDescent="0.3">
      <c r="N1020" s="86"/>
    </row>
    <row r="1021" spans="14:14" x14ac:dyDescent="0.3">
      <c r="N1021" s="86"/>
    </row>
    <row r="1022" spans="14:14" x14ac:dyDescent="0.3">
      <c r="N1022" s="86"/>
    </row>
    <row r="1023" spans="14:14" x14ac:dyDescent="0.3">
      <c r="N1023" s="86"/>
    </row>
    <row r="1024" spans="14:14" x14ac:dyDescent="0.3">
      <c r="N1024" s="86"/>
    </row>
    <row r="1025" spans="14:14" x14ac:dyDescent="0.3">
      <c r="N1025" s="86"/>
    </row>
    <row r="1026" spans="14:14" x14ac:dyDescent="0.3">
      <c r="N1026" s="86"/>
    </row>
    <row r="1027" spans="14:14" x14ac:dyDescent="0.3">
      <c r="N1027" s="86"/>
    </row>
    <row r="1028" spans="14:14" x14ac:dyDescent="0.3">
      <c r="N1028" s="86"/>
    </row>
    <row r="1029" spans="14:14" x14ac:dyDescent="0.3">
      <c r="N1029" s="86"/>
    </row>
    <row r="1030" spans="14:14" x14ac:dyDescent="0.3">
      <c r="N1030" s="86"/>
    </row>
    <row r="1031" spans="14:14" x14ac:dyDescent="0.3">
      <c r="N1031" s="86"/>
    </row>
    <row r="1032" spans="14:14" x14ac:dyDescent="0.3">
      <c r="N1032" s="86"/>
    </row>
    <row r="1033" spans="14:14" x14ac:dyDescent="0.3">
      <c r="N1033" s="86"/>
    </row>
    <row r="1034" spans="14:14" x14ac:dyDescent="0.3">
      <c r="N1034" s="86"/>
    </row>
    <row r="1035" spans="14:14" x14ac:dyDescent="0.3">
      <c r="N1035" s="86"/>
    </row>
    <row r="1036" spans="14:14" x14ac:dyDescent="0.3">
      <c r="N1036" s="86"/>
    </row>
    <row r="1037" spans="14:14" x14ac:dyDescent="0.3">
      <c r="N1037" s="86"/>
    </row>
    <row r="1038" spans="14:14" x14ac:dyDescent="0.3">
      <c r="N1038" s="86"/>
    </row>
    <row r="1039" spans="14:14" x14ac:dyDescent="0.3">
      <c r="N1039" s="86"/>
    </row>
    <row r="1040" spans="14:14" x14ac:dyDescent="0.3">
      <c r="N1040" s="86"/>
    </row>
    <row r="1041" spans="14:14" x14ac:dyDescent="0.3">
      <c r="N1041" s="86"/>
    </row>
    <row r="1042" spans="14:14" x14ac:dyDescent="0.3">
      <c r="N1042" s="86"/>
    </row>
    <row r="1043" spans="14:14" x14ac:dyDescent="0.3">
      <c r="N1043" s="86"/>
    </row>
    <row r="1044" spans="14:14" x14ac:dyDescent="0.3">
      <c r="N1044" s="86"/>
    </row>
    <row r="1045" spans="14:14" x14ac:dyDescent="0.3">
      <c r="N1045" s="86"/>
    </row>
    <row r="1046" spans="14:14" x14ac:dyDescent="0.3">
      <c r="N1046" s="86"/>
    </row>
    <row r="1047" spans="14:14" x14ac:dyDescent="0.3">
      <c r="N1047" s="86"/>
    </row>
    <row r="1048" spans="14:14" x14ac:dyDescent="0.3">
      <c r="N1048" s="86"/>
    </row>
    <row r="1049" spans="14:14" x14ac:dyDescent="0.3">
      <c r="N1049" s="86"/>
    </row>
    <row r="1050" spans="14:14" x14ac:dyDescent="0.3">
      <c r="N1050" s="86"/>
    </row>
    <row r="1051" spans="14:14" x14ac:dyDescent="0.3">
      <c r="N1051" s="86"/>
    </row>
    <row r="1052" spans="14:14" x14ac:dyDescent="0.3">
      <c r="N1052" s="86"/>
    </row>
    <row r="1053" spans="14:14" x14ac:dyDescent="0.3">
      <c r="N1053" s="86"/>
    </row>
    <row r="1054" spans="14:14" x14ac:dyDescent="0.3">
      <c r="N1054" s="86"/>
    </row>
    <row r="1055" spans="14:14" x14ac:dyDescent="0.3">
      <c r="N1055" s="86"/>
    </row>
    <row r="1056" spans="14:14" x14ac:dyDescent="0.3">
      <c r="N1056" s="86"/>
    </row>
    <row r="1057" spans="14:14" x14ac:dyDescent="0.3">
      <c r="N1057" s="86"/>
    </row>
    <row r="1058" spans="14:14" x14ac:dyDescent="0.3">
      <c r="N1058" s="86"/>
    </row>
    <row r="1059" spans="14:14" x14ac:dyDescent="0.3">
      <c r="N1059" s="86"/>
    </row>
    <row r="1060" spans="14:14" x14ac:dyDescent="0.3">
      <c r="N1060" s="86"/>
    </row>
    <row r="1061" spans="14:14" x14ac:dyDescent="0.3">
      <c r="N1061" s="86"/>
    </row>
    <row r="1062" spans="14:14" x14ac:dyDescent="0.3">
      <c r="N1062" s="86"/>
    </row>
    <row r="1063" spans="14:14" x14ac:dyDescent="0.3">
      <c r="N1063" s="86"/>
    </row>
    <row r="1064" spans="14:14" x14ac:dyDescent="0.3">
      <c r="N1064" s="86"/>
    </row>
    <row r="1065" spans="14:14" x14ac:dyDescent="0.3">
      <c r="N1065" s="86"/>
    </row>
    <row r="1066" spans="14:14" x14ac:dyDescent="0.3">
      <c r="N1066" s="86"/>
    </row>
    <row r="1067" spans="14:14" x14ac:dyDescent="0.3">
      <c r="N1067" s="86"/>
    </row>
    <row r="1068" spans="14:14" x14ac:dyDescent="0.3">
      <c r="N1068" s="86"/>
    </row>
    <row r="1069" spans="14:14" x14ac:dyDescent="0.3">
      <c r="N1069" s="86"/>
    </row>
    <row r="1070" spans="14:14" x14ac:dyDescent="0.3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31" priority="453" operator="equal">
      <formula>$C$215</formula>
    </cfRule>
    <cfRule type="cellIs" dxfId="130" priority="452" operator="equal">
      <formula>$C$227</formula>
    </cfRule>
  </conditionalFormatting>
  <conditionalFormatting sqref="E1:E440 E453:E1048576">
    <cfRule type="containsText" dxfId="129" priority="459" operator="containsText" text="domo">
      <formula>NOT(ISERROR(SEARCH("domo",E1)))</formula>
    </cfRule>
    <cfRule type="containsText" dxfId="128" priority="458" operator="containsText" text="fija">
      <formula>NOT(ISERROR(SEARCH("fija",E1)))</formula>
    </cfRule>
  </conditionalFormatting>
  <conditionalFormatting sqref="E1:E1048576">
    <cfRule type="cellIs" dxfId="127" priority="454" operator="equal">
      <formula>$E$7</formula>
    </cfRule>
  </conditionalFormatting>
  <conditionalFormatting sqref="E442">
    <cfRule type="containsText" dxfId="126" priority="401" operator="containsText" text="Radio">
      <formula>NOT(ISERROR(SEARCH("Radio",E442)))</formula>
    </cfRule>
    <cfRule type="containsText" dxfId="125" priority="400" operator="containsText" text="domo">
      <formula>NOT(ISERROR(SEARCH("domo",E442)))</formula>
    </cfRule>
    <cfRule type="containsText" dxfId="124" priority="399" operator="containsText" text="fija">
      <formula>NOT(ISERROR(SEARCH("fija",E442)))</formula>
    </cfRule>
  </conditionalFormatting>
  <conditionalFormatting sqref="E442:E443">
    <cfRule type="containsText" dxfId="123" priority="395" operator="containsText" text="domo">
      <formula>NOT(ISERROR(SEARCH("domo",E442)))</formula>
    </cfRule>
    <cfRule type="containsText" dxfId="122" priority="394" operator="containsText" text="fija">
      <formula>NOT(ISERROR(SEARCH("fija",E442)))</formula>
    </cfRule>
  </conditionalFormatting>
  <conditionalFormatting sqref="E443">
    <cfRule type="containsText" dxfId="121" priority="396" operator="containsText" text="Radio">
      <formula>NOT(ISERROR(SEARCH("Radio",E443)))</formula>
    </cfRule>
    <cfRule type="containsText" dxfId="120" priority="393" operator="containsText" text="domo">
      <formula>NOT(ISERROR(SEARCH("domo",E443)))</formula>
    </cfRule>
    <cfRule type="containsText" dxfId="119" priority="392" operator="containsText" text="fija">
      <formula>NOT(ISERROR(SEARCH("fija",E443)))</formula>
    </cfRule>
  </conditionalFormatting>
  <conditionalFormatting sqref="E446">
    <cfRule type="containsText" dxfId="118" priority="391" operator="containsText" text="Radio">
      <formula>NOT(ISERROR(SEARCH("Radio",E446)))</formula>
    </cfRule>
    <cfRule type="containsText" dxfId="117" priority="390" operator="containsText" text="domo">
      <formula>NOT(ISERROR(SEARCH("domo",E446)))</formula>
    </cfRule>
    <cfRule type="containsText" dxfId="116" priority="389" operator="containsText" text="fija">
      <formula>NOT(ISERROR(SEARCH("fija",E446)))</formula>
    </cfRule>
  </conditionalFormatting>
  <conditionalFormatting sqref="E446:E447">
    <cfRule type="containsText" dxfId="115" priority="385" operator="containsText" text="domo">
      <formula>NOT(ISERROR(SEARCH("domo",E446)))</formula>
    </cfRule>
    <cfRule type="containsText" dxfId="11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13" priority="386" operator="containsText" text="Radio">
      <formula>NOT(ISERROR(SEARCH("Radio",E27)))</formula>
    </cfRule>
  </conditionalFormatting>
  <conditionalFormatting sqref="E447:E448">
    <cfRule type="containsText" dxfId="112" priority="379" operator="containsText" text="fija">
      <formula>NOT(ISERROR(SEARCH("fija",E447)))</formula>
    </cfRule>
    <cfRule type="containsText" dxfId="111" priority="380" operator="containsText" text="domo">
      <formula>NOT(ISERROR(SEARCH("domo",E447)))</formula>
    </cfRule>
  </conditionalFormatting>
  <conditionalFormatting sqref="E448">
    <cfRule type="containsText" dxfId="110" priority="381" operator="containsText" text="Radio">
      <formula>NOT(ISERROR(SEARCH("Radio",E448)))</formula>
    </cfRule>
  </conditionalFormatting>
  <conditionalFormatting sqref="E448:E449">
    <cfRule type="containsText" dxfId="109" priority="374" operator="containsText" text="fija">
      <formula>NOT(ISERROR(SEARCH("fija",E448)))</formula>
    </cfRule>
    <cfRule type="containsText" dxfId="108" priority="375" operator="containsText" text="domo">
      <formula>NOT(ISERROR(SEARCH("domo",E448)))</formula>
    </cfRule>
  </conditionalFormatting>
  <conditionalFormatting sqref="E449">
    <cfRule type="containsText" dxfId="107" priority="372" operator="containsText" text="fija">
      <formula>NOT(ISERROR(SEARCH("fija",E449)))</formula>
    </cfRule>
    <cfRule type="containsText" dxfId="106" priority="373" operator="containsText" text="domo">
      <formula>NOT(ISERROR(SEARCH("domo",E449)))</formula>
    </cfRule>
    <cfRule type="containsText" dxfId="105" priority="376" operator="containsText" text="Radio">
      <formula>NOT(ISERROR(SEARCH("Radio",E449)))</formula>
    </cfRule>
  </conditionalFormatting>
  <conditionalFormatting sqref="E451">
    <cfRule type="containsText" dxfId="104" priority="670" operator="containsText" text="fija">
      <formula>NOT(ISERROR(SEARCH("fija",E451)))</formula>
    </cfRule>
    <cfRule type="containsText" dxfId="103" priority="671" operator="containsText" text="domo">
      <formula>NOT(ISERROR(SEARCH("domo",E451)))</formula>
    </cfRule>
  </conditionalFormatting>
  <conditionalFormatting sqref="E454:E456">
    <cfRule type="containsText" dxfId="102" priority="403" operator="containsText" text="domo">
      <formula>NOT(ISERROR(SEARCH("domo",E454)))</formula>
    </cfRule>
    <cfRule type="containsText" dxfId="101" priority="402" operator="containsText" text="fija">
      <formula>NOT(ISERROR(SEARCH("fija",E454)))</formula>
    </cfRule>
  </conditionalFormatting>
  <conditionalFormatting sqref="E461:F480">
    <cfRule type="containsText" dxfId="100" priority="1" operator="containsText" text="Radio">
      <formula>NOT(ISERROR(SEARCH("Radio",E461)))</formula>
    </cfRule>
  </conditionalFormatting>
  <conditionalFormatting sqref="E491:G512">
    <cfRule type="containsText" dxfId="9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8" priority="927" operator="containsText" text="Radio">
      <formula>NOT(ISERROR(SEARCH("Radio",E1)))</formula>
    </cfRule>
  </conditionalFormatting>
  <conditionalFormatting sqref="F441">
    <cfRule type="cellIs" dxfId="97" priority="50" operator="equal">
      <formula>"PTP A FO"</formula>
    </cfRule>
    <cfRule type="containsText" dxfId="96" priority="49" operator="containsText" text="Radio">
      <formula>NOT(ISERROR(SEARCH("Radio",F441)))</formula>
    </cfRule>
  </conditionalFormatting>
  <conditionalFormatting sqref="F1:G440 F451:G451 F453:G491 F492:F497 F498:G1048576">
    <cfRule type="cellIs" dxfId="95" priority="651" operator="equal">
      <formula>"PTP A FO"</formula>
    </cfRule>
  </conditionalFormatting>
  <conditionalFormatting sqref="F1:G491 F492:F497 F498:G1048576">
    <cfRule type="cellIs" dxfId="94" priority="456" operator="equal">
      <formula>"PTP A FO"</formula>
    </cfRule>
  </conditionalFormatting>
  <conditionalFormatting sqref="F1:G491 F498:G1048576 F492:F497">
    <cfRule type="cellIs" dxfId="93" priority="455" operator="equal">
      <formula>$F$10</formula>
    </cfRule>
  </conditionalFormatting>
  <conditionalFormatting sqref="G492:G497">
    <cfRule type="cellIs" dxfId="92" priority="30" operator="equal">
      <formula>"PTP A FO"</formula>
    </cfRule>
    <cfRule type="cellIs" dxfId="91" priority="29" operator="equal">
      <formula>"PTP A FO"</formula>
    </cfRule>
    <cfRule type="cellIs" dxfId="90" priority="28" operator="equal">
      <formula>$F$10</formula>
    </cfRule>
  </conditionalFormatting>
  <conditionalFormatting sqref="H492 H494 H496 H498 H500 H502">
    <cfRule type="containsText" dxfId="89" priority="27" operator="containsText" text="Radio">
      <formula>NOT(ISERROR(SEARCH("Radio",H492)))</formula>
    </cfRule>
  </conditionalFormatting>
  <conditionalFormatting sqref="H504">
    <cfRule type="containsText" dxfId="88" priority="26" operator="containsText" text="Radio">
      <formula>NOT(ISERROR(SEARCH("Radio",H504)))</formula>
    </cfRule>
  </conditionalFormatting>
  <conditionalFormatting sqref="H508 H510:H512">
    <cfRule type="containsText" dxfId="87" priority="25" operator="containsText" text="Radio">
      <formula>NOT(ISERROR(SEARCH("Radio",H508)))</formula>
    </cfRule>
  </conditionalFormatting>
  <conditionalFormatting sqref="K4:K538">
    <cfRule type="cellIs" dxfId="86" priority="886" operator="lessThan">
      <formula>0.8</formula>
    </cfRule>
    <cfRule type="cellIs" dxfId="8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8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83" priority="583" operator="containsText" text="Caida">
      <formula>NOT(ISERROR(SEARCH("Caida",L513)))</formula>
    </cfRule>
  </conditionalFormatting>
  <conditionalFormatting sqref="N513:N1070">
    <cfRule type="cellIs" dxfId="82" priority="215" operator="greaterThan">
      <formula>0.8</formula>
    </cfRule>
    <cfRule type="cellIs" dxfId="81" priority="214" operator="lessThan">
      <formula>0.8</formula>
    </cfRule>
    <cfRule type="containsText" dxfId="80" priority="213" operator="containsText" text="Caida">
      <formula>NOT(ISERROR(SEARCH("Caida",N513)))</formula>
    </cfRule>
    <cfRule type="notContainsText" dxfId="79" priority="212" operator="notContains" text="Caida">
      <formula>ISERROR(SEARCH("Caida",N513))</formula>
    </cfRule>
    <cfRule type="cellIs" dxfId="78" priority="342" operator="equal">
      <formula>"APAGADO"</formula>
    </cfRule>
    <cfRule type="cellIs" dxfId="77" priority="238" operator="greaterThan">
      <formula>0.8</formula>
    </cfRule>
  </conditionalFormatting>
  <conditionalFormatting sqref="N513:N1048576 N2">
    <cfRule type="cellIs" dxfId="76" priority="232" operator="equal">
      <formula>$N$13</formula>
    </cfRule>
  </conditionalFormatting>
  <conditionalFormatting sqref="V3:AG3">
    <cfRule type="cellIs" dxfId="7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7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73" priority="33" operator="equal">
      <formula>"apagado"</formula>
    </cfRule>
  </conditionalFormatting>
  <conditionalFormatting sqref="AP513:AP538 AO513:AO1048576">
    <cfRule type="containsText" dxfId="72" priority="165" operator="containsText" text="Caida">
      <formula>NOT(ISERROR(SEARCH("Caida",AO513)))</formula>
    </cfRule>
    <cfRule type="notContainsText" dxfId="7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3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3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3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3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3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3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3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3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3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3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3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3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3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3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3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3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3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3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3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3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3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3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3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3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3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3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3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3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3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3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3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3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3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3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3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3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78</v>
      </c>
      <c r="I1" s="18">
        <f t="shared" si="0"/>
        <v>53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3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3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3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3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70" priority="1" operator="equal">
      <formula>0</formula>
    </cfRule>
    <cfRule type="cellIs" dxfId="6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980</v>
      </c>
      <c r="D1" s="31">
        <f>COUNTIFS(E4:E401,"=Fibra Optica")</f>
        <v>270</v>
      </c>
    </row>
    <row r="2" spans="1:36" ht="21" x14ac:dyDescent="0.4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3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1146</v>
      </c>
      <c r="D1" s="32"/>
    </row>
    <row r="2" spans="1:36" ht="21" x14ac:dyDescent="0.4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3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3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3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3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3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3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3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3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3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3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3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3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3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3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3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3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3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3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3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3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3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3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3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3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3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3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3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3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3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3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3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3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3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3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3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3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3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3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3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3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3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3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3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3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3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3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3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3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3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3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3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3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3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3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3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3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3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3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3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3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3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3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3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3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3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3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3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3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3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3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3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3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3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3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3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3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3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3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3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3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3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3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3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3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3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3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3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3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3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3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3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3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3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3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3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3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3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3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3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3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3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3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3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3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3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3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3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3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3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3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3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3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3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3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3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3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3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3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3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3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3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3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3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3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3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3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3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3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3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3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3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3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3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3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3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3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3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3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3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3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3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3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3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3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3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3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3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3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3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3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3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3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3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3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3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3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3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3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3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3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3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3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3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3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3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3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3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3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3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3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3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3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3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3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3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3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3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3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3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3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3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3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3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3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3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3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3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3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3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3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3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3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3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3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3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3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3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3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3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3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3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3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3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3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3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3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3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3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3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3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3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3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3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3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3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3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3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3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3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3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3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3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3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3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3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3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3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3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3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3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3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3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3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3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3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3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3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3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3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3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3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3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3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3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3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3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3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3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3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3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3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3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3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3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3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3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3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3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3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3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3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3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3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3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3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3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3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3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3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3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3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3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3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3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3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3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3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3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3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3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3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3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3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3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3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3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3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3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3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3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3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3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3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3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3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3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3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3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3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3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3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3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3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3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3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3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3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3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3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3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3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3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3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3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3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3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3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3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3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3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3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3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3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3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3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3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3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3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3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3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3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3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3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3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3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3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3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3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3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3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3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3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3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3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3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3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3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3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3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3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3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3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3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3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3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3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3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3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3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3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3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3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3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3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3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3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3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3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3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3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3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3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3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3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3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3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3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3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3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3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3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3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3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3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3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3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3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3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3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3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3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3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3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3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68" priority="1" operator="containsText" text="APAGADO">
      <formula>NOT(ISERROR(SEARCH("APAGADO",F4)))</formula>
    </cfRule>
  </conditionalFormatting>
  <conditionalFormatting sqref="AE3:AE1048576">
    <cfRule type="containsText" dxfId="6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5" ht="21" x14ac:dyDescent="0.4">
      <c r="C1" s="32" t="s">
        <v>981</v>
      </c>
      <c r="D1" s="32">
        <f>COUNTIFS(E4:E400,"=radio")</f>
        <v>89</v>
      </c>
    </row>
    <row r="2" spans="1:35" ht="21" x14ac:dyDescent="0.4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3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3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3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3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3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3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3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3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3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3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3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3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3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3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3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3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3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3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3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3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3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3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3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3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3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3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3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3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3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3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3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3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3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3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3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3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3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3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3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3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3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3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3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3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3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3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3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3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3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3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3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3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3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3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3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3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3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3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3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3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3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3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3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3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3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3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3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3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3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3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3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3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3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3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3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3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3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3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3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3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3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3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3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3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66" priority="1" operator="containsText" text="APAGADO">
      <formula>NOT(ISERROR(SEARCH("APAGADO",F4)))</formula>
    </cfRule>
  </conditionalFormatting>
  <conditionalFormatting sqref="AE3:AE1048576">
    <cfRule type="containsText" dxfId="6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3" zoomScaleNormal="100" workbookViewId="0">
      <selection activeCell="F23" sqref="F23:J29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1"/>
    <col min="4" max="4" width="11.5546875" style="9"/>
    <col min="5" max="5" width="11.5546875" style="60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993</v>
      </c>
      <c r="E1" s="60" t="s">
        <v>994</v>
      </c>
    </row>
    <row r="2" spans="1:10" ht="15.6" customHeight="1" thickTop="1" thickBot="1" x14ac:dyDescent="0.35">
      <c r="A2" s="91"/>
      <c r="B2" s="61" t="s">
        <v>1329</v>
      </c>
      <c r="C2" s="62">
        <v>534</v>
      </c>
      <c r="D2" s="63"/>
      <c r="E2" s="64"/>
      <c r="F2" s="136">
        <v>45292</v>
      </c>
      <c r="G2" s="106" t="s">
        <v>1394</v>
      </c>
      <c r="H2" s="115"/>
      <c r="I2" s="115"/>
      <c r="J2" s="108"/>
    </row>
    <row r="3" spans="1:10" ht="15" customHeight="1" thickTop="1" thickBot="1" x14ac:dyDescent="0.35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7"/>
      <c r="G3" s="105"/>
      <c r="H3" s="116" t="s">
        <v>1329</v>
      </c>
      <c r="I3" s="120" t="s">
        <v>1422</v>
      </c>
      <c r="J3" s="109" t="s">
        <v>994</v>
      </c>
    </row>
    <row r="4" spans="1:10" ht="16.8" thickTop="1" thickBot="1" x14ac:dyDescent="0.35">
      <c r="A4" s="92"/>
      <c r="B4" s="65" t="s">
        <v>1330</v>
      </c>
      <c r="C4" s="83">
        <v>0</v>
      </c>
      <c r="D4" s="66">
        <v>0</v>
      </c>
      <c r="E4" s="67">
        <f>D4/C2</f>
        <v>0</v>
      </c>
      <c r="F4" s="137"/>
      <c r="G4" s="114" t="s">
        <v>1416</v>
      </c>
      <c r="H4" s="117">
        <f>paradas!D1</f>
        <v>38</v>
      </c>
      <c r="I4" s="121"/>
      <c r="J4" s="113"/>
    </row>
    <row r="5" spans="1:10" ht="16.2" thickTop="1" x14ac:dyDescent="0.3">
      <c r="A5" s="92"/>
      <c r="B5" s="65" t="s">
        <v>1331</v>
      </c>
      <c r="C5" s="83">
        <v>0</v>
      </c>
      <c r="D5" s="66">
        <v>0</v>
      </c>
      <c r="E5" s="67">
        <f>D5/C2</f>
        <v>0</v>
      </c>
      <c r="F5" s="137"/>
      <c r="G5" s="65" t="s">
        <v>1153</v>
      </c>
      <c r="H5" s="118">
        <f>paradas!K1</f>
        <v>38</v>
      </c>
      <c r="I5" s="122">
        <f>paradas!F2</f>
        <v>10</v>
      </c>
      <c r="J5" s="112">
        <f t="shared" ref="J5:J7" si="0">I5/H5</f>
        <v>0.26315789473684209</v>
      </c>
    </row>
    <row r="6" spans="1:10" ht="16.2" thickBot="1" x14ac:dyDescent="0.35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7"/>
      <c r="G6" s="65" t="s">
        <v>1418</v>
      </c>
      <c r="H6" s="118">
        <f>paradas!O1</f>
        <v>38</v>
      </c>
      <c r="I6" s="123">
        <f>paradas!F3</f>
        <v>8</v>
      </c>
      <c r="J6" s="107">
        <v>0</v>
      </c>
    </row>
    <row r="7" spans="1:10" ht="15" customHeight="1" thickTop="1" thickBot="1" x14ac:dyDescent="0.35">
      <c r="A7" s="40"/>
      <c r="B7" s="93" t="s">
        <v>1144</v>
      </c>
      <c r="C7" s="94">
        <v>0</v>
      </c>
      <c r="D7" s="94"/>
      <c r="E7" s="95">
        <v>0</v>
      </c>
      <c r="F7" s="137"/>
      <c r="G7" s="65" t="s">
        <v>1424</v>
      </c>
      <c r="H7" s="118">
        <f>H5+H6</f>
        <v>76</v>
      </c>
      <c r="I7" s="124">
        <f>I5+I6</f>
        <v>18</v>
      </c>
      <c r="J7" s="110">
        <f t="shared" si="0"/>
        <v>0.23684210526315788</v>
      </c>
    </row>
    <row r="8" spans="1:10" ht="16.8" thickTop="1" thickBot="1" x14ac:dyDescent="0.35">
      <c r="B8" s="93" t="s">
        <v>1145</v>
      </c>
      <c r="C8" s="94">
        <v>0</v>
      </c>
      <c r="E8" s="96">
        <v>0</v>
      </c>
      <c r="F8" s="138"/>
      <c r="G8" s="68" t="s">
        <v>1423</v>
      </c>
      <c r="H8" s="119">
        <f>I5+I6</f>
        <v>18</v>
      </c>
      <c r="I8" s="125"/>
      <c r="J8" s="111"/>
    </row>
    <row r="9" spans="1:10" ht="15" customHeight="1" thickTop="1" thickBot="1" x14ac:dyDescent="0.35">
      <c r="B9" s="61" t="s">
        <v>1329</v>
      </c>
      <c r="C9" s="62">
        <v>534</v>
      </c>
      <c r="D9" s="63"/>
      <c r="E9" s="64"/>
      <c r="F9" s="136">
        <v>45293</v>
      </c>
      <c r="G9" s="106" t="s">
        <v>1394</v>
      </c>
      <c r="H9" s="115"/>
      <c r="I9" s="115"/>
      <c r="J9" s="108"/>
    </row>
    <row r="10" spans="1:10" ht="15.6" thickTop="1" thickBot="1" x14ac:dyDescent="0.35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1329</v>
      </c>
      <c r="I10" s="120" t="s">
        <v>1422</v>
      </c>
      <c r="J10" s="109" t="s">
        <v>994</v>
      </c>
    </row>
    <row r="11" spans="1:10" ht="16.8" thickTop="1" thickBot="1" x14ac:dyDescent="0.35">
      <c r="B11" s="65" t="s">
        <v>1330</v>
      </c>
      <c r="C11" s="83">
        <v>7</v>
      </c>
      <c r="D11" s="66">
        <v>70</v>
      </c>
      <c r="E11" s="67">
        <v>0.13109999999999999</v>
      </c>
      <c r="F11" s="137"/>
      <c r="G11" s="114" t="s">
        <v>1416</v>
      </c>
      <c r="H11" s="117">
        <f>paradas!D1</f>
        <v>38</v>
      </c>
      <c r="I11" s="121"/>
      <c r="J11" s="113"/>
    </row>
    <row r="12" spans="1:10" ht="15" customHeight="1" thickTop="1" x14ac:dyDescent="0.3">
      <c r="B12" s="65" t="s">
        <v>1331</v>
      </c>
      <c r="C12" s="83">
        <v>1</v>
      </c>
      <c r="D12" s="66">
        <v>76</v>
      </c>
      <c r="E12" s="67">
        <v>0.14230000000000001</v>
      </c>
      <c r="F12" s="137"/>
      <c r="G12" s="65" t="s">
        <v>1153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2" thickBot="1" x14ac:dyDescent="0.35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1418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6.8" thickTop="1" thickBot="1" x14ac:dyDescent="0.35">
      <c r="B14" s="93" t="s">
        <v>1144</v>
      </c>
      <c r="C14" s="94">
        <v>29</v>
      </c>
      <c r="D14" s="94">
        <v>0</v>
      </c>
      <c r="E14" s="95">
        <v>0.12</v>
      </c>
      <c r="F14" s="137"/>
      <c r="G14" s="65" t="s">
        <v>1424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5">
      <c r="B15" s="93" t="s">
        <v>1145</v>
      </c>
      <c r="C15" s="94">
        <v>48</v>
      </c>
      <c r="D15" s="94">
        <v>0</v>
      </c>
      <c r="E15" s="96">
        <v>0.23</v>
      </c>
      <c r="F15" s="138"/>
      <c r="G15" s="68" t="s">
        <v>1423</v>
      </c>
      <c r="H15" s="119">
        <f>I14</f>
        <v>20</v>
      </c>
      <c r="I15" s="125"/>
      <c r="J15" s="111"/>
    </row>
    <row r="16" spans="1:10" ht="17.25" customHeight="1" thickTop="1" thickBot="1" x14ac:dyDescent="0.35">
      <c r="B16" s="61" t="s">
        <v>1329</v>
      </c>
      <c r="C16" s="62">
        <v>534</v>
      </c>
      <c r="D16" s="63"/>
      <c r="E16" s="64"/>
      <c r="F16" s="136">
        <v>45294</v>
      </c>
      <c r="G16" s="106" t="s">
        <v>1394</v>
      </c>
      <c r="H16" s="115"/>
      <c r="I16" s="115"/>
      <c r="J16" s="108"/>
    </row>
    <row r="17" spans="2:10" ht="15" customHeight="1" thickTop="1" thickBot="1" x14ac:dyDescent="0.35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1329</v>
      </c>
      <c r="I17" s="120" t="s">
        <v>1422</v>
      </c>
      <c r="J17" s="109" t="s">
        <v>994</v>
      </c>
    </row>
    <row r="18" spans="2:10" ht="16.8" thickTop="1" thickBot="1" x14ac:dyDescent="0.35">
      <c r="B18" s="65" t="s">
        <v>1330</v>
      </c>
      <c r="C18" s="83">
        <v>5</v>
      </c>
      <c r="D18" s="66">
        <v>63</v>
      </c>
      <c r="E18" s="67">
        <v>0.11799999999999999</v>
      </c>
      <c r="F18" s="137"/>
      <c r="G18" s="114" t="s">
        <v>1416</v>
      </c>
      <c r="H18" s="117">
        <v>38</v>
      </c>
      <c r="I18" s="121"/>
      <c r="J18" s="113"/>
    </row>
    <row r="19" spans="2:10" ht="16.2" thickTop="1" x14ac:dyDescent="0.3">
      <c r="B19" s="65" t="s">
        <v>1331</v>
      </c>
      <c r="C19" s="83">
        <v>1</v>
      </c>
      <c r="D19" s="66">
        <v>67</v>
      </c>
      <c r="E19" s="67">
        <v>0.1255</v>
      </c>
      <c r="F19" s="137"/>
      <c r="G19" s="65" t="s">
        <v>1153</v>
      </c>
      <c r="H19" s="118">
        <v>38</v>
      </c>
      <c r="I19" s="122">
        <v>11</v>
      </c>
      <c r="J19" s="112">
        <v>0.28999999999999998</v>
      </c>
    </row>
    <row r="20" spans="2:10" ht="16.2" thickBot="1" x14ac:dyDescent="0.35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1418</v>
      </c>
      <c r="H20" s="118">
        <v>38</v>
      </c>
      <c r="I20" s="123">
        <v>9</v>
      </c>
      <c r="J20" s="107">
        <v>0.24</v>
      </c>
    </row>
    <row r="21" spans="2:10" ht="16.8" thickTop="1" thickBot="1" x14ac:dyDescent="0.35">
      <c r="B21" s="93" t="s">
        <v>1144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1424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5">
      <c r="B22" s="93" t="s">
        <v>1145</v>
      </c>
      <c r="C22" s="94">
        <v>41</v>
      </c>
      <c r="D22" s="94">
        <v>0</v>
      </c>
      <c r="E22" s="96">
        <v>0.2</v>
      </c>
      <c r="F22" s="138"/>
      <c r="G22" s="68" t="s">
        <v>1423</v>
      </c>
      <c r="H22" s="119">
        <v>20</v>
      </c>
      <c r="I22" s="125"/>
      <c r="J22" s="111"/>
    </row>
    <row r="23" spans="2:10" ht="17.25" customHeight="1" thickTop="1" thickBot="1" x14ac:dyDescent="0.35">
      <c r="B23" s="61" t="s">
        <v>1329</v>
      </c>
      <c r="C23" s="62">
        <v>534</v>
      </c>
      <c r="D23" s="63"/>
      <c r="E23" s="64"/>
      <c r="F23" s="136">
        <v>45295</v>
      </c>
      <c r="G23" s="106" t="s">
        <v>1394</v>
      </c>
      <c r="H23" s="115"/>
      <c r="I23" s="115"/>
      <c r="J23" s="108"/>
    </row>
    <row r="24" spans="2:10" ht="15.6" thickTop="1" thickBot="1" x14ac:dyDescent="0.35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1329</v>
      </c>
      <c r="I24" s="120" t="s">
        <v>1422</v>
      </c>
      <c r="J24" s="109" t="s">
        <v>994</v>
      </c>
    </row>
    <row r="25" spans="2:10" ht="16.8" thickTop="1" thickBot="1" x14ac:dyDescent="0.35">
      <c r="B25" s="65" t="s">
        <v>1330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1416</v>
      </c>
      <c r="H25" s="117">
        <v>38</v>
      </c>
      <c r="I25" s="121"/>
      <c r="J25" s="113"/>
    </row>
    <row r="26" spans="2:10" ht="16.2" thickTop="1" x14ac:dyDescent="0.3">
      <c r="B26" s="65" t="s">
        <v>1331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1153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5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1418</v>
      </c>
      <c r="H27" s="118">
        <v>38</v>
      </c>
      <c r="I27" s="123">
        <v>9</v>
      </c>
      <c r="J27" s="107">
        <v>0.24</v>
      </c>
    </row>
    <row r="28" spans="2:10" ht="16.8" thickTop="1" thickBot="1" x14ac:dyDescent="0.35">
      <c r="B28" s="93" t="s">
        <v>1144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1424</v>
      </c>
      <c r="H28" s="118">
        <v>76</v>
      </c>
      <c r="I28" s="124">
        <v>20</v>
      </c>
      <c r="J28" s="110">
        <v>0.26</v>
      </c>
    </row>
    <row r="29" spans="2:10" ht="16.8" thickTop="1" thickBot="1" x14ac:dyDescent="0.35">
      <c r="B29" s="93" t="s">
        <v>1145</v>
      </c>
      <c r="C29" s="94">
        <f>Hoja1!I5</f>
        <v>41</v>
      </c>
      <c r="D29" s="94"/>
      <c r="E29" s="96">
        <v>0.2</v>
      </c>
      <c r="F29" s="138"/>
      <c r="G29" s="68" t="s">
        <v>1423</v>
      </c>
      <c r="H29" s="119">
        <v>20</v>
      </c>
      <c r="I29" s="125"/>
      <c r="J29" s="111"/>
    </row>
    <row r="30" spans="2:10" ht="17.25" customHeight="1" thickTop="1" thickBot="1" x14ac:dyDescent="0.35">
      <c r="B30" s="61" t="s">
        <v>1329</v>
      </c>
      <c r="C30" s="62">
        <v>534</v>
      </c>
      <c r="D30" s="63"/>
      <c r="E30" s="64"/>
      <c r="F30" s="136">
        <v>45296</v>
      </c>
      <c r="G30" s="106" t="s">
        <v>1394</v>
      </c>
      <c r="H30" s="115"/>
      <c r="I30" s="115"/>
      <c r="J30" s="108"/>
    </row>
    <row r="31" spans="2:10" ht="15.6" thickTop="1" thickBot="1" x14ac:dyDescent="0.35">
      <c r="B31" s="65" t="s">
        <v>6</v>
      </c>
      <c r="C31" s="82">
        <v>0</v>
      </c>
      <c r="D31" s="66">
        <f>C31</f>
        <v>0</v>
      </c>
      <c r="E31" s="67">
        <f>D31/C30</f>
        <v>0</v>
      </c>
      <c r="F31" s="137"/>
      <c r="G31" s="105"/>
      <c r="H31" s="116" t="s">
        <v>1329</v>
      </c>
      <c r="I31" s="120" t="s">
        <v>1422</v>
      </c>
      <c r="J31" s="109" t="s">
        <v>994</v>
      </c>
    </row>
    <row r="32" spans="2:10" ht="15.75" customHeight="1" thickTop="1" thickBot="1" x14ac:dyDescent="0.35">
      <c r="B32" s="65" t="s">
        <v>1330</v>
      </c>
      <c r="C32" s="83">
        <v>0</v>
      </c>
      <c r="D32" s="66">
        <f>D31-C32</f>
        <v>0</v>
      </c>
      <c r="E32" s="67">
        <f>D32/C30</f>
        <v>0</v>
      </c>
      <c r="F32" s="137"/>
      <c r="G32" s="114" t="s">
        <v>1416</v>
      </c>
      <c r="H32" s="117">
        <v>38</v>
      </c>
      <c r="I32" s="121"/>
      <c r="J32" s="113"/>
    </row>
    <row r="33" spans="1:10" ht="16.2" thickTop="1" x14ac:dyDescent="0.3">
      <c r="B33" s="65" t="s">
        <v>1331</v>
      </c>
      <c r="C33" s="83">
        <v>0</v>
      </c>
      <c r="D33" s="66">
        <v>0</v>
      </c>
      <c r="E33" s="67">
        <v>0</v>
      </c>
      <c r="F33" s="137"/>
      <c r="G33" s="65" t="s">
        <v>1153</v>
      </c>
      <c r="H33" s="118">
        <v>38</v>
      </c>
      <c r="I33" s="122">
        <v>0</v>
      </c>
      <c r="J33" s="112">
        <f t="shared" ref="J33:J35" si="1">I33/H33</f>
        <v>0</v>
      </c>
    </row>
    <row r="34" spans="1:10" ht="16.2" thickBot="1" x14ac:dyDescent="0.35">
      <c r="B34" s="68" t="s">
        <v>16</v>
      </c>
      <c r="C34" s="69">
        <v>0</v>
      </c>
      <c r="D34" s="70">
        <v>0</v>
      </c>
      <c r="E34" s="90">
        <v>0</v>
      </c>
      <c r="F34" s="137"/>
      <c r="G34" s="65" t="s">
        <v>1418</v>
      </c>
      <c r="H34" s="118">
        <v>38</v>
      </c>
      <c r="I34" s="123">
        <v>0</v>
      </c>
      <c r="J34" s="107">
        <f t="shared" si="1"/>
        <v>0</v>
      </c>
    </row>
    <row r="35" spans="1:10" ht="16.8" thickTop="1" thickBot="1" x14ac:dyDescent="0.35">
      <c r="A35" t="s">
        <v>1561</v>
      </c>
      <c r="B35" s="93" t="s">
        <v>1144</v>
      </c>
      <c r="C35" s="94">
        <v>0</v>
      </c>
      <c r="D35" s="94"/>
      <c r="E35" s="95">
        <f>Hoja1!J4</f>
        <v>0</v>
      </c>
      <c r="F35" s="137"/>
      <c r="G35" s="65" t="s">
        <v>1424</v>
      </c>
      <c r="H35" s="118">
        <v>76</v>
      </c>
      <c r="I35" s="124">
        <v>0</v>
      </c>
      <c r="J35" s="110">
        <f t="shared" si="1"/>
        <v>0</v>
      </c>
    </row>
    <row r="36" spans="1:10" ht="16.8" thickTop="1" thickBot="1" x14ac:dyDescent="0.35">
      <c r="B36" s="93" t="s">
        <v>1145</v>
      </c>
      <c r="C36" s="94">
        <v>0</v>
      </c>
      <c r="D36" s="94"/>
      <c r="E36" s="96">
        <v>0</v>
      </c>
      <c r="F36" s="138"/>
      <c r="G36" s="68" t="s">
        <v>1423</v>
      </c>
      <c r="H36" s="119">
        <v>0</v>
      </c>
      <c r="I36" s="125"/>
      <c r="J36" s="111"/>
    </row>
    <row r="37" spans="1:10" ht="15.75" customHeight="1" thickTop="1" thickBot="1" x14ac:dyDescent="0.35">
      <c r="B37" s="61" t="s">
        <v>1329</v>
      </c>
      <c r="C37" s="62">
        <v>534</v>
      </c>
      <c r="D37" s="63"/>
      <c r="E37" s="64"/>
      <c r="F37" s="136">
        <v>45297</v>
      </c>
      <c r="G37" s="106" t="s">
        <v>1394</v>
      </c>
      <c r="H37" s="115"/>
      <c r="I37" s="115"/>
      <c r="J37" s="108"/>
    </row>
    <row r="38" spans="1:10" ht="15.6" thickTop="1" thickBot="1" x14ac:dyDescent="0.35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1329</v>
      </c>
      <c r="I38" s="120" t="s">
        <v>1422</v>
      </c>
      <c r="J38" s="109" t="s">
        <v>994</v>
      </c>
    </row>
    <row r="39" spans="1:10" ht="16.8" thickTop="1" thickBot="1" x14ac:dyDescent="0.35">
      <c r="B39" s="65" t="s">
        <v>1330</v>
      </c>
      <c r="C39" s="83">
        <v>0</v>
      </c>
      <c r="D39" s="66">
        <v>0</v>
      </c>
      <c r="E39" s="67">
        <v>0</v>
      </c>
      <c r="F39" s="137"/>
      <c r="G39" s="114" t="s">
        <v>1416</v>
      </c>
      <c r="H39" s="117">
        <v>38</v>
      </c>
      <c r="I39" s="121"/>
      <c r="J39" s="113"/>
    </row>
    <row r="40" spans="1:10" ht="16.2" thickTop="1" x14ac:dyDescent="0.3">
      <c r="B40" s="65" t="s">
        <v>1331</v>
      </c>
      <c r="C40" s="83">
        <v>0</v>
      </c>
      <c r="D40" s="66">
        <v>0</v>
      </c>
      <c r="E40" s="67">
        <v>0</v>
      </c>
      <c r="F40" s="137"/>
      <c r="G40" s="65" t="s">
        <v>1153</v>
      </c>
      <c r="H40" s="118">
        <v>38</v>
      </c>
      <c r="I40" s="122">
        <v>0</v>
      </c>
      <c r="J40" s="112">
        <v>0</v>
      </c>
    </row>
    <row r="41" spans="1:10" ht="16.2" thickBot="1" x14ac:dyDescent="0.35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1418</v>
      </c>
      <c r="H41" s="118">
        <v>38</v>
      </c>
      <c r="I41" s="123">
        <v>0</v>
      </c>
      <c r="J41" s="107">
        <f t="shared" ref="J41:J42" si="2">I41/H41</f>
        <v>0</v>
      </c>
    </row>
    <row r="42" spans="1:10" ht="15" customHeight="1" thickTop="1" thickBot="1" x14ac:dyDescent="0.35">
      <c r="B42" s="93" t="s">
        <v>1144</v>
      </c>
      <c r="C42" s="94">
        <v>0</v>
      </c>
      <c r="D42" s="94"/>
      <c r="E42" s="95">
        <v>0</v>
      </c>
      <c r="F42" s="137"/>
      <c r="G42" s="65" t="s">
        <v>1424</v>
      </c>
      <c r="H42" s="118">
        <v>76</v>
      </c>
      <c r="I42" s="124">
        <v>0</v>
      </c>
      <c r="J42" s="110">
        <f t="shared" si="2"/>
        <v>0</v>
      </c>
    </row>
    <row r="43" spans="1:10" ht="16.8" thickTop="1" thickBot="1" x14ac:dyDescent="0.35">
      <c r="B43" s="93" t="s">
        <v>1145</v>
      </c>
      <c r="C43" s="94">
        <v>0</v>
      </c>
      <c r="D43" s="94"/>
      <c r="E43" s="96">
        <v>0</v>
      </c>
      <c r="F43" s="138"/>
      <c r="G43" s="68" t="s">
        <v>1423</v>
      </c>
      <c r="H43" s="119">
        <v>0</v>
      </c>
      <c r="I43" s="125"/>
      <c r="J43" s="111"/>
    </row>
    <row r="44" spans="1:10" ht="17.25" customHeight="1" thickTop="1" thickBot="1" x14ac:dyDescent="0.35">
      <c r="B44" s="61" t="s">
        <v>1329</v>
      </c>
      <c r="C44" s="62">
        <v>534</v>
      </c>
      <c r="D44" s="63"/>
      <c r="E44" s="64"/>
      <c r="F44" s="136">
        <v>45298</v>
      </c>
      <c r="G44" s="106" t="s">
        <v>1394</v>
      </c>
      <c r="H44" s="115"/>
      <c r="I44" s="115"/>
      <c r="J44" s="108"/>
    </row>
    <row r="45" spans="1:10" ht="15.6" thickTop="1" thickBot="1" x14ac:dyDescent="0.35">
      <c r="B45" s="65" t="s">
        <v>6</v>
      </c>
      <c r="C45" s="82">
        <v>0</v>
      </c>
      <c r="D45" s="66">
        <f>C45</f>
        <v>0</v>
      </c>
      <c r="E45" s="67">
        <v>0</v>
      </c>
      <c r="F45" s="137"/>
      <c r="G45" s="105"/>
      <c r="H45" s="116" t="s">
        <v>1329</v>
      </c>
      <c r="I45" s="120" t="s">
        <v>1422</v>
      </c>
      <c r="J45" s="109" t="s">
        <v>994</v>
      </c>
    </row>
    <row r="46" spans="1:10" ht="16.8" thickTop="1" thickBot="1" x14ac:dyDescent="0.35">
      <c r="B46" s="65" t="s">
        <v>1330</v>
      </c>
      <c r="C46" s="83">
        <v>0</v>
      </c>
      <c r="D46" s="66">
        <v>0</v>
      </c>
      <c r="E46" s="67">
        <v>0</v>
      </c>
      <c r="F46" s="137"/>
      <c r="G46" s="114" t="s">
        <v>1416</v>
      </c>
      <c r="H46" s="117">
        <v>38</v>
      </c>
      <c r="I46" s="121"/>
      <c r="J46" s="113"/>
    </row>
    <row r="47" spans="1:10" ht="16.2" thickTop="1" x14ac:dyDescent="0.3">
      <c r="B47" s="65" t="s">
        <v>1331</v>
      </c>
      <c r="C47" s="83">
        <v>0</v>
      </c>
      <c r="D47" s="66">
        <v>0</v>
      </c>
      <c r="E47" s="67">
        <v>0</v>
      </c>
      <c r="F47" s="137"/>
      <c r="G47" s="65" t="s">
        <v>1153</v>
      </c>
      <c r="H47" s="118">
        <v>38</v>
      </c>
      <c r="I47" s="122">
        <v>0</v>
      </c>
      <c r="J47" s="112">
        <f t="shared" ref="J47:J49" si="3">I47/H47</f>
        <v>0</v>
      </c>
    </row>
    <row r="48" spans="1:10" ht="16.2" thickBot="1" x14ac:dyDescent="0.35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1418</v>
      </c>
      <c r="H48" s="118">
        <v>38</v>
      </c>
      <c r="I48" s="123">
        <v>0</v>
      </c>
      <c r="J48" s="107">
        <f t="shared" si="3"/>
        <v>0</v>
      </c>
    </row>
    <row r="49" spans="2:10" ht="16.8" thickTop="1" thickBot="1" x14ac:dyDescent="0.35">
      <c r="B49" s="93" t="s">
        <v>1144</v>
      </c>
      <c r="C49" s="94">
        <v>0</v>
      </c>
      <c r="D49" s="94"/>
      <c r="E49" s="95">
        <v>0</v>
      </c>
      <c r="F49" s="137"/>
      <c r="G49" s="65" t="s">
        <v>1424</v>
      </c>
      <c r="H49" s="118">
        <v>76</v>
      </c>
      <c r="I49" s="124">
        <v>0</v>
      </c>
      <c r="J49" s="110">
        <f t="shared" si="3"/>
        <v>0</v>
      </c>
    </row>
    <row r="50" spans="2:10" ht="16.8" thickTop="1" thickBot="1" x14ac:dyDescent="0.35">
      <c r="B50" s="93" t="s">
        <v>1145</v>
      </c>
      <c r="C50" s="94">
        <v>0</v>
      </c>
      <c r="D50" s="94"/>
      <c r="E50" s="96">
        <v>0</v>
      </c>
      <c r="F50" s="138"/>
      <c r="G50" s="68" t="s">
        <v>1423</v>
      </c>
      <c r="H50" s="119">
        <v>0</v>
      </c>
      <c r="I50" s="125"/>
      <c r="J50" s="111"/>
    </row>
    <row r="51" spans="2:10" ht="17.25" customHeight="1" thickTop="1" thickBot="1" x14ac:dyDescent="0.35">
      <c r="B51" s="61" t="s">
        <v>1329</v>
      </c>
      <c r="C51" s="62">
        <v>534</v>
      </c>
      <c r="D51" s="63"/>
      <c r="E51" s="64"/>
      <c r="F51" s="136">
        <v>45299</v>
      </c>
      <c r="G51" s="106" t="s">
        <v>1394</v>
      </c>
      <c r="H51" s="115"/>
      <c r="I51" s="115"/>
      <c r="J51" s="108"/>
    </row>
    <row r="52" spans="2:10" ht="15.6" thickTop="1" thickBot="1" x14ac:dyDescent="0.35">
      <c r="B52" s="65" t="s">
        <v>6</v>
      </c>
      <c r="C52" s="82">
        <v>0</v>
      </c>
      <c r="D52" s="66">
        <v>0</v>
      </c>
      <c r="E52" s="67">
        <v>0</v>
      </c>
      <c r="F52" s="137"/>
      <c r="G52" s="105"/>
      <c r="H52" s="116" t="s">
        <v>1329</v>
      </c>
      <c r="I52" s="120" t="s">
        <v>1422</v>
      </c>
      <c r="J52" s="109" t="s">
        <v>994</v>
      </c>
    </row>
    <row r="53" spans="2:10" ht="16.8" thickTop="1" thickBot="1" x14ac:dyDescent="0.35">
      <c r="B53" s="65" t="s">
        <v>1330</v>
      </c>
      <c r="C53" s="83">
        <v>0</v>
      </c>
      <c r="D53" s="66">
        <v>0</v>
      </c>
      <c r="E53" s="67">
        <v>0</v>
      </c>
      <c r="F53" s="137"/>
      <c r="G53" s="114" t="s">
        <v>1416</v>
      </c>
      <c r="H53" s="117">
        <v>33</v>
      </c>
      <c r="I53" s="121"/>
      <c r="J53" s="113"/>
    </row>
    <row r="54" spans="2:10" ht="16.2" thickTop="1" x14ac:dyDescent="0.3">
      <c r="B54" s="65" t="s">
        <v>1331</v>
      </c>
      <c r="C54" s="83">
        <v>0</v>
      </c>
      <c r="D54" s="66">
        <v>0</v>
      </c>
      <c r="E54" s="67">
        <v>0</v>
      </c>
      <c r="F54" s="137"/>
      <c r="G54" s="65" t="s">
        <v>1153</v>
      </c>
      <c r="H54" s="118">
        <v>33</v>
      </c>
      <c r="I54" s="122">
        <v>0</v>
      </c>
      <c r="J54" s="112">
        <f t="shared" ref="J54:J56" si="4">I54/H54</f>
        <v>0</v>
      </c>
    </row>
    <row r="55" spans="2:10" ht="16.2" thickBot="1" x14ac:dyDescent="0.35">
      <c r="B55" s="68" t="s">
        <v>16</v>
      </c>
      <c r="C55" s="69">
        <v>0</v>
      </c>
      <c r="D55" s="70">
        <v>0</v>
      </c>
      <c r="E55" s="90">
        <f>D55/C51</f>
        <v>0</v>
      </c>
      <c r="F55" s="137"/>
      <c r="G55" s="65" t="s">
        <v>1418</v>
      </c>
      <c r="H55" s="118">
        <v>33</v>
      </c>
      <c r="I55" s="123">
        <v>0</v>
      </c>
      <c r="J55" s="107">
        <f t="shared" si="4"/>
        <v>0</v>
      </c>
    </row>
    <row r="56" spans="2:10" ht="16.8" thickTop="1" thickBot="1" x14ac:dyDescent="0.35">
      <c r="B56" s="93" t="s">
        <v>1144</v>
      </c>
      <c r="C56" s="94">
        <f>Hoja1!M3</f>
        <v>0</v>
      </c>
      <c r="D56" s="94"/>
      <c r="E56" s="95">
        <f>Hoja1!M4</f>
        <v>0</v>
      </c>
      <c r="F56" s="137"/>
      <c r="G56" s="65" t="s">
        <v>1424</v>
      </c>
      <c r="H56" s="118">
        <v>66</v>
      </c>
      <c r="I56" s="124">
        <f t="shared" ref="I56" si="5">SUM(I54:I55)</f>
        <v>0</v>
      </c>
      <c r="J56" s="110">
        <f t="shared" si="4"/>
        <v>0</v>
      </c>
    </row>
    <row r="57" spans="2:10" ht="16.8" thickTop="1" thickBot="1" x14ac:dyDescent="0.35">
      <c r="B57" s="93" t="s">
        <v>1145</v>
      </c>
      <c r="C57" s="94">
        <f>Hoja1!M5</f>
        <v>0</v>
      </c>
      <c r="D57" s="94"/>
      <c r="E57" s="96">
        <v>0</v>
      </c>
      <c r="F57" s="138"/>
      <c r="G57" s="68" t="s">
        <v>1423</v>
      </c>
      <c r="H57" s="119">
        <v>0</v>
      </c>
      <c r="I57" s="125"/>
      <c r="J57" s="111"/>
    </row>
    <row r="58" spans="2:10" ht="17.25" customHeight="1" thickTop="1" thickBot="1" x14ac:dyDescent="0.35">
      <c r="B58" s="61" t="s">
        <v>1329</v>
      </c>
      <c r="C58" s="62">
        <f>AUXILIAR!F10</f>
        <v>534</v>
      </c>
      <c r="D58" s="63"/>
      <c r="E58" s="64"/>
      <c r="F58" s="136">
        <v>45300</v>
      </c>
      <c r="G58" s="106" t="s">
        <v>1394</v>
      </c>
      <c r="H58" s="115"/>
      <c r="I58" s="115"/>
      <c r="J58" s="108"/>
    </row>
    <row r="59" spans="2:10" ht="15.6" thickTop="1" thickBot="1" x14ac:dyDescent="0.35">
      <c r="B59" s="65" t="s">
        <v>6</v>
      </c>
      <c r="C59" s="82">
        <v>0</v>
      </c>
      <c r="D59" s="66">
        <v>0</v>
      </c>
      <c r="E59" s="67">
        <v>0</v>
      </c>
      <c r="F59" s="137"/>
      <c r="G59" s="105"/>
      <c r="H59" s="116" t="s">
        <v>1329</v>
      </c>
      <c r="I59" s="120" t="s">
        <v>1422</v>
      </c>
      <c r="J59" s="109" t="s">
        <v>994</v>
      </c>
    </row>
    <row r="60" spans="2:10" ht="16.8" thickTop="1" thickBot="1" x14ac:dyDescent="0.35">
      <c r="B60" s="65" t="s">
        <v>1330</v>
      </c>
      <c r="C60" s="83">
        <v>0</v>
      </c>
      <c r="D60" s="66">
        <v>0</v>
      </c>
      <c r="E60" s="67">
        <v>0</v>
      </c>
      <c r="F60" s="137"/>
      <c r="G60" s="114" t="s">
        <v>1416</v>
      </c>
      <c r="H60" s="117">
        <v>33</v>
      </c>
      <c r="I60" s="121"/>
      <c r="J60" s="113"/>
    </row>
    <row r="61" spans="2:10" ht="16.2" thickTop="1" x14ac:dyDescent="0.3">
      <c r="B61" s="65" t="s">
        <v>1331</v>
      </c>
      <c r="C61" s="83">
        <v>0</v>
      </c>
      <c r="D61" s="66">
        <v>0</v>
      </c>
      <c r="E61" s="67">
        <v>0</v>
      </c>
      <c r="F61" s="137"/>
      <c r="G61" s="65" t="s">
        <v>1153</v>
      </c>
      <c r="H61" s="118">
        <v>33</v>
      </c>
      <c r="I61" s="122">
        <v>0</v>
      </c>
      <c r="J61" s="112">
        <v>0</v>
      </c>
    </row>
    <row r="62" spans="2:10" ht="16.2" thickBot="1" x14ac:dyDescent="0.35">
      <c r="B62" s="68" t="s">
        <v>16</v>
      </c>
      <c r="C62" s="69">
        <v>0</v>
      </c>
      <c r="D62" s="70">
        <v>0</v>
      </c>
      <c r="E62" s="90">
        <v>0</v>
      </c>
      <c r="F62" s="137"/>
      <c r="G62" s="65" t="s">
        <v>1418</v>
      </c>
      <c r="H62" s="118">
        <v>33</v>
      </c>
      <c r="I62" s="123">
        <v>0</v>
      </c>
      <c r="J62" s="107">
        <f>I62/H62</f>
        <v>0</v>
      </c>
    </row>
    <row r="63" spans="2:10" ht="16.8" thickTop="1" thickBot="1" x14ac:dyDescent="0.35">
      <c r="B63" s="93" t="s">
        <v>1144</v>
      </c>
      <c r="C63" s="94">
        <f>Hoja1!N3</f>
        <v>0</v>
      </c>
      <c r="D63" s="94"/>
      <c r="E63" s="95">
        <v>0</v>
      </c>
      <c r="F63" s="137"/>
      <c r="G63" s="65" t="s">
        <v>1424</v>
      </c>
      <c r="H63" s="118">
        <v>66</v>
      </c>
      <c r="I63" s="124">
        <v>0</v>
      </c>
      <c r="J63" s="110">
        <f>I63/H63</f>
        <v>0</v>
      </c>
    </row>
    <row r="64" spans="2:10" ht="16.8" thickTop="1" thickBot="1" x14ac:dyDescent="0.35">
      <c r="B64" s="93" t="s">
        <v>1145</v>
      </c>
      <c r="C64" s="94">
        <f>Hoja1!N5</f>
        <v>0</v>
      </c>
      <c r="D64" s="94"/>
      <c r="E64" s="96">
        <v>0</v>
      </c>
      <c r="F64" s="138"/>
      <c r="G64" s="68" t="s">
        <v>1423</v>
      </c>
      <c r="H64" s="119">
        <v>0</v>
      </c>
      <c r="I64" s="125"/>
      <c r="J64" s="111"/>
    </row>
    <row r="65" spans="2:10" ht="17.25" customHeight="1" thickTop="1" thickBot="1" x14ac:dyDescent="0.35">
      <c r="B65" s="61" t="s">
        <v>1329</v>
      </c>
      <c r="C65" s="62">
        <f>AUXILIAR!F11</f>
        <v>534</v>
      </c>
      <c r="D65" s="63"/>
      <c r="E65" s="64"/>
      <c r="F65" s="136">
        <v>45301</v>
      </c>
      <c r="G65" s="106" t="s">
        <v>1394</v>
      </c>
      <c r="H65" s="115"/>
      <c r="I65" s="115"/>
      <c r="J65" s="108"/>
    </row>
    <row r="66" spans="2:10" ht="15.6" thickTop="1" thickBot="1" x14ac:dyDescent="0.35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37"/>
      <c r="G66" s="105"/>
      <c r="H66" s="116" t="s">
        <v>1329</v>
      </c>
      <c r="I66" s="120" t="s">
        <v>1422</v>
      </c>
      <c r="J66" s="109" t="s">
        <v>994</v>
      </c>
    </row>
    <row r="67" spans="2:10" ht="16.8" thickTop="1" thickBot="1" x14ac:dyDescent="0.35">
      <c r="B67" s="65" t="s">
        <v>1330</v>
      </c>
      <c r="C67" s="83">
        <v>0</v>
      </c>
      <c r="D67" s="66">
        <f>D66-C67</f>
        <v>0</v>
      </c>
      <c r="E67" s="67">
        <f>D67/C65</f>
        <v>0</v>
      </c>
      <c r="F67" s="137"/>
      <c r="G67" s="114" t="s">
        <v>1416</v>
      </c>
      <c r="H67" s="117">
        <v>33</v>
      </c>
      <c r="I67" s="121"/>
      <c r="J67" s="113"/>
    </row>
    <row r="68" spans="2:10" ht="16.2" thickTop="1" x14ac:dyDescent="0.3">
      <c r="B68" s="65" t="s">
        <v>1331</v>
      </c>
      <c r="C68" s="83">
        <v>0</v>
      </c>
      <c r="D68" s="66">
        <f>D67-C68</f>
        <v>0</v>
      </c>
      <c r="E68" s="67">
        <f>D68/C65</f>
        <v>0</v>
      </c>
      <c r="F68" s="137"/>
      <c r="G68" s="65" t="s">
        <v>1153</v>
      </c>
      <c r="H68" s="118">
        <v>33</v>
      </c>
      <c r="I68" s="122">
        <v>0</v>
      </c>
      <c r="J68" s="112">
        <f>I68/H68</f>
        <v>0</v>
      </c>
    </row>
    <row r="69" spans="2:10" ht="16.2" thickBot="1" x14ac:dyDescent="0.35">
      <c r="B69" s="68" t="s">
        <v>16</v>
      </c>
      <c r="C69" s="69">
        <v>0</v>
      </c>
      <c r="D69" s="70">
        <v>0</v>
      </c>
      <c r="E69" s="90">
        <f>D69/C65</f>
        <v>0</v>
      </c>
      <c r="F69" s="137"/>
      <c r="G69" s="65" t="s">
        <v>1418</v>
      </c>
      <c r="H69" s="118">
        <v>33</v>
      </c>
      <c r="I69" s="123">
        <v>0</v>
      </c>
      <c r="J69" s="107">
        <f>I69/H69</f>
        <v>0</v>
      </c>
    </row>
    <row r="70" spans="2:10" ht="16.8" thickTop="1" thickBot="1" x14ac:dyDescent="0.35">
      <c r="B70" s="93" t="s">
        <v>1144</v>
      </c>
      <c r="C70" s="94">
        <f>Hoja1!O3</f>
        <v>0</v>
      </c>
      <c r="D70" s="94"/>
      <c r="E70" s="95">
        <v>0</v>
      </c>
      <c r="F70" s="137"/>
      <c r="G70" s="65" t="s">
        <v>1424</v>
      </c>
      <c r="H70" s="118">
        <v>66</v>
      </c>
      <c r="I70" s="124">
        <v>0</v>
      </c>
      <c r="J70" s="110">
        <f>I70/H70</f>
        <v>0</v>
      </c>
    </row>
    <row r="71" spans="2:10" ht="16.8" thickTop="1" thickBot="1" x14ac:dyDescent="0.35">
      <c r="B71" s="93" t="s">
        <v>1145</v>
      </c>
      <c r="C71" s="94">
        <f>Hoja1!O5</f>
        <v>0</v>
      </c>
      <c r="D71" s="94"/>
      <c r="E71" s="96">
        <v>0</v>
      </c>
      <c r="F71" s="138"/>
      <c r="G71" s="68" t="s">
        <v>1423</v>
      </c>
      <c r="H71" s="119">
        <v>0</v>
      </c>
      <c r="I71" s="125"/>
      <c r="J71" s="111"/>
    </row>
    <row r="72" spans="2:10" ht="17.25" customHeight="1" thickTop="1" thickBot="1" x14ac:dyDescent="0.35">
      <c r="B72" s="61" t="s">
        <v>1329</v>
      </c>
      <c r="C72" s="62">
        <f>AUXILIAR!F12</f>
        <v>534</v>
      </c>
      <c r="D72" s="63"/>
      <c r="E72" s="64"/>
      <c r="F72" s="136">
        <v>45302</v>
      </c>
      <c r="G72" s="106" t="s">
        <v>1394</v>
      </c>
      <c r="H72" s="115"/>
      <c r="I72" s="115"/>
      <c r="J72" s="108"/>
    </row>
    <row r="73" spans="2:10" ht="15.6" thickTop="1" thickBot="1" x14ac:dyDescent="0.35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37"/>
      <c r="G73" s="105"/>
      <c r="H73" s="116" t="s">
        <v>1329</v>
      </c>
      <c r="I73" s="120" t="s">
        <v>1422</v>
      </c>
      <c r="J73" s="109" t="s">
        <v>994</v>
      </c>
    </row>
    <row r="74" spans="2:10" ht="16.8" thickTop="1" thickBot="1" x14ac:dyDescent="0.35">
      <c r="B74" s="65" t="s">
        <v>1330</v>
      </c>
      <c r="C74" s="83">
        <v>0</v>
      </c>
      <c r="D74" s="66">
        <f>D73-C74</f>
        <v>0</v>
      </c>
      <c r="E74" s="67">
        <f>D74/C72</f>
        <v>0</v>
      </c>
      <c r="F74" s="137"/>
      <c r="G74" s="114" t="s">
        <v>1416</v>
      </c>
      <c r="H74" s="117">
        <v>38</v>
      </c>
      <c r="I74" s="121"/>
      <c r="J74" s="113"/>
    </row>
    <row r="75" spans="2:10" ht="16.2" thickTop="1" x14ac:dyDescent="0.3">
      <c r="B75" s="65" t="s">
        <v>1331</v>
      </c>
      <c r="C75" s="83">
        <v>0</v>
      </c>
      <c r="D75" s="66">
        <v>0</v>
      </c>
      <c r="E75" s="67">
        <v>0</v>
      </c>
      <c r="F75" s="137"/>
      <c r="G75" s="65" t="s">
        <v>1153</v>
      </c>
      <c r="H75" s="118">
        <v>38</v>
      </c>
      <c r="I75" s="122">
        <v>0</v>
      </c>
      <c r="J75" s="112">
        <v>0</v>
      </c>
    </row>
    <row r="76" spans="2:10" ht="16.2" thickBot="1" x14ac:dyDescent="0.35">
      <c r="B76" s="68" t="s">
        <v>16</v>
      </c>
      <c r="C76" s="69">
        <v>0</v>
      </c>
      <c r="D76" s="70">
        <v>0</v>
      </c>
      <c r="E76" s="90">
        <f>D76/C72</f>
        <v>0</v>
      </c>
      <c r="F76" s="137"/>
      <c r="G76" s="65" t="s">
        <v>1418</v>
      </c>
      <c r="H76" s="118">
        <v>38</v>
      </c>
      <c r="I76" s="123">
        <v>0</v>
      </c>
      <c r="J76" s="107">
        <f t="shared" ref="J76:J77" si="6">I76/H76</f>
        <v>0</v>
      </c>
    </row>
    <row r="77" spans="2:10" ht="16.8" thickTop="1" thickBot="1" x14ac:dyDescent="0.35">
      <c r="B77" s="93" t="s">
        <v>1144</v>
      </c>
      <c r="C77" s="94">
        <f>Hoja1!P3</f>
        <v>0</v>
      </c>
      <c r="D77" s="94"/>
      <c r="E77" s="95">
        <v>0</v>
      </c>
      <c r="F77" s="137"/>
      <c r="G77" s="65" t="s">
        <v>1424</v>
      </c>
      <c r="H77" s="118">
        <v>76</v>
      </c>
      <c r="I77" s="124">
        <v>0</v>
      </c>
      <c r="J77" s="110">
        <f t="shared" si="6"/>
        <v>0</v>
      </c>
    </row>
    <row r="78" spans="2:10" ht="16.8" thickTop="1" thickBot="1" x14ac:dyDescent="0.35">
      <c r="B78" s="93" t="s">
        <v>1145</v>
      </c>
      <c r="C78" s="94">
        <f>Hoja1!P5</f>
        <v>0</v>
      </c>
      <c r="D78" s="94"/>
      <c r="E78" s="96">
        <f>Hoja1!P6</f>
        <v>0</v>
      </c>
      <c r="F78" s="138"/>
      <c r="G78" s="68" t="s">
        <v>1423</v>
      </c>
      <c r="H78" s="119">
        <v>0</v>
      </c>
      <c r="I78" s="125"/>
      <c r="J78" s="111"/>
    </row>
    <row r="79" spans="2:10" ht="17.25" customHeight="1" thickTop="1" thickBot="1" x14ac:dyDescent="0.35">
      <c r="B79" s="61" t="s">
        <v>1329</v>
      </c>
      <c r="C79" s="62">
        <f>AUXILIAR!F13</f>
        <v>534</v>
      </c>
      <c r="D79" s="63"/>
      <c r="E79" s="64"/>
      <c r="F79" s="136">
        <v>45303</v>
      </c>
      <c r="G79" s="106" t="s">
        <v>1394</v>
      </c>
      <c r="H79" s="115"/>
      <c r="I79" s="115"/>
      <c r="J79" s="108"/>
    </row>
    <row r="80" spans="2:10" ht="15.6" thickTop="1" thickBot="1" x14ac:dyDescent="0.35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37"/>
      <c r="G80" s="105"/>
      <c r="H80" s="116" t="s">
        <v>1329</v>
      </c>
      <c r="I80" s="120" t="s">
        <v>1422</v>
      </c>
      <c r="J80" s="109" t="s">
        <v>994</v>
      </c>
    </row>
    <row r="81" spans="2:10" ht="16.8" thickTop="1" thickBot="1" x14ac:dyDescent="0.35">
      <c r="B81" s="65" t="s">
        <v>1330</v>
      </c>
      <c r="C81" s="83">
        <v>0</v>
      </c>
      <c r="D81" s="66">
        <f>D80-C81</f>
        <v>0</v>
      </c>
      <c r="E81" s="67">
        <f>D81/C79</f>
        <v>0</v>
      </c>
      <c r="F81" s="137"/>
      <c r="G81" s="114" t="s">
        <v>1416</v>
      </c>
      <c r="H81" s="117">
        <v>38</v>
      </c>
      <c r="I81" s="121"/>
      <c r="J81" s="113"/>
    </row>
    <row r="82" spans="2:10" ht="16.2" thickTop="1" x14ac:dyDescent="0.3">
      <c r="B82" s="65" t="s">
        <v>1331</v>
      </c>
      <c r="C82" s="83">
        <v>0</v>
      </c>
      <c r="D82" s="66">
        <v>0</v>
      </c>
      <c r="E82" s="67">
        <f>D82/C79</f>
        <v>0</v>
      </c>
      <c r="F82" s="137"/>
      <c r="G82" s="65" t="s">
        <v>1153</v>
      </c>
      <c r="H82" s="118">
        <v>38</v>
      </c>
      <c r="I82" s="122">
        <v>0</v>
      </c>
      <c r="J82" s="112">
        <f>I82/H82</f>
        <v>0</v>
      </c>
    </row>
    <row r="83" spans="2:10" ht="16.2" thickBot="1" x14ac:dyDescent="0.35">
      <c r="B83" s="68" t="s">
        <v>16</v>
      </c>
      <c r="C83" s="69">
        <v>0</v>
      </c>
      <c r="D83" s="70">
        <v>6</v>
      </c>
      <c r="E83" s="90">
        <v>0</v>
      </c>
      <c r="F83" s="137"/>
      <c r="G83" s="65" t="s">
        <v>1418</v>
      </c>
      <c r="H83" s="118">
        <v>38</v>
      </c>
      <c r="I83" s="123">
        <v>0</v>
      </c>
      <c r="J83" s="107">
        <f>I83/H83</f>
        <v>0</v>
      </c>
    </row>
    <row r="84" spans="2:10" ht="16.8" thickTop="1" thickBot="1" x14ac:dyDescent="0.35">
      <c r="B84" s="93" t="s">
        <v>1144</v>
      </c>
      <c r="C84" s="94">
        <f>Hoja1!Q3</f>
        <v>0</v>
      </c>
      <c r="D84" s="94"/>
      <c r="E84" s="95">
        <f>Hoja1!Q4</f>
        <v>0</v>
      </c>
      <c r="F84" s="137"/>
      <c r="G84" s="65" t="s">
        <v>1424</v>
      </c>
      <c r="H84" s="118">
        <v>76</v>
      </c>
      <c r="I84" s="124">
        <v>0</v>
      </c>
      <c r="J84" s="110">
        <f>I84/H84</f>
        <v>0</v>
      </c>
    </row>
    <row r="85" spans="2:10" ht="16.8" thickTop="1" thickBot="1" x14ac:dyDescent="0.35">
      <c r="B85" s="93" t="s">
        <v>1145</v>
      </c>
      <c r="C85" s="94">
        <f>Hoja1!Q5</f>
        <v>0</v>
      </c>
      <c r="E85" s="96">
        <v>0</v>
      </c>
      <c r="F85" s="138"/>
      <c r="G85" s="68" t="s">
        <v>1423</v>
      </c>
      <c r="H85" s="119">
        <v>0</v>
      </c>
      <c r="I85" s="125"/>
      <c r="J85" s="111"/>
    </row>
    <row r="86" spans="2:10" ht="17.25" customHeight="1" thickTop="1" thickBot="1" x14ac:dyDescent="0.35">
      <c r="B86" s="61" t="s">
        <v>1329</v>
      </c>
      <c r="C86" s="62">
        <f>AUXILIAR!F20</f>
        <v>534</v>
      </c>
      <c r="D86" s="63"/>
      <c r="E86" s="64"/>
      <c r="F86" s="136">
        <v>45304</v>
      </c>
      <c r="G86" s="106" t="s">
        <v>1394</v>
      </c>
      <c r="H86" s="115"/>
      <c r="I86" s="115"/>
      <c r="J86" s="108"/>
    </row>
    <row r="87" spans="2:10" ht="15.6" thickTop="1" thickBot="1" x14ac:dyDescent="0.35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1329</v>
      </c>
      <c r="I87" s="120" t="s">
        <v>1422</v>
      </c>
      <c r="J87" s="109" t="s">
        <v>994</v>
      </c>
    </row>
    <row r="88" spans="2:10" ht="16.8" thickTop="1" thickBot="1" x14ac:dyDescent="0.35">
      <c r="B88" s="65" t="s">
        <v>1330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1416</v>
      </c>
      <c r="H88" s="117">
        <v>38</v>
      </c>
      <c r="I88" s="121"/>
      <c r="J88" s="113"/>
    </row>
    <row r="89" spans="2:10" ht="16.2" thickTop="1" x14ac:dyDescent="0.3">
      <c r="B89" s="65" t="s">
        <v>1331</v>
      </c>
      <c r="C89" s="83">
        <v>0</v>
      </c>
      <c r="D89" s="66">
        <v>0</v>
      </c>
      <c r="E89" s="67">
        <f>D89/C86</f>
        <v>0</v>
      </c>
      <c r="F89" s="137"/>
      <c r="G89" s="65" t="s">
        <v>1153</v>
      </c>
      <c r="H89" s="118">
        <v>38</v>
      </c>
      <c r="I89" s="122">
        <v>0</v>
      </c>
      <c r="J89" s="112">
        <f>I89/H89</f>
        <v>0</v>
      </c>
    </row>
    <row r="90" spans="2:10" ht="16.2" thickBot="1" x14ac:dyDescent="0.35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1418</v>
      </c>
      <c r="H90" s="118">
        <v>38</v>
      </c>
      <c r="I90" s="123">
        <v>0</v>
      </c>
      <c r="J90" s="107">
        <f>I90/H90</f>
        <v>0</v>
      </c>
    </row>
    <row r="91" spans="2:10" ht="16.8" thickTop="1" thickBot="1" x14ac:dyDescent="0.35">
      <c r="B91" s="93" t="s">
        <v>1144</v>
      </c>
      <c r="C91" s="94">
        <v>0</v>
      </c>
      <c r="D91" s="94"/>
      <c r="E91" s="95">
        <v>0</v>
      </c>
      <c r="F91" s="137"/>
      <c r="G91" s="65" t="s">
        <v>1424</v>
      </c>
      <c r="H91" s="118">
        <v>76</v>
      </c>
      <c r="I91" s="124">
        <v>0</v>
      </c>
      <c r="J91" s="110">
        <f>I91/H91</f>
        <v>0</v>
      </c>
    </row>
    <row r="92" spans="2:10" ht="16.8" thickTop="1" thickBot="1" x14ac:dyDescent="0.35">
      <c r="B92" s="93" t="s">
        <v>1145</v>
      </c>
      <c r="C92" s="94">
        <v>0</v>
      </c>
      <c r="E92" s="96">
        <v>0</v>
      </c>
      <c r="F92" s="138"/>
      <c r="G92" s="68" t="s">
        <v>1423</v>
      </c>
      <c r="H92" s="119">
        <v>0</v>
      </c>
      <c r="I92" s="125"/>
      <c r="J92" s="111"/>
    </row>
    <row r="93" spans="2:10" ht="17.25" customHeight="1" thickTop="1" thickBot="1" x14ac:dyDescent="0.35">
      <c r="B93" s="61" t="s">
        <v>1329</v>
      </c>
      <c r="C93" s="62">
        <f>AUXILIAR!F27</f>
        <v>534</v>
      </c>
      <c r="D93" s="63"/>
      <c r="E93" s="64"/>
      <c r="F93" s="136">
        <v>45305</v>
      </c>
      <c r="G93" s="106" t="s">
        <v>1394</v>
      </c>
      <c r="H93" s="115"/>
      <c r="I93" s="115"/>
      <c r="J93" s="108"/>
    </row>
    <row r="94" spans="2:10" ht="15.6" thickTop="1" thickBot="1" x14ac:dyDescent="0.35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1329</v>
      </c>
      <c r="I94" s="120" t="s">
        <v>1422</v>
      </c>
      <c r="J94" s="109" t="s">
        <v>994</v>
      </c>
    </row>
    <row r="95" spans="2:10" ht="16.8" thickTop="1" thickBot="1" x14ac:dyDescent="0.35">
      <c r="B95" s="65" t="s">
        <v>1330</v>
      </c>
      <c r="C95" s="83">
        <v>0</v>
      </c>
      <c r="D95" s="66">
        <v>0</v>
      </c>
      <c r="E95" s="67">
        <v>0</v>
      </c>
      <c r="F95" s="137"/>
      <c r="G95" s="114" t="s">
        <v>1416</v>
      </c>
      <c r="H95" s="117">
        <v>38</v>
      </c>
      <c r="I95" s="121"/>
      <c r="J95" s="113"/>
    </row>
    <row r="96" spans="2:10" ht="16.2" thickTop="1" x14ac:dyDescent="0.3">
      <c r="B96" s="65" t="s">
        <v>1331</v>
      </c>
      <c r="C96" s="83">
        <v>0</v>
      </c>
      <c r="D96" s="66">
        <v>0</v>
      </c>
      <c r="E96" s="67">
        <f>D96/C93</f>
        <v>0</v>
      </c>
      <c r="F96" s="137"/>
      <c r="G96" s="65" t="s">
        <v>1153</v>
      </c>
      <c r="H96" s="118">
        <v>38</v>
      </c>
      <c r="I96" s="122">
        <v>0</v>
      </c>
      <c r="J96" s="112">
        <f>I96/H96</f>
        <v>0</v>
      </c>
    </row>
    <row r="97" spans="2:10" ht="16.2" thickBot="1" x14ac:dyDescent="0.35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1418</v>
      </c>
      <c r="H97" s="118">
        <v>38</v>
      </c>
      <c r="I97" s="123">
        <v>0</v>
      </c>
      <c r="J97" s="107">
        <f>I97/H97</f>
        <v>0</v>
      </c>
    </row>
    <row r="98" spans="2:10" ht="16.8" thickTop="1" thickBot="1" x14ac:dyDescent="0.35">
      <c r="B98" s="93" t="s">
        <v>1144</v>
      </c>
      <c r="C98" s="94">
        <v>0</v>
      </c>
      <c r="D98" s="94"/>
      <c r="E98" s="95">
        <v>0</v>
      </c>
      <c r="F98" s="137"/>
      <c r="G98" s="65" t="s">
        <v>1424</v>
      </c>
      <c r="H98" s="118">
        <v>76</v>
      </c>
      <c r="I98" s="124">
        <v>0</v>
      </c>
      <c r="J98" s="110">
        <f>I98/H98</f>
        <v>0</v>
      </c>
    </row>
    <row r="99" spans="2:10" ht="16.8" thickTop="1" thickBot="1" x14ac:dyDescent="0.35">
      <c r="B99" s="93" t="s">
        <v>1145</v>
      </c>
      <c r="C99" s="94">
        <v>0</v>
      </c>
      <c r="E99" s="96">
        <v>0</v>
      </c>
      <c r="F99" s="138"/>
      <c r="G99" s="68" t="s">
        <v>1423</v>
      </c>
      <c r="H99" s="119">
        <v>0</v>
      </c>
      <c r="I99" s="125"/>
      <c r="J99" s="111"/>
    </row>
    <row r="100" spans="2:10" ht="17.25" customHeight="1" thickTop="1" thickBot="1" x14ac:dyDescent="0.35">
      <c r="B100" s="61" t="s">
        <v>1329</v>
      </c>
      <c r="C100" s="62">
        <f>AUXILIAR!F16</f>
        <v>534</v>
      </c>
      <c r="D100" s="63"/>
      <c r="E100" s="64"/>
      <c r="F100" s="136">
        <v>45306</v>
      </c>
      <c r="G100" s="106" t="s">
        <v>1394</v>
      </c>
      <c r="H100" s="115"/>
      <c r="I100" s="115"/>
      <c r="J100" s="108"/>
    </row>
    <row r="101" spans="2:10" ht="15.6" thickTop="1" thickBot="1" x14ac:dyDescent="0.35">
      <c r="B101" s="65" t="s">
        <v>6</v>
      </c>
      <c r="C101" s="82">
        <v>0</v>
      </c>
      <c r="D101" s="66">
        <v>0</v>
      </c>
      <c r="E101" s="67">
        <v>0</v>
      </c>
      <c r="F101" s="137"/>
      <c r="G101" s="105"/>
      <c r="H101" s="116" t="s">
        <v>1329</v>
      </c>
      <c r="I101" s="120" t="s">
        <v>1422</v>
      </c>
      <c r="J101" s="109" t="s">
        <v>994</v>
      </c>
    </row>
    <row r="102" spans="2:10" ht="16.8" thickTop="1" thickBot="1" x14ac:dyDescent="0.35">
      <c r="B102" s="65" t="s">
        <v>1330</v>
      </c>
      <c r="C102" s="83">
        <v>0</v>
      </c>
      <c r="D102" s="66">
        <v>0</v>
      </c>
      <c r="E102" s="67">
        <v>0</v>
      </c>
      <c r="F102" s="137"/>
      <c r="G102" s="114" t="s">
        <v>1416</v>
      </c>
      <c r="H102" s="117">
        <v>38</v>
      </c>
      <c r="I102" s="121"/>
      <c r="J102" s="113"/>
    </row>
    <row r="103" spans="2:10" ht="16.2" thickTop="1" x14ac:dyDescent="0.3">
      <c r="B103" s="65" t="s">
        <v>1331</v>
      </c>
      <c r="C103" s="83">
        <v>0</v>
      </c>
      <c r="D103" s="66">
        <v>0</v>
      </c>
      <c r="E103" s="67">
        <v>0</v>
      </c>
      <c r="F103" s="137"/>
      <c r="G103" s="65" t="s">
        <v>1153</v>
      </c>
      <c r="H103" s="118">
        <v>38</v>
      </c>
      <c r="I103" s="122">
        <v>0</v>
      </c>
      <c r="J103" s="112">
        <f>I103/H103</f>
        <v>0</v>
      </c>
    </row>
    <row r="104" spans="2:10" ht="16.2" thickBot="1" x14ac:dyDescent="0.35">
      <c r="B104" s="68" t="s">
        <v>16</v>
      </c>
      <c r="C104" s="69">
        <v>0</v>
      </c>
      <c r="D104" s="70">
        <v>0</v>
      </c>
      <c r="E104" s="90">
        <v>0</v>
      </c>
      <c r="F104" s="137"/>
      <c r="G104" s="65" t="s">
        <v>1418</v>
      </c>
      <c r="H104" s="118">
        <v>38</v>
      </c>
      <c r="I104" s="123">
        <v>0</v>
      </c>
      <c r="J104" s="107">
        <f>I104/H104</f>
        <v>0</v>
      </c>
    </row>
    <row r="105" spans="2:10" ht="16.8" thickTop="1" thickBot="1" x14ac:dyDescent="0.35">
      <c r="B105" s="93" t="s">
        <v>1144</v>
      </c>
      <c r="C105" s="94">
        <f>Hoja1!T3</f>
        <v>0</v>
      </c>
      <c r="D105" s="94"/>
      <c r="E105" s="95">
        <v>0</v>
      </c>
      <c r="F105" s="137"/>
      <c r="G105" s="65" t="s">
        <v>1424</v>
      </c>
      <c r="H105" s="118">
        <v>76</v>
      </c>
      <c r="I105" s="124">
        <v>0</v>
      </c>
      <c r="J105" s="110">
        <f>I105/H105</f>
        <v>0</v>
      </c>
    </row>
    <row r="106" spans="2:10" ht="16.8" thickTop="1" thickBot="1" x14ac:dyDescent="0.35">
      <c r="B106" s="93" t="s">
        <v>1145</v>
      </c>
      <c r="C106" s="94">
        <f>Hoja1!T5</f>
        <v>0</v>
      </c>
      <c r="D106" s="94"/>
      <c r="E106" s="96">
        <f>Hoja1!T6</f>
        <v>0</v>
      </c>
      <c r="F106" s="138"/>
      <c r="G106" s="68" t="s">
        <v>1423</v>
      </c>
      <c r="H106" s="119">
        <v>0</v>
      </c>
      <c r="I106" s="125"/>
      <c r="J106" s="111"/>
    </row>
    <row r="107" spans="2:10" ht="17.25" customHeight="1" thickTop="1" thickBot="1" x14ac:dyDescent="0.35">
      <c r="B107" s="61" t="s">
        <v>1329</v>
      </c>
      <c r="C107" s="62">
        <f>AUXILIAR!F17</f>
        <v>534</v>
      </c>
      <c r="D107" s="63"/>
      <c r="E107" s="64"/>
      <c r="F107" s="136">
        <v>45307</v>
      </c>
      <c r="G107" s="106" t="s">
        <v>1394</v>
      </c>
      <c r="H107" s="115"/>
      <c r="I107" s="115"/>
      <c r="J107" s="108"/>
    </row>
    <row r="108" spans="2:10" ht="15.6" thickTop="1" thickBot="1" x14ac:dyDescent="0.35">
      <c r="B108" s="65" t="s">
        <v>6</v>
      </c>
      <c r="C108" s="82">
        <v>0</v>
      </c>
      <c r="D108" s="66">
        <v>0</v>
      </c>
      <c r="E108" s="67">
        <v>0</v>
      </c>
      <c r="F108" s="137"/>
      <c r="G108" s="105"/>
      <c r="H108" s="116" t="s">
        <v>1329</v>
      </c>
      <c r="I108" s="120" t="s">
        <v>1422</v>
      </c>
      <c r="J108" s="109" t="s">
        <v>994</v>
      </c>
    </row>
    <row r="109" spans="2:10" ht="16.8" thickTop="1" thickBot="1" x14ac:dyDescent="0.35">
      <c r="B109" s="65" t="s">
        <v>1330</v>
      </c>
      <c r="C109" s="83">
        <v>0</v>
      </c>
      <c r="D109" s="66">
        <v>0</v>
      </c>
      <c r="E109" s="67">
        <v>0</v>
      </c>
      <c r="F109" s="137"/>
      <c r="G109" s="114" t="s">
        <v>1416</v>
      </c>
      <c r="H109" s="117">
        <v>38</v>
      </c>
      <c r="I109" s="121"/>
      <c r="J109" s="113"/>
    </row>
    <row r="110" spans="2:10" ht="16.2" thickTop="1" x14ac:dyDescent="0.3">
      <c r="B110" s="65" t="s">
        <v>1331</v>
      </c>
      <c r="C110" s="83">
        <v>0</v>
      </c>
      <c r="D110" s="66">
        <v>0</v>
      </c>
      <c r="E110" s="67">
        <v>0</v>
      </c>
      <c r="F110" s="137"/>
      <c r="G110" s="65" t="s">
        <v>1153</v>
      </c>
      <c r="H110" s="118">
        <v>38</v>
      </c>
      <c r="I110" s="122">
        <v>0</v>
      </c>
      <c r="J110" s="112">
        <f>I110/H110</f>
        <v>0</v>
      </c>
    </row>
    <row r="111" spans="2:10" ht="16.2" thickBot="1" x14ac:dyDescent="0.35">
      <c r="B111" s="68" t="s">
        <v>16</v>
      </c>
      <c r="C111" s="69">
        <v>0</v>
      </c>
      <c r="D111" s="70">
        <v>0</v>
      </c>
      <c r="E111" s="90">
        <f>D111/C107</f>
        <v>0</v>
      </c>
      <c r="F111" s="137"/>
      <c r="G111" s="65" t="s">
        <v>1418</v>
      </c>
      <c r="H111" s="118">
        <v>38</v>
      </c>
      <c r="I111" s="123">
        <v>0</v>
      </c>
      <c r="J111" s="107">
        <f>I111/H111</f>
        <v>0</v>
      </c>
    </row>
    <row r="112" spans="2:10" ht="16.8" thickTop="1" thickBot="1" x14ac:dyDescent="0.35">
      <c r="B112" s="93" t="s">
        <v>1144</v>
      </c>
      <c r="C112" s="94">
        <v>0</v>
      </c>
      <c r="D112" s="94"/>
      <c r="E112" s="95">
        <f>Hoja1!U4</f>
        <v>0</v>
      </c>
      <c r="F112" s="137"/>
      <c r="G112" s="65" t="s">
        <v>1424</v>
      </c>
      <c r="H112" s="118">
        <v>76</v>
      </c>
      <c r="I112" s="124">
        <v>0</v>
      </c>
      <c r="J112" s="110">
        <f>I112/H112</f>
        <v>0</v>
      </c>
    </row>
    <row r="113" spans="2:10" ht="16.8" thickTop="1" thickBot="1" x14ac:dyDescent="0.35">
      <c r="B113" s="93" t="s">
        <v>1145</v>
      </c>
      <c r="C113" s="94">
        <f>Hoja1!U5</f>
        <v>0</v>
      </c>
      <c r="D113" s="94"/>
      <c r="E113" s="96">
        <v>0</v>
      </c>
      <c r="F113" s="138"/>
      <c r="G113" s="68" t="s">
        <v>1423</v>
      </c>
      <c r="H113" s="119">
        <v>0</v>
      </c>
      <c r="I113" s="125"/>
      <c r="J113" s="111"/>
    </row>
    <row r="114" spans="2:10" ht="17.25" customHeight="1" thickTop="1" thickBot="1" x14ac:dyDescent="0.35">
      <c r="B114" s="61" t="s">
        <v>1329</v>
      </c>
      <c r="C114" s="62">
        <f>AUXILIAR!F18</f>
        <v>534</v>
      </c>
      <c r="D114" s="63"/>
      <c r="E114" s="64"/>
      <c r="F114" s="136">
        <v>45308</v>
      </c>
      <c r="G114" s="106" t="s">
        <v>1394</v>
      </c>
      <c r="H114" s="115"/>
      <c r="I114" s="115"/>
      <c r="J114" s="108"/>
    </row>
    <row r="115" spans="2:10" ht="15.6" thickTop="1" thickBot="1" x14ac:dyDescent="0.35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1329</v>
      </c>
      <c r="I115" s="120" t="s">
        <v>1422</v>
      </c>
      <c r="J115" s="109" t="s">
        <v>994</v>
      </c>
    </row>
    <row r="116" spans="2:10" ht="16.8" thickTop="1" thickBot="1" x14ac:dyDescent="0.35">
      <c r="B116" s="65" t="s">
        <v>1330</v>
      </c>
      <c r="C116" s="83">
        <v>0</v>
      </c>
      <c r="D116" s="66">
        <v>0</v>
      </c>
      <c r="E116" s="67">
        <f>D116/C114</f>
        <v>0</v>
      </c>
      <c r="F116" s="137"/>
      <c r="G116" s="114" t="s">
        <v>1416</v>
      </c>
      <c r="H116" s="117">
        <v>38</v>
      </c>
      <c r="I116" s="121"/>
      <c r="J116" s="113"/>
    </row>
    <row r="117" spans="2:10" ht="16.2" thickTop="1" x14ac:dyDescent="0.3">
      <c r="B117" s="65" t="s">
        <v>1331</v>
      </c>
      <c r="C117" s="83">
        <v>0</v>
      </c>
      <c r="D117" s="66">
        <v>0</v>
      </c>
      <c r="E117" s="67">
        <f>D117/C114</f>
        <v>0</v>
      </c>
      <c r="F117" s="137"/>
      <c r="G117" s="65" t="s">
        <v>1153</v>
      </c>
      <c r="H117" s="118">
        <v>38</v>
      </c>
      <c r="I117" s="122">
        <v>0</v>
      </c>
      <c r="J117" s="112">
        <f>I117/H117</f>
        <v>0</v>
      </c>
    </row>
    <row r="118" spans="2:10" ht="16.2" thickBot="1" x14ac:dyDescent="0.35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1418</v>
      </c>
      <c r="H118" s="118">
        <v>38</v>
      </c>
      <c r="I118" s="123">
        <v>0</v>
      </c>
      <c r="J118" s="107">
        <f>I118/H118</f>
        <v>0</v>
      </c>
    </row>
    <row r="119" spans="2:10" ht="16.8" thickTop="1" thickBot="1" x14ac:dyDescent="0.35">
      <c r="B119" s="93" t="s">
        <v>1144</v>
      </c>
      <c r="C119" s="94">
        <f>Hoja1!V3</f>
        <v>0</v>
      </c>
      <c r="D119" s="94"/>
      <c r="E119" s="95">
        <f>Hoja1!V4</f>
        <v>0</v>
      </c>
      <c r="F119" s="137"/>
      <c r="G119" s="65" t="s">
        <v>1424</v>
      </c>
      <c r="H119" s="118">
        <v>76</v>
      </c>
      <c r="I119" s="124">
        <v>0</v>
      </c>
      <c r="J119" s="110">
        <f>I119/H119</f>
        <v>0</v>
      </c>
    </row>
    <row r="120" spans="2:10" ht="16.8" thickTop="1" thickBot="1" x14ac:dyDescent="0.35">
      <c r="B120" s="93" t="s">
        <v>1145</v>
      </c>
      <c r="C120" s="94">
        <v>0</v>
      </c>
      <c r="D120" s="94"/>
      <c r="E120" s="96">
        <v>0</v>
      </c>
      <c r="F120" s="138"/>
      <c r="G120" s="68" t="s">
        <v>1423</v>
      </c>
      <c r="H120" s="119">
        <v>0</v>
      </c>
      <c r="I120" s="125"/>
      <c r="J120" s="111"/>
    </row>
    <row r="121" spans="2:10" ht="17.25" customHeight="1" thickTop="1" thickBot="1" x14ac:dyDescent="0.35">
      <c r="B121" s="61" t="s">
        <v>1329</v>
      </c>
      <c r="C121" s="62">
        <f>AUXILIAR!F19</f>
        <v>534</v>
      </c>
      <c r="D121" s="63"/>
      <c r="E121" s="64"/>
      <c r="F121" s="136">
        <v>45309</v>
      </c>
      <c r="G121" s="106" t="s">
        <v>1394</v>
      </c>
      <c r="H121" s="115"/>
      <c r="I121" s="115"/>
      <c r="J121" s="108"/>
    </row>
    <row r="122" spans="2:10" ht="15.6" thickTop="1" thickBot="1" x14ac:dyDescent="0.35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1329</v>
      </c>
      <c r="I122" s="120" t="s">
        <v>1422</v>
      </c>
      <c r="J122" s="109" t="s">
        <v>994</v>
      </c>
    </row>
    <row r="123" spans="2:10" ht="16.8" thickTop="1" thickBot="1" x14ac:dyDescent="0.35">
      <c r="B123" s="65" t="s">
        <v>1330</v>
      </c>
      <c r="C123" s="83">
        <v>0</v>
      </c>
      <c r="D123" s="66">
        <v>0</v>
      </c>
      <c r="E123" s="67">
        <f>D123/C121</f>
        <v>0</v>
      </c>
      <c r="F123" s="137"/>
      <c r="G123" s="114" t="s">
        <v>1416</v>
      </c>
      <c r="H123" s="117">
        <v>38</v>
      </c>
      <c r="I123" s="121"/>
      <c r="J123" s="113"/>
    </row>
    <row r="124" spans="2:10" ht="16.2" thickTop="1" x14ac:dyDescent="0.3">
      <c r="B124" s="65" t="s">
        <v>1331</v>
      </c>
      <c r="C124" s="83">
        <v>0</v>
      </c>
      <c r="D124" s="66">
        <v>0</v>
      </c>
      <c r="E124" s="67">
        <f>D124/C121</f>
        <v>0</v>
      </c>
      <c r="F124" s="137"/>
      <c r="G124" s="65" t="s">
        <v>1153</v>
      </c>
      <c r="H124" s="118">
        <v>38</v>
      </c>
      <c r="I124" s="122">
        <v>0</v>
      </c>
      <c r="J124" s="112">
        <f>I124/H124</f>
        <v>0</v>
      </c>
    </row>
    <row r="125" spans="2:10" ht="16.2" thickBot="1" x14ac:dyDescent="0.35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1418</v>
      </c>
      <c r="H125" s="118">
        <v>38</v>
      </c>
      <c r="I125" s="123">
        <v>0</v>
      </c>
      <c r="J125" s="107">
        <f>I125/H125</f>
        <v>0</v>
      </c>
    </row>
    <row r="126" spans="2:10" ht="16.8" thickTop="1" thickBot="1" x14ac:dyDescent="0.35">
      <c r="B126" s="93" t="s">
        <v>1144</v>
      </c>
      <c r="C126" s="94">
        <f>Hoja1!W3</f>
        <v>0</v>
      </c>
      <c r="D126" s="94"/>
      <c r="E126" s="95">
        <f>Hoja1!W4</f>
        <v>0</v>
      </c>
      <c r="F126" s="137"/>
      <c r="G126" s="65" t="s">
        <v>1424</v>
      </c>
      <c r="H126" s="118">
        <v>76</v>
      </c>
      <c r="I126" s="124">
        <v>0</v>
      </c>
      <c r="J126" s="110">
        <f>I126/H126</f>
        <v>0</v>
      </c>
    </row>
    <row r="127" spans="2:10" ht="16.8" thickTop="1" thickBot="1" x14ac:dyDescent="0.35">
      <c r="B127" s="93" t="s">
        <v>1145</v>
      </c>
      <c r="C127" s="94">
        <f>Hoja1!W5</f>
        <v>0</v>
      </c>
      <c r="D127" s="94"/>
      <c r="E127" s="96">
        <v>0</v>
      </c>
      <c r="F127" s="138"/>
      <c r="G127" s="68" t="s">
        <v>1423</v>
      </c>
      <c r="H127" s="119">
        <v>0</v>
      </c>
      <c r="I127" s="125"/>
      <c r="J127" s="111"/>
    </row>
    <row r="128" spans="2:10" ht="17.25" customHeight="1" thickTop="1" thickBot="1" x14ac:dyDescent="0.35">
      <c r="B128" s="61" t="s">
        <v>1329</v>
      </c>
      <c r="C128" s="62">
        <f>AUXILIAR!F20</f>
        <v>534</v>
      </c>
      <c r="D128" s="63"/>
      <c r="E128" s="64"/>
      <c r="F128" s="136">
        <v>45310</v>
      </c>
      <c r="G128" s="106" t="s">
        <v>1394</v>
      </c>
      <c r="H128" s="115"/>
      <c r="I128" s="115"/>
      <c r="J128" s="108"/>
    </row>
    <row r="129" spans="2:10" ht="15.6" thickTop="1" thickBot="1" x14ac:dyDescent="0.35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1329</v>
      </c>
      <c r="I129" s="120" t="s">
        <v>1422</v>
      </c>
      <c r="J129" s="109" t="s">
        <v>994</v>
      </c>
    </row>
    <row r="130" spans="2:10" ht="16.8" thickTop="1" thickBot="1" x14ac:dyDescent="0.35">
      <c r="B130" s="65" t="s">
        <v>1330</v>
      </c>
      <c r="C130" s="83">
        <v>0</v>
      </c>
      <c r="D130" s="66">
        <v>0</v>
      </c>
      <c r="E130" s="67">
        <f>D130/C128</f>
        <v>0</v>
      </c>
      <c r="F130" s="137"/>
      <c r="G130" s="114" t="s">
        <v>1416</v>
      </c>
      <c r="H130" s="117">
        <v>38</v>
      </c>
      <c r="I130" s="121"/>
      <c r="J130" s="113"/>
    </row>
    <row r="131" spans="2:10" ht="16.2" thickTop="1" x14ac:dyDescent="0.3">
      <c r="B131" s="65" t="s">
        <v>1331</v>
      </c>
      <c r="C131" s="83">
        <v>0</v>
      </c>
      <c r="D131" s="66">
        <v>0</v>
      </c>
      <c r="E131" s="67">
        <f>D131/C128</f>
        <v>0</v>
      </c>
      <c r="F131" s="137"/>
      <c r="G131" s="65" t="s">
        <v>1153</v>
      </c>
      <c r="H131" s="118">
        <v>38</v>
      </c>
      <c r="I131" s="122">
        <v>0</v>
      </c>
      <c r="J131" s="112">
        <f>I131/H131</f>
        <v>0</v>
      </c>
    </row>
    <row r="132" spans="2:10" ht="16.2" thickBot="1" x14ac:dyDescent="0.35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1418</v>
      </c>
      <c r="H132" s="118">
        <v>38</v>
      </c>
      <c r="I132" s="123">
        <v>0</v>
      </c>
      <c r="J132" s="107">
        <f>I132/H132</f>
        <v>0</v>
      </c>
    </row>
    <row r="133" spans="2:10" ht="16.8" thickTop="1" thickBot="1" x14ac:dyDescent="0.35">
      <c r="B133" s="93" t="s">
        <v>1144</v>
      </c>
      <c r="C133" s="94">
        <f>Hoja1!X3</f>
        <v>0</v>
      </c>
      <c r="D133" s="94"/>
      <c r="E133" s="95">
        <f>Hoja1!X4</f>
        <v>0</v>
      </c>
      <c r="F133" s="137"/>
      <c r="G133" s="65" t="s">
        <v>1424</v>
      </c>
      <c r="H133" s="118">
        <v>76</v>
      </c>
      <c r="I133" s="124">
        <v>0</v>
      </c>
      <c r="J133" s="110">
        <f>I133/H133</f>
        <v>0</v>
      </c>
    </row>
    <row r="134" spans="2:10" ht="16.8" thickTop="1" thickBot="1" x14ac:dyDescent="0.35">
      <c r="B134" s="93" t="s">
        <v>1145</v>
      </c>
      <c r="C134" s="94">
        <f>Hoja1!X5</f>
        <v>0</v>
      </c>
      <c r="D134" s="94"/>
      <c r="E134" s="96">
        <v>0</v>
      </c>
      <c r="F134" s="138"/>
      <c r="G134" s="68" t="s">
        <v>1423</v>
      </c>
      <c r="H134" s="119">
        <v>0</v>
      </c>
      <c r="I134" s="125"/>
      <c r="J134" s="111"/>
    </row>
    <row r="135" spans="2:10" ht="17.25" customHeight="1" thickTop="1" thickBot="1" x14ac:dyDescent="0.35">
      <c r="B135" s="61" t="s">
        <v>1329</v>
      </c>
      <c r="C135" s="62">
        <f>AUXILIAR!F21</f>
        <v>534</v>
      </c>
      <c r="D135" s="63"/>
      <c r="E135" s="64"/>
      <c r="F135" s="136">
        <v>45311</v>
      </c>
      <c r="G135" s="106" t="s">
        <v>1394</v>
      </c>
      <c r="H135" s="115"/>
      <c r="I135" s="115"/>
      <c r="J135" s="108"/>
    </row>
    <row r="136" spans="2:10" ht="15.6" thickTop="1" thickBot="1" x14ac:dyDescent="0.35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1329</v>
      </c>
      <c r="I136" s="120" t="s">
        <v>1422</v>
      </c>
      <c r="J136" s="109" t="s">
        <v>994</v>
      </c>
    </row>
    <row r="137" spans="2:10" ht="16.8" thickTop="1" thickBot="1" x14ac:dyDescent="0.35">
      <c r="B137" s="65" t="s">
        <v>1330</v>
      </c>
      <c r="C137" s="83">
        <v>0</v>
      </c>
      <c r="D137" s="66">
        <v>0</v>
      </c>
      <c r="E137" s="67">
        <f>D137/C135</f>
        <v>0</v>
      </c>
      <c r="F137" s="137"/>
      <c r="G137" s="114" t="s">
        <v>1416</v>
      </c>
      <c r="H137" s="117">
        <v>38</v>
      </c>
      <c r="I137" s="121"/>
      <c r="J137" s="113"/>
    </row>
    <row r="138" spans="2:10" ht="16.2" thickTop="1" x14ac:dyDescent="0.3">
      <c r="B138" s="65" t="s">
        <v>1331</v>
      </c>
      <c r="C138" s="83">
        <v>0</v>
      </c>
      <c r="D138" s="66">
        <v>0</v>
      </c>
      <c r="E138" s="67">
        <f>D138/C135</f>
        <v>0</v>
      </c>
      <c r="F138" s="137"/>
      <c r="G138" s="65" t="s">
        <v>1153</v>
      </c>
      <c r="H138" s="118">
        <v>38</v>
      </c>
      <c r="I138" s="122">
        <v>0</v>
      </c>
      <c r="J138" s="112">
        <f>I138/H138</f>
        <v>0</v>
      </c>
    </row>
    <row r="139" spans="2:10" ht="16.2" thickBot="1" x14ac:dyDescent="0.35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1418</v>
      </c>
      <c r="H139" s="118">
        <v>38</v>
      </c>
      <c r="I139" s="123">
        <v>0</v>
      </c>
      <c r="J139" s="107">
        <f>I139/H139</f>
        <v>0</v>
      </c>
    </row>
    <row r="140" spans="2:10" ht="16.8" thickTop="1" thickBot="1" x14ac:dyDescent="0.35">
      <c r="B140" s="93" t="s">
        <v>1144</v>
      </c>
      <c r="C140" s="94">
        <f>Hoja1!Y3</f>
        <v>0</v>
      </c>
      <c r="D140" s="94"/>
      <c r="E140" s="95">
        <v>0</v>
      </c>
      <c r="F140" s="137"/>
      <c r="G140" s="65" t="s">
        <v>1424</v>
      </c>
      <c r="H140" s="118">
        <v>76</v>
      </c>
      <c r="I140" s="124">
        <v>0</v>
      </c>
      <c r="J140" s="110">
        <f>I140/H140</f>
        <v>0</v>
      </c>
    </row>
    <row r="141" spans="2:10" ht="16.8" thickTop="1" thickBot="1" x14ac:dyDescent="0.35">
      <c r="B141" s="93" t="s">
        <v>1145</v>
      </c>
      <c r="C141" s="94">
        <f>Hoja1!Y5</f>
        <v>0</v>
      </c>
      <c r="D141" s="94"/>
      <c r="E141" s="96">
        <v>0</v>
      </c>
      <c r="F141" s="138"/>
      <c r="G141" s="68" t="s">
        <v>1423</v>
      </c>
      <c r="H141" s="119">
        <v>0</v>
      </c>
      <c r="I141" s="125"/>
      <c r="J141" s="111"/>
    </row>
    <row r="142" spans="2:10" ht="17.25" customHeight="1" thickTop="1" thickBot="1" x14ac:dyDescent="0.35">
      <c r="B142" s="61" t="s">
        <v>1329</v>
      </c>
      <c r="C142" s="62">
        <f>AUXILIAR!F22</f>
        <v>534</v>
      </c>
      <c r="D142" s="63"/>
      <c r="E142" s="64"/>
      <c r="F142" s="136">
        <v>45312</v>
      </c>
      <c r="G142" s="106" t="s">
        <v>1394</v>
      </c>
      <c r="H142" s="115"/>
      <c r="I142" s="115"/>
      <c r="J142" s="108"/>
    </row>
    <row r="143" spans="2:10" ht="15.6" thickTop="1" thickBot="1" x14ac:dyDescent="0.35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1329</v>
      </c>
      <c r="I143" s="120" t="s">
        <v>1422</v>
      </c>
      <c r="J143" s="109" t="s">
        <v>994</v>
      </c>
    </row>
    <row r="144" spans="2:10" ht="16.8" thickTop="1" thickBot="1" x14ac:dyDescent="0.35">
      <c r="B144" s="65" t="s">
        <v>1330</v>
      </c>
      <c r="C144" s="83">
        <v>0</v>
      </c>
      <c r="D144" s="66">
        <v>0</v>
      </c>
      <c r="E144" s="67">
        <v>0</v>
      </c>
      <c r="F144" s="137"/>
      <c r="G144" s="114" t="s">
        <v>1416</v>
      </c>
      <c r="H144" s="117">
        <v>38</v>
      </c>
      <c r="I144" s="121"/>
      <c r="J144" s="113"/>
    </row>
    <row r="145" spans="2:10" ht="16.2" thickTop="1" x14ac:dyDescent="0.3">
      <c r="B145" s="65" t="s">
        <v>1331</v>
      </c>
      <c r="C145" s="83">
        <v>0</v>
      </c>
      <c r="D145" s="66">
        <v>0</v>
      </c>
      <c r="E145" s="67">
        <v>0</v>
      </c>
      <c r="F145" s="137"/>
      <c r="G145" s="65" t="s">
        <v>1153</v>
      </c>
      <c r="H145" s="118">
        <v>38</v>
      </c>
      <c r="I145" s="122">
        <v>0</v>
      </c>
      <c r="J145" s="112">
        <f>I145/H145</f>
        <v>0</v>
      </c>
    </row>
    <row r="146" spans="2:10" ht="16.2" thickBot="1" x14ac:dyDescent="0.35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1418</v>
      </c>
      <c r="H146" s="118">
        <v>38</v>
      </c>
      <c r="I146" s="123">
        <v>0</v>
      </c>
      <c r="J146" s="107">
        <f>I146/H146</f>
        <v>0</v>
      </c>
    </row>
    <row r="147" spans="2:10" ht="16.8" thickTop="1" thickBot="1" x14ac:dyDescent="0.35">
      <c r="B147" s="93" t="s">
        <v>1144</v>
      </c>
      <c r="C147" s="94">
        <v>0</v>
      </c>
      <c r="D147" s="94"/>
      <c r="E147" s="95">
        <v>0</v>
      </c>
      <c r="F147" s="137"/>
      <c r="G147" s="65" t="s">
        <v>1424</v>
      </c>
      <c r="H147" s="118">
        <v>76</v>
      </c>
      <c r="I147" s="124">
        <v>0</v>
      </c>
      <c r="J147" s="110">
        <f>I147/H147</f>
        <v>0</v>
      </c>
    </row>
    <row r="148" spans="2:10" ht="16.8" thickTop="1" thickBot="1" x14ac:dyDescent="0.35">
      <c r="B148" s="93" t="s">
        <v>1145</v>
      </c>
      <c r="C148" s="94">
        <v>0</v>
      </c>
      <c r="D148" s="94"/>
      <c r="E148" s="96">
        <v>0</v>
      </c>
      <c r="F148" s="138"/>
      <c r="G148" s="68" t="s">
        <v>1423</v>
      </c>
      <c r="H148" s="119">
        <v>0</v>
      </c>
      <c r="I148" s="125"/>
      <c r="J148" s="111"/>
    </row>
    <row r="149" spans="2:10" ht="17.25" customHeight="1" thickTop="1" thickBot="1" x14ac:dyDescent="0.35">
      <c r="B149" s="61" t="s">
        <v>1329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1394</v>
      </c>
      <c r="H149" s="115"/>
      <c r="I149" s="115"/>
      <c r="J149" s="108"/>
    </row>
    <row r="150" spans="2:10" ht="15.6" thickTop="1" thickBot="1" x14ac:dyDescent="0.35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1329</v>
      </c>
      <c r="I150" s="120" t="s">
        <v>1422</v>
      </c>
      <c r="J150" s="109" t="s">
        <v>994</v>
      </c>
    </row>
    <row r="151" spans="2:10" ht="16.8" thickTop="1" thickBot="1" x14ac:dyDescent="0.35">
      <c r="B151" s="65" t="s">
        <v>1330</v>
      </c>
      <c r="C151" s="83">
        <v>0</v>
      </c>
      <c r="D151" s="66">
        <v>0</v>
      </c>
      <c r="E151" s="67">
        <f>D151/C149</f>
        <v>0</v>
      </c>
      <c r="F151" s="137"/>
      <c r="G151" s="114" t="s">
        <v>1416</v>
      </c>
      <c r="H151" s="117">
        <v>38</v>
      </c>
      <c r="I151" s="121"/>
      <c r="J151" s="113"/>
    </row>
    <row r="152" spans="2:10" ht="16.2" thickTop="1" x14ac:dyDescent="0.3">
      <c r="B152" s="65" t="s">
        <v>1331</v>
      </c>
      <c r="C152" s="83">
        <v>0</v>
      </c>
      <c r="D152" s="66">
        <v>0</v>
      </c>
      <c r="E152" s="67">
        <v>0</v>
      </c>
      <c r="F152" s="137"/>
      <c r="G152" s="65" t="s">
        <v>1153</v>
      </c>
      <c r="H152" s="118">
        <v>38</v>
      </c>
      <c r="I152" s="122">
        <v>0</v>
      </c>
      <c r="J152" s="112">
        <f t="shared" ref="J152:J154" si="7">I152/H152</f>
        <v>0</v>
      </c>
    </row>
    <row r="153" spans="2:10" ht="16.2" thickBot="1" x14ac:dyDescent="0.35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1418</v>
      </c>
      <c r="H153" s="118">
        <v>38</v>
      </c>
      <c r="I153" s="123">
        <v>0</v>
      </c>
      <c r="J153" s="107">
        <f t="shared" si="7"/>
        <v>0</v>
      </c>
    </row>
    <row r="154" spans="2:10" ht="16.8" thickTop="1" thickBot="1" x14ac:dyDescent="0.35">
      <c r="B154" s="93" t="s">
        <v>1144</v>
      </c>
      <c r="C154" s="94">
        <f>Hoja1!AA3</f>
        <v>0</v>
      </c>
      <c r="D154" s="94"/>
      <c r="E154" s="95">
        <v>0</v>
      </c>
      <c r="F154" s="137"/>
      <c r="G154" s="65" t="s">
        <v>1424</v>
      </c>
      <c r="H154" s="118">
        <v>76</v>
      </c>
      <c r="I154" s="124">
        <v>0</v>
      </c>
      <c r="J154" s="110">
        <f t="shared" si="7"/>
        <v>0</v>
      </c>
    </row>
    <row r="155" spans="2:10" ht="16.8" thickTop="1" thickBot="1" x14ac:dyDescent="0.35">
      <c r="B155" s="93" t="s">
        <v>1145</v>
      </c>
      <c r="C155" s="94">
        <f>Hoja1!AA5</f>
        <v>0</v>
      </c>
      <c r="D155" s="94"/>
      <c r="E155" s="96">
        <v>0</v>
      </c>
      <c r="F155" s="138"/>
      <c r="G155" s="68" t="s">
        <v>1423</v>
      </c>
      <c r="H155" s="119">
        <v>0</v>
      </c>
      <c r="I155" s="125"/>
      <c r="J155" s="111"/>
    </row>
    <row r="156" spans="2:10" ht="15.75" customHeight="1" thickTop="1" thickBot="1" x14ac:dyDescent="0.35">
      <c r="B156" s="61" t="s">
        <v>1329</v>
      </c>
      <c r="C156" s="62">
        <f>AUXILIAR!F24</f>
        <v>534</v>
      </c>
      <c r="D156" s="63"/>
      <c r="E156" s="64"/>
      <c r="F156" s="136">
        <v>45314</v>
      </c>
      <c r="G156" s="106" t="s">
        <v>1394</v>
      </c>
      <c r="H156" s="115"/>
      <c r="I156" s="115"/>
      <c r="J156" s="108"/>
    </row>
    <row r="157" spans="2:10" ht="15.6" thickTop="1" thickBot="1" x14ac:dyDescent="0.35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1329</v>
      </c>
      <c r="I157" s="120" t="s">
        <v>1422</v>
      </c>
      <c r="J157" s="109" t="s">
        <v>994</v>
      </c>
    </row>
    <row r="158" spans="2:10" ht="16.8" thickTop="1" thickBot="1" x14ac:dyDescent="0.35">
      <c r="B158" s="65" t="s">
        <v>1330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1416</v>
      </c>
      <c r="H158" s="117">
        <v>38</v>
      </c>
      <c r="I158" s="121"/>
      <c r="J158" s="113"/>
    </row>
    <row r="159" spans="2:10" ht="16.2" thickTop="1" x14ac:dyDescent="0.3">
      <c r="B159" s="65" t="s">
        <v>1331</v>
      </c>
      <c r="C159" s="83">
        <v>0</v>
      </c>
      <c r="D159" s="66">
        <v>0</v>
      </c>
      <c r="E159" s="67">
        <v>0</v>
      </c>
      <c r="F159" s="137"/>
      <c r="G159" s="65" t="s">
        <v>1153</v>
      </c>
      <c r="H159" s="118">
        <v>38</v>
      </c>
      <c r="I159" s="122">
        <v>0</v>
      </c>
      <c r="J159" s="112">
        <f t="shared" ref="J159:J161" si="8">I159/H159</f>
        <v>0</v>
      </c>
    </row>
    <row r="160" spans="2:10" ht="16.2" thickBot="1" x14ac:dyDescent="0.35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1418</v>
      </c>
      <c r="H160" s="118">
        <v>38</v>
      </c>
      <c r="I160" s="123">
        <v>0</v>
      </c>
      <c r="J160" s="107">
        <f t="shared" si="8"/>
        <v>0</v>
      </c>
    </row>
    <row r="161" spans="2:10" ht="16.8" thickTop="1" thickBot="1" x14ac:dyDescent="0.35">
      <c r="B161" s="93" t="s">
        <v>1144</v>
      </c>
      <c r="C161" s="94">
        <f>Hoja1!AB3</f>
        <v>0</v>
      </c>
      <c r="D161" s="94"/>
      <c r="E161" s="95">
        <v>0</v>
      </c>
      <c r="F161" s="137"/>
      <c r="G161" s="65" t="s">
        <v>1424</v>
      </c>
      <c r="H161" s="118">
        <v>76</v>
      </c>
      <c r="I161" s="124">
        <v>0</v>
      </c>
      <c r="J161" s="110">
        <f t="shared" si="8"/>
        <v>0</v>
      </c>
    </row>
    <row r="162" spans="2:10" ht="16.8" thickTop="1" thickBot="1" x14ac:dyDescent="0.35">
      <c r="B162" s="93" t="s">
        <v>1145</v>
      </c>
      <c r="C162" s="94">
        <f>Hoja1!AB5</f>
        <v>0</v>
      </c>
      <c r="D162" s="94"/>
      <c r="E162" s="96">
        <v>0</v>
      </c>
      <c r="F162" s="138"/>
      <c r="G162" s="68" t="s">
        <v>1423</v>
      </c>
      <c r="H162" s="119">
        <v>0</v>
      </c>
      <c r="I162" s="125"/>
      <c r="J162" s="111"/>
    </row>
    <row r="163" spans="2:10" ht="17.25" customHeight="1" thickTop="1" thickBot="1" x14ac:dyDescent="0.35">
      <c r="B163" s="61" t="s">
        <v>1329</v>
      </c>
      <c r="C163" s="62">
        <f>AUXILIAR!F25</f>
        <v>534</v>
      </c>
      <c r="D163" s="63"/>
      <c r="E163" s="64"/>
      <c r="F163" s="136">
        <v>45315</v>
      </c>
      <c r="G163" s="106" t="s">
        <v>1394</v>
      </c>
      <c r="H163" s="115"/>
      <c r="I163" s="115"/>
      <c r="J163" s="108"/>
    </row>
    <row r="164" spans="2:10" ht="15.6" thickTop="1" thickBot="1" x14ac:dyDescent="0.35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1329</v>
      </c>
      <c r="I164" s="120" t="s">
        <v>1422</v>
      </c>
      <c r="J164" s="109" t="s">
        <v>994</v>
      </c>
    </row>
    <row r="165" spans="2:10" ht="16.8" thickTop="1" thickBot="1" x14ac:dyDescent="0.35">
      <c r="B165" s="65" t="s">
        <v>1330</v>
      </c>
      <c r="C165" s="83" t="s">
        <v>1582</v>
      </c>
      <c r="D165" s="131" t="s">
        <v>1581</v>
      </c>
      <c r="E165" s="67">
        <v>0</v>
      </c>
      <c r="F165" s="137"/>
      <c r="G165" s="114" t="s">
        <v>1416</v>
      </c>
      <c r="H165" s="117">
        <v>38</v>
      </c>
      <c r="I165" s="121"/>
      <c r="J165" s="113"/>
    </row>
    <row r="166" spans="2:10" ht="16.2" thickTop="1" x14ac:dyDescent="0.3">
      <c r="B166" s="65" t="s">
        <v>1331</v>
      </c>
      <c r="C166" s="83">
        <v>0</v>
      </c>
      <c r="D166" s="66" t="s">
        <v>1582</v>
      </c>
      <c r="E166" s="67">
        <v>0</v>
      </c>
      <c r="F166" s="137"/>
      <c r="G166" s="65" t="s">
        <v>1153</v>
      </c>
      <c r="H166" s="118">
        <v>38</v>
      </c>
      <c r="I166" s="122">
        <v>0</v>
      </c>
      <c r="J166" s="112">
        <v>0</v>
      </c>
    </row>
    <row r="167" spans="2:10" ht="16.2" thickBot="1" x14ac:dyDescent="0.35">
      <c r="B167" s="68" t="s">
        <v>16</v>
      </c>
      <c r="C167" s="69">
        <v>0</v>
      </c>
      <c r="D167" s="70" t="s">
        <v>1582</v>
      </c>
      <c r="E167" s="90">
        <v>0</v>
      </c>
      <c r="F167" s="137"/>
      <c r="G167" s="65" t="s">
        <v>1418</v>
      </c>
      <c r="H167" s="118">
        <v>38</v>
      </c>
      <c r="I167" s="123">
        <v>0</v>
      </c>
      <c r="J167" s="107">
        <f t="shared" ref="J167:J168" si="9">I167/H167</f>
        <v>0</v>
      </c>
    </row>
    <row r="168" spans="2:10" ht="16.8" thickTop="1" thickBot="1" x14ac:dyDescent="0.35">
      <c r="B168" s="93" t="s">
        <v>1144</v>
      </c>
      <c r="C168" s="94">
        <v>0</v>
      </c>
      <c r="D168" s="94"/>
      <c r="E168" s="95">
        <v>0</v>
      </c>
      <c r="F168" s="137"/>
      <c r="G168" s="65" t="s">
        <v>1424</v>
      </c>
      <c r="H168" s="118">
        <f t="shared" ref="H168" si="10">H84</f>
        <v>76</v>
      </c>
      <c r="I168" s="124">
        <v>0</v>
      </c>
      <c r="J168" s="110">
        <f t="shared" si="9"/>
        <v>0</v>
      </c>
    </row>
    <row r="169" spans="2:10" ht="16.8" thickTop="1" thickBot="1" x14ac:dyDescent="0.35">
      <c r="B169" s="93" t="s">
        <v>1145</v>
      </c>
      <c r="C169" s="94">
        <f>Hoja1!AC5</f>
        <v>0</v>
      </c>
      <c r="D169" s="94"/>
      <c r="E169" s="96">
        <v>0</v>
      </c>
      <c r="F169" s="138"/>
      <c r="G169" s="68" t="s">
        <v>1423</v>
      </c>
      <c r="H169" s="119">
        <v>0</v>
      </c>
      <c r="I169" s="125"/>
      <c r="J169" s="111"/>
    </row>
    <row r="170" spans="2:10" ht="17.25" customHeight="1" thickTop="1" thickBot="1" x14ac:dyDescent="0.35">
      <c r="B170" s="61" t="s">
        <v>1329</v>
      </c>
      <c r="C170" s="62">
        <f>AUXILIAR!F26</f>
        <v>534</v>
      </c>
      <c r="D170" s="63"/>
      <c r="E170" s="64"/>
      <c r="F170" s="136">
        <v>45316</v>
      </c>
      <c r="G170" s="106" t="s">
        <v>1394</v>
      </c>
      <c r="H170" s="115"/>
      <c r="I170" s="115"/>
      <c r="J170" s="108"/>
    </row>
    <row r="171" spans="2:10" ht="15.6" thickTop="1" thickBot="1" x14ac:dyDescent="0.35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1329</v>
      </c>
      <c r="I171" s="120" t="s">
        <v>1422</v>
      </c>
      <c r="J171" s="109" t="s">
        <v>994</v>
      </c>
    </row>
    <row r="172" spans="2:10" ht="16.8" thickTop="1" thickBot="1" x14ac:dyDescent="0.35">
      <c r="B172" s="65" t="s">
        <v>1330</v>
      </c>
      <c r="C172" s="83">
        <v>0</v>
      </c>
      <c r="D172" s="66">
        <v>0</v>
      </c>
      <c r="E172" s="67">
        <f>D172/C170</f>
        <v>0</v>
      </c>
      <c r="F172" s="137"/>
      <c r="G172" s="114" t="s">
        <v>1416</v>
      </c>
      <c r="H172" s="117">
        <v>38</v>
      </c>
      <c r="I172" s="121"/>
      <c r="J172" s="113"/>
    </row>
    <row r="173" spans="2:10" ht="16.2" thickTop="1" x14ac:dyDescent="0.3">
      <c r="B173" s="65" t="s">
        <v>1331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1153</v>
      </c>
      <c r="H173" s="118">
        <v>38</v>
      </c>
      <c r="I173" s="122">
        <v>0</v>
      </c>
      <c r="J173" s="112">
        <f t="shared" ref="J173:J175" si="11">I173/H173</f>
        <v>0</v>
      </c>
    </row>
    <row r="174" spans="2:10" ht="16.2" thickBot="1" x14ac:dyDescent="0.35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1418</v>
      </c>
      <c r="H174" s="118">
        <v>38</v>
      </c>
      <c r="I174" s="123">
        <v>0</v>
      </c>
      <c r="J174" s="107">
        <f t="shared" si="11"/>
        <v>0</v>
      </c>
    </row>
    <row r="175" spans="2:10" ht="16.8" thickTop="1" thickBot="1" x14ac:dyDescent="0.35">
      <c r="B175" s="93" t="s">
        <v>1144</v>
      </c>
      <c r="C175" s="94">
        <f>Hoja1!AD3</f>
        <v>0</v>
      </c>
      <c r="D175" s="94"/>
      <c r="E175" s="95">
        <v>0</v>
      </c>
      <c r="F175" s="137"/>
      <c r="G175" s="65" t="s">
        <v>1424</v>
      </c>
      <c r="H175" s="118">
        <v>76</v>
      </c>
      <c r="I175" s="124">
        <v>0</v>
      </c>
      <c r="J175" s="110">
        <f t="shared" si="11"/>
        <v>0</v>
      </c>
    </row>
    <row r="176" spans="2:10" ht="16.8" thickTop="1" thickBot="1" x14ac:dyDescent="0.35">
      <c r="B176" s="93" t="s">
        <v>1145</v>
      </c>
      <c r="C176" s="94">
        <f>Hoja1!AD5</f>
        <v>0</v>
      </c>
      <c r="D176" s="94"/>
      <c r="E176" s="96">
        <v>0</v>
      </c>
      <c r="F176" s="138"/>
      <c r="G176" s="68" t="s">
        <v>1423</v>
      </c>
      <c r="H176" s="119">
        <v>0</v>
      </c>
      <c r="I176" s="125"/>
      <c r="J176" s="111"/>
    </row>
    <row r="177" spans="2:10" ht="17.25" customHeight="1" thickTop="1" thickBot="1" x14ac:dyDescent="0.35">
      <c r="B177" s="61" t="s">
        <v>1329</v>
      </c>
      <c r="C177" s="62">
        <f>AUXILIAR!F27</f>
        <v>534</v>
      </c>
      <c r="D177" s="63"/>
      <c r="E177" s="64"/>
      <c r="F177" s="136">
        <v>45317</v>
      </c>
      <c r="G177" s="106" t="s">
        <v>1394</v>
      </c>
      <c r="H177" s="115"/>
      <c r="I177" s="115"/>
      <c r="J177" s="108"/>
    </row>
    <row r="178" spans="2:10" ht="15.6" thickTop="1" thickBot="1" x14ac:dyDescent="0.35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1329</v>
      </c>
      <c r="I178" s="120" t="s">
        <v>1422</v>
      </c>
      <c r="J178" s="109" t="s">
        <v>994</v>
      </c>
    </row>
    <row r="179" spans="2:10" ht="16.8" thickTop="1" thickBot="1" x14ac:dyDescent="0.35">
      <c r="B179" s="65" t="s">
        <v>1330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1416</v>
      </c>
      <c r="H179" s="117">
        <v>38</v>
      </c>
      <c r="I179" s="121"/>
      <c r="J179" s="113"/>
    </row>
    <row r="180" spans="2:10" ht="16.2" thickTop="1" x14ac:dyDescent="0.3">
      <c r="B180" s="65" t="s">
        <v>1331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1153</v>
      </c>
      <c r="H180" s="118">
        <v>38</v>
      </c>
      <c r="I180" s="122">
        <v>0</v>
      </c>
      <c r="J180" s="112">
        <f>I180/H180</f>
        <v>0</v>
      </c>
    </row>
    <row r="181" spans="2:10" ht="16.2" thickBot="1" x14ac:dyDescent="0.35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1418</v>
      </c>
      <c r="H181" s="118">
        <v>38</v>
      </c>
      <c r="I181" s="123">
        <v>0</v>
      </c>
      <c r="J181" s="107">
        <f>I181/H181</f>
        <v>0</v>
      </c>
    </row>
    <row r="182" spans="2:10" ht="16.8" thickTop="1" thickBot="1" x14ac:dyDescent="0.35">
      <c r="B182" s="93" t="s">
        <v>1144</v>
      </c>
      <c r="C182" s="94">
        <f>Hoja1!AE3</f>
        <v>0</v>
      </c>
      <c r="D182" s="94"/>
      <c r="E182" s="95">
        <v>0</v>
      </c>
      <c r="F182" s="137"/>
      <c r="G182" s="65" t="s">
        <v>1424</v>
      </c>
      <c r="H182" s="118">
        <v>76</v>
      </c>
      <c r="I182" s="124">
        <v>0</v>
      </c>
      <c r="J182" s="110">
        <f>I182/H182</f>
        <v>0</v>
      </c>
    </row>
    <row r="183" spans="2:10" ht="16.8" thickTop="1" thickBot="1" x14ac:dyDescent="0.35">
      <c r="B183" s="93" t="s">
        <v>1145</v>
      </c>
      <c r="C183" s="94">
        <v>0</v>
      </c>
      <c r="D183" s="94"/>
      <c r="E183" s="96">
        <v>0</v>
      </c>
      <c r="F183" s="138"/>
      <c r="G183" s="68" t="s">
        <v>1423</v>
      </c>
      <c r="H183" s="119">
        <v>0</v>
      </c>
      <c r="I183" s="125"/>
      <c r="J183" s="111"/>
    </row>
    <row r="184" spans="2:10" ht="17.25" customHeight="1" thickTop="1" thickBot="1" x14ac:dyDescent="0.35">
      <c r="B184" s="61" t="s">
        <v>1329</v>
      </c>
      <c r="C184" s="62">
        <f>AUXILIAR!F28</f>
        <v>534</v>
      </c>
      <c r="D184" s="63"/>
      <c r="E184" s="64"/>
      <c r="F184" s="136">
        <v>45318</v>
      </c>
      <c r="G184" s="106" t="s">
        <v>1394</v>
      </c>
      <c r="H184" s="115"/>
      <c r="I184" s="115"/>
      <c r="J184" s="108"/>
    </row>
    <row r="185" spans="2:10" ht="15.6" thickTop="1" thickBot="1" x14ac:dyDescent="0.35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1329</v>
      </c>
      <c r="I185" s="120" t="s">
        <v>1422</v>
      </c>
      <c r="J185" s="109" t="s">
        <v>994</v>
      </c>
    </row>
    <row r="186" spans="2:10" ht="16.8" thickTop="1" thickBot="1" x14ac:dyDescent="0.35">
      <c r="B186" s="65" t="s">
        <v>1330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1416</v>
      </c>
      <c r="H186" s="117">
        <v>38</v>
      </c>
      <c r="I186" s="121"/>
      <c r="J186" s="113"/>
    </row>
    <row r="187" spans="2:10" ht="16.2" thickTop="1" x14ac:dyDescent="0.3">
      <c r="B187" s="65" t="s">
        <v>1331</v>
      </c>
      <c r="C187" s="83">
        <v>0</v>
      </c>
      <c r="D187" s="66">
        <v>0</v>
      </c>
      <c r="E187" s="67">
        <f>D187/C184</f>
        <v>0</v>
      </c>
      <c r="F187" s="137"/>
      <c r="G187" s="65" t="s">
        <v>1153</v>
      </c>
      <c r="H187" s="118">
        <v>38</v>
      </c>
      <c r="I187" s="122">
        <v>0</v>
      </c>
      <c r="J187" s="112">
        <f>I187/H187</f>
        <v>0</v>
      </c>
    </row>
    <row r="188" spans="2:10" ht="16.2" thickBot="1" x14ac:dyDescent="0.35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1418</v>
      </c>
      <c r="H188" s="118">
        <v>38</v>
      </c>
      <c r="I188" s="123">
        <v>0</v>
      </c>
      <c r="J188" s="107">
        <f>I188/H188</f>
        <v>0</v>
      </c>
    </row>
    <row r="189" spans="2:10" ht="16.8" thickTop="1" thickBot="1" x14ac:dyDescent="0.35">
      <c r="B189" s="93" t="s">
        <v>1144</v>
      </c>
      <c r="C189" s="94">
        <f>Hoja1!AF3</f>
        <v>0</v>
      </c>
      <c r="D189" s="94"/>
      <c r="E189" s="95">
        <v>0</v>
      </c>
      <c r="F189" s="137"/>
      <c r="G189" s="65" t="s">
        <v>1424</v>
      </c>
      <c r="H189" s="118">
        <v>76</v>
      </c>
      <c r="I189" s="124">
        <v>0</v>
      </c>
      <c r="J189" s="110">
        <f>I189/H189</f>
        <v>0</v>
      </c>
    </row>
    <row r="190" spans="2:10" ht="16.8" thickTop="1" thickBot="1" x14ac:dyDescent="0.35">
      <c r="B190" s="93" t="s">
        <v>1145</v>
      </c>
      <c r="C190" s="94">
        <f>Hoja1!AF5</f>
        <v>0</v>
      </c>
      <c r="D190" s="94"/>
      <c r="E190" s="96">
        <v>0</v>
      </c>
      <c r="F190" s="138"/>
      <c r="G190" s="68" t="s">
        <v>1423</v>
      </c>
      <c r="H190" s="119">
        <v>0</v>
      </c>
      <c r="I190" s="125"/>
      <c r="J190" s="111"/>
    </row>
    <row r="191" spans="2:10" ht="17.25" customHeight="1" thickTop="1" thickBot="1" x14ac:dyDescent="0.35">
      <c r="B191" s="61" t="s">
        <v>1329</v>
      </c>
      <c r="C191" s="62">
        <f>AUXILIAR!F29</f>
        <v>534</v>
      </c>
      <c r="D191" s="63"/>
      <c r="E191" s="64"/>
      <c r="F191" s="136">
        <v>45319</v>
      </c>
      <c r="G191" s="106" t="s">
        <v>1394</v>
      </c>
      <c r="H191" s="115"/>
      <c r="I191" s="115"/>
      <c r="J191" s="108"/>
    </row>
    <row r="192" spans="2:10" ht="15.6" thickTop="1" thickBot="1" x14ac:dyDescent="0.35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1329</v>
      </c>
      <c r="I192" s="120" t="s">
        <v>1422</v>
      </c>
      <c r="J192" s="109" t="s">
        <v>994</v>
      </c>
    </row>
    <row r="193" spans="2:10" ht="16.8" thickTop="1" thickBot="1" x14ac:dyDescent="0.35">
      <c r="B193" s="65" t="s">
        <v>1330</v>
      </c>
      <c r="C193" s="83">
        <v>0</v>
      </c>
      <c r="D193" s="66">
        <v>0</v>
      </c>
      <c r="E193" s="67">
        <f>D193/C191</f>
        <v>0</v>
      </c>
      <c r="F193" s="137"/>
      <c r="G193" s="114" t="s">
        <v>1416</v>
      </c>
      <c r="H193" s="117">
        <v>38</v>
      </c>
      <c r="I193" s="121"/>
      <c r="J193" s="113"/>
    </row>
    <row r="194" spans="2:10" ht="16.2" thickTop="1" x14ac:dyDescent="0.3">
      <c r="B194" s="65" t="s">
        <v>1331</v>
      </c>
      <c r="C194" s="83">
        <v>0</v>
      </c>
      <c r="D194" s="66">
        <v>0</v>
      </c>
      <c r="E194" s="67">
        <f>D194/C191</f>
        <v>0</v>
      </c>
      <c r="F194" s="137"/>
      <c r="G194" s="65" t="s">
        <v>1153</v>
      </c>
      <c r="H194" s="118">
        <v>38</v>
      </c>
      <c r="I194" s="122">
        <v>0</v>
      </c>
      <c r="J194" s="112">
        <f>I194/H194</f>
        <v>0</v>
      </c>
    </row>
    <row r="195" spans="2:10" ht="16.2" thickBot="1" x14ac:dyDescent="0.35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1418</v>
      </c>
      <c r="H195" s="118">
        <v>38</v>
      </c>
      <c r="I195" s="123">
        <v>0</v>
      </c>
      <c r="J195" s="107">
        <f>I195/H195</f>
        <v>0</v>
      </c>
    </row>
    <row r="196" spans="2:10" ht="16.8" thickTop="1" thickBot="1" x14ac:dyDescent="0.35">
      <c r="B196" s="93" t="s">
        <v>1144</v>
      </c>
      <c r="C196" s="94">
        <v>0</v>
      </c>
      <c r="D196" s="94">
        <v>0</v>
      </c>
      <c r="E196" s="95">
        <v>0</v>
      </c>
      <c r="F196" s="137"/>
      <c r="G196" s="65" t="s">
        <v>1424</v>
      </c>
      <c r="H196" s="118">
        <v>76</v>
      </c>
      <c r="I196" s="124">
        <v>0</v>
      </c>
      <c r="J196" s="110">
        <f>I196/H196</f>
        <v>0</v>
      </c>
    </row>
    <row r="197" spans="2:10" ht="16.8" thickTop="1" thickBot="1" x14ac:dyDescent="0.35">
      <c r="B197" s="93" t="s">
        <v>1145</v>
      </c>
      <c r="C197" s="94">
        <v>0</v>
      </c>
      <c r="D197" s="94">
        <v>0</v>
      </c>
      <c r="E197" s="96">
        <v>0</v>
      </c>
      <c r="F197" s="138"/>
      <c r="G197" s="68" t="s">
        <v>1423</v>
      </c>
      <c r="H197" s="119">
        <v>0</v>
      </c>
      <c r="I197" s="125"/>
      <c r="J197" s="111"/>
    </row>
    <row r="198" spans="2:10" ht="17.25" customHeight="1" thickTop="1" thickBot="1" x14ac:dyDescent="0.35">
      <c r="B198" s="61" t="s">
        <v>1329</v>
      </c>
      <c r="C198" s="62">
        <f>AUXILIAR!F30</f>
        <v>534</v>
      </c>
      <c r="D198" s="63"/>
      <c r="E198" s="64"/>
      <c r="F198" s="136">
        <v>45320</v>
      </c>
      <c r="G198" s="106" t="s">
        <v>1394</v>
      </c>
      <c r="H198" s="115"/>
      <c r="I198" s="115"/>
      <c r="J198" s="108"/>
    </row>
    <row r="199" spans="2:10" ht="15.6" thickTop="1" thickBot="1" x14ac:dyDescent="0.35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1329</v>
      </c>
      <c r="I199" s="120" t="s">
        <v>1422</v>
      </c>
      <c r="J199" s="109" t="s">
        <v>994</v>
      </c>
    </row>
    <row r="200" spans="2:10" ht="16.8" thickTop="1" thickBot="1" x14ac:dyDescent="0.35">
      <c r="B200" s="65" t="s">
        <v>1330</v>
      </c>
      <c r="C200" s="83">
        <v>0</v>
      </c>
      <c r="D200" s="66">
        <v>0</v>
      </c>
      <c r="E200" s="67">
        <v>0</v>
      </c>
      <c r="F200" s="137"/>
      <c r="G200" s="114" t="s">
        <v>1416</v>
      </c>
      <c r="H200" s="117">
        <v>38</v>
      </c>
      <c r="I200" s="121"/>
      <c r="J200" s="113"/>
    </row>
    <row r="201" spans="2:10" ht="16.2" thickTop="1" x14ac:dyDescent="0.3">
      <c r="B201" s="65" t="s">
        <v>1331</v>
      </c>
      <c r="C201" s="83">
        <v>0</v>
      </c>
      <c r="D201" s="66">
        <v>0</v>
      </c>
      <c r="E201" s="67">
        <v>0</v>
      </c>
      <c r="F201" s="137"/>
      <c r="G201" s="65" t="s">
        <v>1153</v>
      </c>
      <c r="H201" s="118">
        <v>38</v>
      </c>
      <c r="I201" s="122">
        <v>0</v>
      </c>
      <c r="J201" s="112">
        <f>I201/H201</f>
        <v>0</v>
      </c>
    </row>
    <row r="202" spans="2:10" ht="16.2" thickBot="1" x14ac:dyDescent="0.35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1418</v>
      </c>
      <c r="H202" s="118">
        <v>38</v>
      </c>
      <c r="I202" s="123">
        <v>0</v>
      </c>
      <c r="J202" s="107">
        <f>I202/H202</f>
        <v>0</v>
      </c>
    </row>
    <row r="203" spans="2:10" ht="16.8" thickTop="1" thickBot="1" x14ac:dyDescent="0.35">
      <c r="B203" s="93" t="s">
        <v>1144</v>
      </c>
      <c r="C203" s="94">
        <v>0</v>
      </c>
      <c r="D203" s="94">
        <v>0</v>
      </c>
      <c r="E203" s="95">
        <v>0</v>
      </c>
      <c r="F203" s="137"/>
      <c r="G203" s="65" t="s">
        <v>1424</v>
      </c>
      <c r="H203" s="118">
        <v>76</v>
      </c>
      <c r="I203" s="124">
        <v>0</v>
      </c>
      <c r="J203" s="110">
        <f>I203/H203</f>
        <v>0</v>
      </c>
    </row>
    <row r="204" spans="2:10" ht="16.8" thickTop="1" thickBot="1" x14ac:dyDescent="0.35">
      <c r="B204" s="93" t="s">
        <v>1145</v>
      </c>
      <c r="C204" s="94">
        <v>0</v>
      </c>
      <c r="D204" s="94"/>
      <c r="E204" s="96">
        <v>0</v>
      </c>
      <c r="F204" s="138"/>
      <c r="G204" s="68" t="s">
        <v>1423</v>
      </c>
      <c r="H204" s="119">
        <v>0</v>
      </c>
      <c r="I204" s="125"/>
      <c r="J204" s="111"/>
    </row>
    <row r="205" spans="2:10" ht="17.25" customHeight="1" thickTop="1" thickBot="1" x14ac:dyDescent="0.35">
      <c r="B205" s="61" t="s">
        <v>1329</v>
      </c>
      <c r="C205" s="62">
        <f>AUXILIAR!F31</f>
        <v>534</v>
      </c>
      <c r="D205" s="63"/>
      <c r="E205" s="64"/>
      <c r="F205" s="136">
        <v>45321</v>
      </c>
      <c r="G205" s="106" t="s">
        <v>1394</v>
      </c>
      <c r="H205" s="115"/>
      <c r="I205" s="115"/>
      <c r="J205" s="108"/>
    </row>
    <row r="206" spans="2:10" ht="15.6" thickTop="1" thickBot="1" x14ac:dyDescent="0.35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1329</v>
      </c>
      <c r="I206" s="120" t="s">
        <v>1422</v>
      </c>
      <c r="J206" s="109" t="s">
        <v>994</v>
      </c>
    </row>
    <row r="207" spans="2:10" ht="16.8" thickTop="1" thickBot="1" x14ac:dyDescent="0.35">
      <c r="B207" s="65" t="s">
        <v>1330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1416</v>
      </c>
      <c r="H207" s="117">
        <v>38</v>
      </c>
      <c r="I207" s="121"/>
      <c r="J207" s="113"/>
    </row>
    <row r="208" spans="2:10" ht="16.2" thickTop="1" x14ac:dyDescent="0.3">
      <c r="B208" s="65" t="s">
        <v>1331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1153</v>
      </c>
      <c r="H208" s="118">
        <v>38</v>
      </c>
      <c r="I208" s="122">
        <v>0</v>
      </c>
      <c r="J208" s="112">
        <f t="shared" ref="J208:J210" si="12">I208/H208</f>
        <v>0</v>
      </c>
    </row>
    <row r="209" spans="2:10" ht="16.2" thickBot="1" x14ac:dyDescent="0.35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1418</v>
      </c>
      <c r="H209" s="118">
        <v>38</v>
      </c>
      <c r="I209" s="123">
        <v>0</v>
      </c>
      <c r="J209" s="107">
        <f t="shared" si="12"/>
        <v>0</v>
      </c>
    </row>
    <row r="210" spans="2:10" ht="16.8" thickTop="1" thickBot="1" x14ac:dyDescent="0.35">
      <c r="B210" s="93" t="s">
        <v>1144</v>
      </c>
      <c r="C210" s="94">
        <v>0</v>
      </c>
      <c r="D210" s="129">
        <v>0</v>
      </c>
      <c r="E210" s="95">
        <v>0</v>
      </c>
      <c r="F210" s="137"/>
      <c r="G210" s="65" t="s">
        <v>1424</v>
      </c>
      <c r="H210" s="118">
        <v>76</v>
      </c>
      <c r="I210" s="124">
        <v>0</v>
      </c>
      <c r="J210" s="110">
        <f t="shared" si="12"/>
        <v>0</v>
      </c>
    </row>
    <row r="211" spans="2:10" ht="16.8" thickTop="1" thickBot="1" x14ac:dyDescent="0.35">
      <c r="B211" s="93" t="s">
        <v>1145</v>
      </c>
      <c r="C211" s="94">
        <v>0</v>
      </c>
      <c r="D211" s="129">
        <v>0</v>
      </c>
      <c r="E211" s="96">
        <v>0</v>
      </c>
      <c r="F211" s="138"/>
      <c r="G211" s="68" t="s">
        <v>1423</v>
      </c>
      <c r="H211" s="119">
        <v>0</v>
      </c>
      <c r="I211" s="125"/>
      <c r="J211" s="111"/>
    </row>
    <row r="212" spans="2:10" ht="16.8" thickTop="1" thickBot="1" x14ac:dyDescent="0.35">
      <c r="B212" s="61" t="s">
        <v>1329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5.6" thickTop="1" thickBot="1" x14ac:dyDescent="0.35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1329</v>
      </c>
      <c r="I213" s="120" t="s">
        <v>1422</v>
      </c>
      <c r="J213" s="109" t="s">
        <v>994</v>
      </c>
    </row>
    <row r="214" spans="2:10" ht="16.8" thickTop="1" thickBot="1" x14ac:dyDescent="0.35">
      <c r="B214" s="65" t="s">
        <v>1330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1416</v>
      </c>
      <c r="H214" s="117">
        <v>38</v>
      </c>
      <c r="I214" s="121"/>
      <c r="J214" s="113"/>
    </row>
    <row r="215" spans="2:10" ht="16.2" thickTop="1" x14ac:dyDescent="0.3">
      <c r="B215" s="65" t="s">
        <v>1331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1153</v>
      </c>
      <c r="H215" s="118">
        <v>38</v>
      </c>
      <c r="I215" s="122">
        <v>0</v>
      </c>
      <c r="J215" s="112">
        <f t="shared" ref="J215:J217" si="13">I215/H215</f>
        <v>0</v>
      </c>
    </row>
    <row r="216" spans="2:10" ht="16.2" thickBot="1" x14ac:dyDescent="0.35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1418</v>
      </c>
      <c r="H216" s="118">
        <v>38</v>
      </c>
      <c r="I216" s="123">
        <v>0</v>
      </c>
      <c r="J216" s="107">
        <f t="shared" si="13"/>
        <v>0</v>
      </c>
    </row>
    <row r="217" spans="2:10" ht="16.8" thickTop="1" thickBot="1" x14ac:dyDescent="0.35">
      <c r="B217" s="93" t="s">
        <v>1144</v>
      </c>
      <c r="C217" s="94">
        <v>0</v>
      </c>
      <c r="D217" s="129">
        <v>0</v>
      </c>
      <c r="E217" s="95">
        <v>0</v>
      </c>
      <c r="F217" s="137"/>
      <c r="G217" s="65" t="s">
        <v>1424</v>
      </c>
      <c r="H217" s="118">
        <v>76</v>
      </c>
      <c r="I217" s="124">
        <v>0</v>
      </c>
      <c r="J217" s="110">
        <f t="shared" si="13"/>
        <v>0</v>
      </c>
    </row>
    <row r="218" spans="2:10" ht="16.8" thickTop="1" thickBot="1" x14ac:dyDescent="0.35">
      <c r="B218" s="93" t="s">
        <v>1145</v>
      </c>
      <c r="C218" s="94">
        <v>0</v>
      </c>
      <c r="D218" s="129">
        <v>0</v>
      </c>
      <c r="E218" s="96">
        <v>0</v>
      </c>
      <c r="F218" s="138"/>
      <c r="G218" s="68" t="s">
        <v>1423</v>
      </c>
      <c r="H218" s="119">
        <v>0</v>
      </c>
      <c r="I218" s="125"/>
      <c r="J218" s="111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  <row r="236" spans="3:5" x14ac:dyDescent="0.3">
      <c r="C236"/>
      <c r="D236"/>
      <c r="E236"/>
    </row>
    <row r="237" spans="3:5" x14ac:dyDescent="0.3">
      <c r="C237"/>
      <c r="D237"/>
      <c r="E237"/>
    </row>
    <row r="238" spans="3:5" x14ac:dyDescent="0.3">
      <c r="C238"/>
      <c r="D238"/>
      <c r="E238"/>
    </row>
    <row r="239" spans="3:5" x14ac:dyDescent="0.3">
      <c r="C239"/>
      <c r="D239"/>
      <c r="E239"/>
    </row>
    <row r="240" spans="3:5" x14ac:dyDescent="0.3">
      <c r="C240"/>
      <c r="D240"/>
      <c r="E240"/>
    </row>
    <row r="241" spans="3:5" x14ac:dyDescent="0.3">
      <c r="C241"/>
      <c r="D241"/>
      <c r="E241"/>
    </row>
    <row r="242" spans="3:5" x14ac:dyDescent="0.3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D3" sqref="D3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3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3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3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3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3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3">
      <c r="A7" s="17">
        <f>'APAGADOS RADIO'!K3</f>
        <v>45297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3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3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3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3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3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3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3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3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3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3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3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3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3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3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3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3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3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3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3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3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3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3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3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3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3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3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3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3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3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3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3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3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3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3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3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3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3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3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3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3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3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3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3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3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3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3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3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3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3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3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3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3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3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3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D2" sqref="D2:I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5" width="7.88671875" customWidth="1"/>
  </cols>
  <sheetData>
    <row r="1" spans="1:35" ht="15.6" thickTop="1" thickBot="1" x14ac:dyDescent="0.35">
      <c r="A1" s="46"/>
      <c r="B1" s="50" t="s">
        <v>1153</v>
      </c>
    </row>
    <row r="2" spans="1:35" ht="15.6" thickTop="1" thickBot="1" x14ac:dyDescent="0.35">
      <c r="A2" s="57" t="s">
        <v>1144</v>
      </c>
      <c r="B2" s="47">
        <f>COUNTIFS('RESUMEN TOTAL'!C5:C539,"=BONOMO")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5.6" thickTop="1" thickBot="1" x14ac:dyDescent="0.35">
      <c r="A3" s="48"/>
      <c r="B3" s="49"/>
      <c r="D3" s="44" t="s">
        <v>1144</v>
      </c>
      <c r="E3" s="51" t="s">
        <v>1154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0</v>
      </c>
      <c r="K3" s="52">
        <f>COUNTIFS('RESUMEN TOTAL'!C5:C540, "=BONOMO",'RESUMEN TOTAL'!Q5:Q540,"=APAGADO")</f>
        <v>0</v>
      </c>
      <c r="L3" s="52">
        <f>COUNTIFS('RESUMEN TOTAL'!C5:C540, "=BONOMO",'RESUMEN TOTAL'!R5:R540,"=APAGADO")</f>
        <v>0</v>
      </c>
      <c r="M3" s="52">
        <f>COUNTIFS('RESUMEN TOTAL'!C5:C540, "=BONOMO",'RESUMEN TOTAL'!S5:S540,"=APAGADO")</f>
        <v>0</v>
      </c>
      <c r="N3" s="52">
        <f>COUNTIFS('RESUMEN TOTAL'!C5:C540, "=BONOMO",'RESUMEN TOTAL'!T5:T540,"=APAGADO")</f>
        <v>0</v>
      </c>
      <c r="O3" s="52">
        <f>COUNTIFS('RESUMEN TOTAL'!C5:C540, "=BONOMO",'RESUMEN TOTAL'!U5:U540,"=APAGADO")</f>
        <v>0</v>
      </c>
      <c r="P3" s="53">
        <f>COUNTIFS('RESUMEN TOTAL'!C5:C540, "=BONOMO",'RESUMEN TOTAL'!V5:V540,"=APAGADO")</f>
        <v>0</v>
      </c>
      <c r="Q3" s="53">
        <f>COUNTIFS('RESUMEN TOTAL'!C5:C540, "=BONOMO",'RESUMEN TOTAL'!W5:W540,"=APAGADO")</f>
        <v>0</v>
      </c>
      <c r="R3" s="53">
        <v>0</v>
      </c>
      <c r="S3" s="53">
        <f>COUNTIFS('RESUMEN TOTAL'!C5:C540, "=BONOMO",'RESUMEN TOTAL'!Y5:Y540,"=APAGADO")</f>
        <v>0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5.6" thickTop="1" thickBot="1" x14ac:dyDescent="0.35">
      <c r="A4" s="56" t="s">
        <v>1145</v>
      </c>
      <c r="B4" s="47">
        <f>COUNTIFS('RESUMEN TOTAL'!C5:C539,"=COSEIDI")</f>
        <v>209</v>
      </c>
      <c r="D4" s="45"/>
      <c r="E4" s="43" t="s">
        <v>1156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</v>
      </c>
      <c r="K4" s="58">
        <f t="shared" ref="K4" si="1">K3/BONOMOcam</f>
        <v>0</v>
      </c>
      <c r="L4" s="58">
        <f t="shared" si="0"/>
        <v>0</v>
      </c>
      <c r="M4" s="58">
        <f t="shared" ref="M4" si="2">M3/BONOMOcam</f>
        <v>0</v>
      </c>
      <c r="N4" s="58">
        <f t="shared" si="0"/>
        <v>0</v>
      </c>
      <c r="O4" s="58">
        <f t="shared" si="0"/>
        <v>0</v>
      </c>
      <c r="P4" s="59">
        <f t="shared" si="0"/>
        <v>0</v>
      </c>
      <c r="Q4" s="59">
        <f t="shared" si="0"/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5.6" thickTop="1" thickBot="1" x14ac:dyDescent="0.35">
      <c r="A5" s="48"/>
      <c r="B5" s="49"/>
      <c r="D5" s="44" t="s">
        <v>1145</v>
      </c>
      <c r="E5" s="54" t="s">
        <v>1155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0</v>
      </c>
      <c r="K5" s="55">
        <f>COUNTIFS('RESUMEN TOTAL'!C5:C526, "=COSEIDI",'RESUMEN TOTAL'!Q5:Q526,"=APAGADO")</f>
        <v>0</v>
      </c>
      <c r="L5" s="55">
        <f>COUNTIFS('RESUMEN TOTAL'!C5:C526, "=COSEIDI",'RESUMEN TOTAL'!R5:R526,"=APAGADO")</f>
        <v>0</v>
      </c>
      <c r="M5" s="55">
        <f>COUNTIFS('RESUMEN TOTAL'!C5:C526, "=COSEIDI",'RESUMEN TOTAL'!S5:S526,"=APAGADO")</f>
        <v>0</v>
      </c>
      <c r="N5" s="55">
        <f>COUNTIFS('RESUMEN TOTAL'!C5:C526, "=COSEIDI",'RESUMEN TOTAL'!T5:T526,"=APAGADO")</f>
        <v>0</v>
      </c>
      <c r="O5" s="55">
        <f>COUNTIFS('RESUMEN TOTAL'!C5:C526, "=COSEIDI",'RESUMEN TOTAL'!U5:U526,"=APAGADO")</f>
        <v>0</v>
      </c>
      <c r="P5" s="55">
        <f>COUNTIFS('RESUMEN TOTAL'!C5:C526, "=COSEIDI",'RESUMEN TOTAL'!V5:V526,"=APAGADO")</f>
        <v>0</v>
      </c>
      <c r="Q5" s="55">
        <f>COUNTIFS('RESUMEN TOTAL'!C5:C526, "=COSEIDI",'RESUMEN TOTAL'!W5:W526,"=APAGADO")</f>
        <v>0</v>
      </c>
      <c r="R5" s="55"/>
      <c r="S5" s="55">
        <f>COUNTIFS('RESUMEN TOTAL'!C5:C526, "=COSEIDI",'RESUMEN TOTAL'!Y5:Y526,"=APAGADO")</f>
        <v>0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5.6" thickTop="1" thickBot="1" x14ac:dyDescent="0.35">
      <c r="D6" s="45"/>
      <c r="E6" s="43" t="s">
        <v>1157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</v>
      </c>
      <c r="K6" s="58">
        <f t="shared" ref="K6" si="7">K5/COSEIDIcam</f>
        <v>0</v>
      </c>
      <c r="L6" s="58">
        <f t="shared" si="6"/>
        <v>0</v>
      </c>
      <c r="M6" s="58">
        <f t="shared" ref="M6" si="8">M5/COSEIDIcam</f>
        <v>0</v>
      </c>
      <c r="N6" s="58">
        <f t="shared" si="6"/>
        <v>0</v>
      </c>
      <c r="O6" s="58">
        <f t="shared" si="6"/>
        <v>0</v>
      </c>
      <c r="P6" s="58">
        <f t="shared" si="6"/>
        <v>0</v>
      </c>
      <c r="Q6" s="58">
        <f t="shared" si="6"/>
        <v>0</v>
      </c>
      <c r="R6" s="58">
        <v>0</v>
      </c>
      <c r="S6" s="58">
        <f t="shared" si="6"/>
        <v>0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" thickTop="1" x14ac:dyDescent="0.3"/>
  </sheetData>
  <conditionalFormatting sqref="F4:AI4">
    <cfRule type="cellIs" dxfId="64" priority="3" operator="greaterThan">
      <formula>0.1</formula>
    </cfRule>
    <cfRule type="cellIs" dxfId="63" priority="4" operator="greaterThan">
      <formula>10</formula>
    </cfRule>
  </conditionalFormatting>
  <conditionalFormatting sqref="F6:AI6">
    <cfRule type="cellIs" dxfId="62" priority="1" operator="greaterThan">
      <formula>0.1</formula>
    </cfRule>
    <cfRule type="cellIs" dxfId="6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tabSelected="1" workbookViewId="0">
      <selection activeCell="J18" sqref="J18"/>
    </sheetView>
  </sheetViews>
  <sheetFormatPr baseColWidth="10" defaultRowHeight="14.4" x14ac:dyDescent="0.3"/>
  <cols>
    <col min="2" max="2" width="19.33203125" customWidth="1"/>
  </cols>
  <sheetData>
    <row r="1" spans="1:6" ht="15" thickBot="1" x14ac:dyDescent="0.35"/>
    <row r="2" spans="1:6" ht="15.6" thickTop="1" thickBot="1" x14ac:dyDescent="0.35">
      <c r="C2" s="41">
        <v>45292</v>
      </c>
      <c r="D2" s="41">
        <v>45293</v>
      </c>
      <c r="E2" s="41">
        <v>45294</v>
      </c>
      <c r="F2" s="41">
        <v>45295</v>
      </c>
    </row>
    <row r="3" spans="1:6" ht="15" thickTop="1" x14ac:dyDescent="0.3">
      <c r="A3" s="44" t="s">
        <v>1144</v>
      </c>
      <c r="B3" s="51" t="s">
        <v>1154</v>
      </c>
      <c r="C3" s="52">
        <v>32</v>
      </c>
      <c r="D3" s="52">
        <v>29</v>
      </c>
      <c r="E3" s="52">
        <v>27</v>
      </c>
      <c r="F3" s="52">
        <v>22</v>
      </c>
    </row>
    <row r="4" spans="1:6" ht="15" thickBot="1" x14ac:dyDescent="0.35">
      <c r="A4" s="45"/>
      <c r="B4" s="43" t="s">
        <v>1156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5.6" thickTop="1" thickBot="1" x14ac:dyDescent="0.35"/>
    <row r="6" spans="1:6" ht="15.6" thickTop="1" thickBot="1" x14ac:dyDescent="0.35">
      <c r="C6" s="41">
        <v>45292</v>
      </c>
      <c r="D6" s="41">
        <v>45293</v>
      </c>
      <c r="E6" s="41">
        <v>45294</v>
      </c>
      <c r="F6" s="41">
        <v>45295</v>
      </c>
    </row>
    <row r="7" spans="1:6" ht="15" thickTop="1" x14ac:dyDescent="0.3">
      <c r="A7" s="44" t="s">
        <v>1145</v>
      </c>
      <c r="B7" s="54" t="s">
        <v>1155</v>
      </c>
      <c r="C7" s="55">
        <v>48</v>
      </c>
      <c r="D7" s="55">
        <v>48</v>
      </c>
      <c r="E7" s="55">
        <v>41</v>
      </c>
      <c r="F7" s="55">
        <v>41</v>
      </c>
    </row>
    <row r="8" spans="1:6" ht="15" thickBot="1" x14ac:dyDescent="0.35">
      <c r="A8" s="45"/>
      <c r="B8" s="43" t="s">
        <v>1157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" thickTop="1" x14ac:dyDescent="0.3"/>
    <row r="11" spans="1:6" ht="15" thickBot="1" x14ac:dyDescent="0.35"/>
    <row r="12" spans="1:6" ht="15.6" thickTop="1" thickBot="1" x14ac:dyDescent="0.35">
      <c r="C12" s="41">
        <v>45292</v>
      </c>
      <c r="D12" s="41">
        <v>45293</v>
      </c>
      <c r="E12" s="41">
        <v>45294</v>
      </c>
      <c r="F12" s="41">
        <v>45295</v>
      </c>
    </row>
    <row r="13" spans="1:6" ht="15" thickTop="1" x14ac:dyDescent="0.3">
      <c r="A13" s="44" t="s">
        <v>1144</v>
      </c>
      <c r="B13" s="51" t="s">
        <v>1154</v>
      </c>
      <c r="C13" s="52">
        <v>32</v>
      </c>
      <c r="D13" s="52">
        <v>29</v>
      </c>
      <c r="E13" s="52">
        <v>27</v>
      </c>
      <c r="F13" s="52">
        <v>22</v>
      </c>
    </row>
    <row r="14" spans="1:6" ht="15" thickBot="1" x14ac:dyDescent="0.35">
      <c r="A14" s="45"/>
      <c r="B14" s="43" t="s">
        <v>1156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" thickTop="1" x14ac:dyDescent="0.3">
      <c r="A15" s="44" t="s">
        <v>1145</v>
      </c>
      <c r="B15" s="54" t="s">
        <v>1155</v>
      </c>
      <c r="C15" s="55">
        <v>48</v>
      </c>
      <c r="D15" s="55">
        <v>48</v>
      </c>
      <c r="E15" s="55">
        <v>41</v>
      </c>
      <c r="F15" s="55">
        <v>41</v>
      </c>
    </row>
    <row r="16" spans="1:6" ht="15" thickBot="1" x14ac:dyDescent="0.35">
      <c r="A16" s="45"/>
      <c r="B16" s="43" t="s">
        <v>1157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" thickTop="1" x14ac:dyDescent="0.3"/>
  </sheetData>
  <conditionalFormatting sqref="C4:E4">
    <cfRule type="cellIs" dxfId="60" priority="15" operator="greaterThan">
      <formula>0.1</formula>
    </cfRule>
    <cfRule type="cellIs" dxfId="59" priority="16" operator="greaterThan">
      <formula>10</formula>
    </cfRule>
  </conditionalFormatting>
  <conditionalFormatting sqref="C8:E8">
    <cfRule type="cellIs" dxfId="58" priority="9" operator="greaterThan">
      <formula>0.1</formula>
    </cfRule>
    <cfRule type="cellIs" dxfId="57" priority="10" operator="greaterThan">
      <formula>0.11</formula>
    </cfRule>
  </conditionalFormatting>
  <conditionalFormatting sqref="C14:F14">
    <cfRule type="cellIs" dxfId="9" priority="7" operator="greaterThan">
      <formula>0.1</formula>
    </cfRule>
    <cfRule type="cellIs" dxfId="8" priority="8" operator="greaterThan">
      <formula>10</formula>
    </cfRule>
  </conditionalFormatting>
  <conditionalFormatting sqref="C16:F16">
    <cfRule type="cellIs" dxfId="7" priority="5" operator="greaterThan">
      <formula>0.1</formula>
    </cfRule>
    <cfRule type="cellIs" dxfId="6" priority="6" operator="greaterThan">
      <formula>0.11</formula>
    </cfRule>
  </conditionalFormatting>
  <conditionalFormatting sqref="F4">
    <cfRule type="cellIs" dxfId="5" priority="3" operator="greaterThan">
      <formula>0.1</formula>
    </cfRule>
    <cfRule type="cellIs" dxfId="4" priority="4" operator="greaterThan">
      <formula>10</formula>
    </cfRule>
  </conditionalFormatting>
  <conditionalFormatting sqref="F8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99" activePane="bottomRight" state="frozen"/>
      <selection pane="topRight" activeCell="F1" sqref="F1"/>
      <selection pane="bottomLeft" activeCell="A5" sqref="A5"/>
      <selection pane="bottomRight" activeCell="P514" sqref="P514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  <col min="35" max="36" width="11.109375" customWidth="1"/>
  </cols>
  <sheetData>
    <row r="1" spans="1:36" ht="18" x14ac:dyDescent="0.35">
      <c r="C1" s="30" t="s">
        <v>1410</v>
      </c>
      <c r="D1" s="31">
        <f>COUNTIFS(E5:E601,"=GPON")/2</f>
        <v>38</v>
      </c>
      <c r="E1" s="98" t="s">
        <v>1411</v>
      </c>
      <c r="F1" s="98"/>
      <c r="G1" s="98"/>
      <c r="H1" s="99">
        <f>COUNTIFS(E5:E601,"=GPON")</f>
        <v>76</v>
      </c>
      <c r="I1" s="100" t="s">
        <v>1412</v>
      </c>
      <c r="J1" s="100"/>
      <c r="K1" s="101">
        <f>COUNTIFS(D5:D601,"=GFIJA")</f>
        <v>38</v>
      </c>
      <c r="L1" s="102" t="s">
        <v>1413</v>
      </c>
      <c r="M1" s="102"/>
      <c r="N1" s="102"/>
      <c r="O1" s="103">
        <f>COUNTIFS(D5:D601,"=INTERCOMUNICADOR")</f>
        <v>38</v>
      </c>
    </row>
    <row r="2" spans="1:36" ht="21" x14ac:dyDescent="0.4">
      <c r="E2" s="18" t="s">
        <v>1415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6" thickBot="1" x14ac:dyDescent="0.45">
      <c r="E3" s="18" t="s">
        <v>1392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" hidden="1" thickTop="1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" hidden="1" thickTop="1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" hidden="1" thickTop="1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" hidden="1" thickTop="1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" hidden="1" thickTop="1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" hidden="1" thickTop="1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" hidden="1" thickTop="1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" hidden="1" thickTop="1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" hidden="1" thickTop="1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" hidden="1" thickTop="1" x14ac:dyDescent="0.3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" hidden="1" thickTop="1" x14ac:dyDescent="0.3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" hidden="1" thickTop="1" x14ac:dyDescent="0.3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" hidden="1" thickTop="1" x14ac:dyDescent="0.3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>
        <f>'RESUMEN TOTAL'!P128</f>
        <v>0</v>
      </c>
      <c r="K127" s="86">
        <f>'RESUMEN TOTAL'!Q128</f>
        <v>0</v>
      </c>
      <c r="L127" s="86">
        <f>'RESUMEN TOTAL'!R128</f>
        <v>0</v>
      </c>
      <c r="M127" s="86">
        <f>'RESUMEN TOTAL'!S128</f>
        <v>0</v>
      </c>
      <c r="N127" s="86">
        <f>'RESUMEN TOTAL'!T128</f>
        <v>0</v>
      </c>
      <c r="O127" s="86">
        <f>'RESUMEN TOTAL'!U128</f>
        <v>0</v>
      </c>
      <c r="P127" s="86">
        <f>'RESUMEN TOTAL'!V128</f>
        <v>0</v>
      </c>
      <c r="Q127" s="86">
        <f>'RESUMEN TOTAL'!W128</f>
        <v>0</v>
      </c>
      <c r="R127" s="86">
        <f>'RESUMEN TOTAL'!X128</f>
        <v>0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" hidden="1" thickTop="1" x14ac:dyDescent="0.3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" hidden="1" thickTop="1" x14ac:dyDescent="0.3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" hidden="1" thickTop="1" x14ac:dyDescent="0.3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" hidden="1" thickTop="1" x14ac:dyDescent="0.3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" hidden="1" thickTop="1" x14ac:dyDescent="0.3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" hidden="1" thickTop="1" x14ac:dyDescent="0.3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" hidden="1" thickTop="1" x14ac:dyDescent="0.3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" hidden="1" thickTop="1" x14ac:dyDescent="0.3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" hidden="1" thickTop="1" x14ac:dyDescent="0.3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" hidden="1" thickTop="1" x14ac:dyDescent="0.3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" hidden="1" thickTop="1" x14ac:dyDescent="0.3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" hidden="1" thickTop="1" x14ac:dyDescent="0.3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" hidden="1" thickTop="1" x14ac:dyDescent="0.3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" hidden="1" thickTop="1" x14ac:dyDescent="0.3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" hidden="1" thickTop="1" x14ac:dyDescent="0.3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" hidden="1" thickTop="1" x14ac:dyDescent="0.3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" hidden="1" thickTop="1" x14ac:dyDescent="0.3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" hidden="1" thickTop="1" x14ac:dyDescent="0.3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" hidden="1" thickTop="1" x14ac:dyDescent="0.3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>
        <f>'RESUMEN TOTAL'!P147</f>
        <v>0</v>
      </c>
      <c r="K146" s="86">
        <f>'RESUMEN TOTAL'!Q147</f>
        <v>0</v>
      </c>
      <c r="L146" s="86">
        <f>'RESUMEN TOTAL'!R147</f>
        <v>0</v>
      </c>
      <c r="M146" s="86">
        <f>'RESUMEN TOTAL'!S147</f>
        <v>0</v>
      </c>
      <c r="N146" s="86">
        <f>'RESUMEN TOTAL'!T147</f>
        <v>0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" hidden="1" thickTop="1" x14ac:dyDescent="0.3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" hidden="1" thickTop="1" x14ac:dyDescent="0.3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" hidden="1" thickTop="1" x14ac:dyDescent="0.3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" hidden="1" thickTop="1" x14ac:dyDescent="0.3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" hidden="1" thickTop="1" x14ac:dyDescent="0.3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" hidden="1" thickTop="1" x14ac:dyDescent="0.3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" hidden="1" thickTop="1" x14ac:dyDescent="0.3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" hidden="1" thickTop="1" x14ac:dyDescent="0.3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" hidden="1" thickTop="1" x14ac:dyDescent="0.3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" hidden="1" thickTop="1" x14ac:dyDescent="0.3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" hidden="1" thickTop="1" x14ac:dyDescent="0.3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" hidden="1" thickTop="1" x14ac:dyDescent="0.3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" hidden="1" thickTop="1" x14ac:dyDescent="0.3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" hidden="1" thickTop="1" x14ac:dyDescent="0.3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" hidden="1" thickTop="1" x14ac:dyDescent="0.3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" hidden="1" thickTop="1" x14ac:dyDescent="0.3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" hidden="1" thickTop="1" x14ac:dyDescent="0.3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" hidden="1" thickTop="1" x14ac:dyDescent="0.3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" hidden="1" thickTop="1" x14ac:dyDescent="0.3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" hidden="1" thickTop="1" x14ac:dyDescent="0.3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" hidden="1" thickTop="1" x14ac:dyDescent="0.3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" hidden="1" thickTop="1" x14ac:dyDescent="0.3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" hidden="1" thickTop="1" x14ac:dyDescent="0.3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" hidden="1" thickTop="1" x14ac:dyDescent="0.3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" hidden="1" thickTop="1" x14ac:dyDescent="0.3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" hidden="1" thickTop="1" x14ac:dyDescent="0.3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" hidden="1" thickTop="1" x14ac:dyDescent="0.3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" hidden="1" thickTop="1" x14ac:dyDescent="0.3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" hidden="1" thickTop="1" x14ac:dyDescent="0.3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" hidden="1" thickTop="1" x14ac:dyDescent="0.3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" hidden="1" thickTop="1" x14ac:dyDescent="0.3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" hidden="1" thickTop="1" x14ac:dyDescent="0.3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" hidden="1" thickTop="1" x14ac:dyDescent="0.3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" hidden="1" thickTop="1" x14ac:dyDescent="0.3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" hidden="1" thickTop="1" x14ac:dyDescent="0.3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" hidden="1" thickTop="1" x14ac:dyDescent="0.3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" hidden="1" thickTop="1" x14ac:dyDescent="0.3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" hidden="1" thickTop="1" x14ac:dyDescent="0.3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" hidden="1" thickTop="1" x14ac:dyDescent="0.3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" hidden="1" thickTop="1" x14ac:dyDescent="0.3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" hidden="1" thickTop="1" x14ac:dyDescent="0.3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" hidden="1" thickTop="1" x14ac:dyDescent="0.3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" hidden="1" thickTop="1" x14ac:dyDescent="0.3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" hidden="1" thickTop="1" x14ac:dyDescent="0.3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" hidden="1" thickTop="1" x14ac:dyDescent="0.3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" hidden="1" thickTop="1" x14ac:dyDescent="0.3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" hidden="1" thickTop="1" x14ac:dyDescent="0.3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" hidden="1" thickTop="1" x14ac:dyDescent="0.3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" hidden="1" thickTop="1" x14ac:dyDescent="0.3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" hidden="1" thickTop="1" x14ac:dyDescent="0.3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" hidden="1" thickTop="1" x14ac:dyDescent="0.3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" hidden="1" thickTop="1" x14ac:dyDescent="0.3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" hidden="1" thickTop="1" x14ac:dyDescent="0.3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" hidden="1" thickTop="1" x14ac:dyDescent="0.3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" hidden="1" thickTop="1" x14ac:dyDescent="0.3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" hidden="1" thickTop="1" x14ac:dyDescent="0.3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" hidden="1" thickTop="1" x14ac:dyDescent="0.3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" hidden="1" thickTop="1" x14ac:dyDescent="0.3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" hidden="1" thickTop="1" x14ac:dyDescent="0.3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" hidden="1" thickTop="1" x14ac:dyDescent="0.3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" hidden="1" thickTop="1" x14ac:dyDescent="0.3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" hidden="1" thickTop="1" x14ac:dyDescent="0.3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" hidden="1" thickTop="1" x14ac:dyDescent="0.3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" hidden="1" thickTop="1" x14ac:dyDescent="0.3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" hidden="1" thickTop="1" x14ac:dyDescent="0.3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" hidden="1" thickTop="1" x14ac:dyDescent="0.3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" hidden="1" thickTop="1" x14ac:dyDescent="0.3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" hidden="1" thickTop="1" x14ac:dyDescent="0.3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" hidden="1" thickTop="1" x14ac:dyDescent="0.3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" hidden="1" thickTop="1" x14ac:dyDescent="0.3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" hidden="1" thickTop="1" x14ac:dyDescent="0.3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" hidden="1" thickTop="1" x14ac:dyDescent="0.3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" hidden="1" thickTop="1" x14ac:dyDescent="0.3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" hidden="1" thickTop="1" x14ac:dyDescent="0.3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" hidden="1" thickTop="1" x14ac:dyDescent="0.3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" hidden="1" thickTop="1" x14ac:dyDescent="0.3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" hidden="1" thickTop="1" x14ac:dyDescent="0.3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" hidden="1" thickTop="1" x14ac:dyDescent="0.3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" hidden="1" thickTop="1" x14ac:dyDescent="0.3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" hidden="1" thickTop="1" x14ac:dyDescent="0.3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" hidden="1" thickTop="1" x14ac:dyDescent="0.3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" hidden="1" thickTop="1" x14ac:dyDescent="0.3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" hidden="1" thickTop="1" x14ac:dyDescent="0.3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" hidden="1" thickTop="1" x14ac:dyDescent="0.3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" hidden="1" thickTop="1" x14ac:dyDescent="0.3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" hidden="1" thickTop="1" x14ac:dyDescent="0.3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" hidden="1" thickTop="1" x14ac:dyDescent="0.3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" hidden="1" thickTop="1" x14ac:dyDescent="0.3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" hidden="1" thickTop="1" x14ac:dyDescent="0.3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" hidden="1" thickTop="1" x14ac:dyDescent="0.3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" hidden="1" thickTop="1" x14ac:dyDescent="0.3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" hidden="1" thickTop="1" x14ac:dyDescent="0.3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" hidden="1" thickTop="1" x14ac:dyDescent="0.3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" hidden="1" thickTop="1" x14ac:dyDescent="0.3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" hidden="1" thickTop="1" x14ac:dyDescent="0.3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" hidden="1" thickTop="1" x14ac:dyDescent="0.3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" hidden="1" thickTop="1" x14ac:dyDescent="0.3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" hidden="1" thickTop="1" x14ac:dyDescent="0.3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" hidden="1" thickTop="1" x14ac:dyDescent="0.3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" hidden="1" thickTop="1" x14ac:dyDescent="0.3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>
        <f>'RESUMEN TOTAL'!P247</f>
        <v>0</v>
      </c>
      <c r="K246" s="86">
        <f>'RESUMEN TOTAL'!Q247</f>
        <v>0</v>
      </c>
      <c r="L246" s="86">
        <f>'RESUMEN TOTAL'!R247</f>
        <v>0</v>
      </c>
      <c r="M246" s="86">
        <f>'RESUMEN TOTAL'!S247</f>
        <v>0</v>
      </c>
      <c r="N246" s="86">
        <f>'RESUMEN TOTAL'!T247</f>
        <v>0</v>
      </c>
      <c r="O246" s="86">
        <f>'RESUMEN TOTAL'!U247</f>
        <v>0</v>
      </c>
      <c r="P246" s="86">
        <f>'RESUMEN TOTAL'!V247</f>
        <v>0</v>
      </c>
      <c r="Q246" s="86">
        <f>'RESUMEN TOTAL'!W247</f>
        <v>0</v>
      </c>
      <c r="R246" s="86">
        <f>'RESUMEN TOTAL'!X247</f>
        <v>0</v>
      </c>
      <c r="S246" s="86">
        <f>'RESUMEN TOTAL'!Y247</f>
        <v>0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" hidden="1" thickTop="1" x14ac:dyDescent="0.3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" hidden="1" thickTop="1" x14ac:dyDescent="0.3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" hidden="1" thickTop="1" x14ac:dyDescent="0.3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" hidden="1" thickTop="1" x14ac:dyDescent="0.3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>
        <f>'RESUMEN TOTAL'!T251</f>
        <v>0</v>
      </c>
      <c r="O250" s="86">
        <f>'RESUMEN TOTAL'!U251</f>
        <v>0</v>
      </c>
      <c r="P250" s="86">
        <f>'RESUMEN TOTAL'!V251</f>
        <v>0</v>
      </c>
      <c r="Q250" s="86">
        <f>'RESUMEN TOTAL'!W251</f>
        <v>0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" hidden="1" thickTop="1" x14ac:dyDescent="0.3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" hidden="1" thickTop="1" x14ac:dyDescent="0.3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" hidden="1" thickTop="1" x14ac:dyDescent="0.3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" hidden="1" thickTop="1" x14ac:dyDescent="0.3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" hidden="1" thickTop="1" x14ac:dyDescent="0.3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" hidden="1" thickTop="1" x14ac:dyDescent="0.3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" hidden="1" thickTop="1" x14ac:dyDescent="0.3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" hidden="1" thickTop="1" x14ac:dyDescent="0.3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" hidden="1" thickTop="1" x14ac:dyDescent="0.3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" hidden="1" thickTop="1" x14ac:dyDescent="0.3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" hidden="1" thickTop="1" x14ac:dyDescent="0.3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" hidden="1" thickTop="1" x14ac:dyDescent="0.3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" hidden="1" thickTop="1" x14ac:dyDescent="0.3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" hidden="1" thickTop="1" x14ac:dyDescent="0.3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" hidden="1" thickTop="1" x14ac:dyDescent="0.3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" hidden="1" thickTop="1" x14ac:dyDescent="0.3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" hidden="1" thickTop="1" x14ac:dyDescent="0.3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" hidden="1" thickTop="1" x14ac:dyDescent="0.3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" hidden="1" thickTop="1" x14ac:dyDescent="0.3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" hidden="1" thickTop="1" x14ac:dyDescent="0.3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" hidden="1" thickTop="1" x14ac:dyDescent="0.3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" hidden="1" thickTop="1" x14ac:dyDescent="0.3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" hidden="1" thickTop="1" x14ac:dyDescent="0.3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" hidden="1" thickTop="1" x14ac:dyDescent="0.3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" hidden="1" thickTop="1" x14ac:dyDescent="0.3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" hidden="1" thickTop="1" x14ac:dyDescent="0.3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" hidden="1" thickTop="1" x14ac:dyDescent="0.3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" hidden="1" thickTop="1" x14ac:dyDescent="0.3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" hidden="1" thickTop="1" x14ac:dyDescent="0.3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" hidden="1" thickTop="1" x14ac:dyDescent="0.3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" hidden="1" thickTop="1" x14ac:dyDescent="0.3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" hidden="1" thickTop="1" x14ac:dyDescent="0.3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>
        <f>'RESUMEN TOTAL'!P283</f>
        <v>0</v>
      </c>
      <c r="K282" s="86">
        <f>'RESUMEN TOTAL'!Q283</f>
        <v>0</v>
      </c>
      <c r="L282" s="86">
        <f>'RESUMEN TOTAL'!R283</f>
        <v>0</v>
      </c>
      <c r="M282" s="86">
        <f>'RESUMEN TOTAL'!S283</f>
        <v>0</v>
      </c>
      <c r="N282" s="86">
        <f>'RESUMEN TOTAL'!T283</f>
        <v>0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" hidden="1" thickTop="1" x14ac:dyDescent="0.3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" hidden="1" thickTop="1" x14ac:dyDescent="0.3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" hidden="1" thickTop="1" x14ac:dyDescent="0.3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" hidden="1" thickTop="1" x14ac:dyDescent="0.3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" hidden="1" thickTop="1" x14ac:dyDescent="0.3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" hidden="1" thickTop="1" x14ac:dyDescent="0.3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" hidden="1" thickTop="1" x14ac:dyDescent="0.3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" hidden="1" thickTop="1" x14ac:dyDescent="0.3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" hidden="1" thickTop="1" x14ac:dyDescent="0.3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" hidden="1" thickTop="1" x14ac:dyDescent="0.3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" hidden="1" thickTop="1" x14ac:dyDescent="0.3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" hidden="1" thickTop="1" x14ac:dyDescent="0.3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" hidden="1" thickTop="1" x14ac:dyDescent="0.3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" hidden="1" thickTop="1" x14ac:dyDescent="0.3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" hidden="1" thickTop="1" x14ac:dyDescent="0.3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" hidden="1" thickTop="1" x14ac:dyDescent="0.3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" hidden="1" thickTop="1" x14ac:dyDescent="0.3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" hidden="1" thickTop="1" x14ac:dyDescent="0.3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" hidden="1" thickTop="1" x14ac:dyDescent="0.3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" hidden="1" thickTop="1" x14ac:dyDescent="0.3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" hidden="1" thickTop="1" x14ac:dyDescent="0.3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" hidden="1" thickTop="1" x14ac:dyDescent="0.3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" hidden="1" thickTop="1" x14ac:dyDescent="0.3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" hidden="1" thickTop="1" x14ac:dyDescent="0.3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" hidden="1" thickTop="1" x14ac:dyDescent="0.3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" hidden="1" thickTop="1" x14ac:dyDescent="0.3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" hidden="1" thickTop="1" x14ac:dyDescent="0.3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" hidden="1" thickTop="1" x14ac:dyDescent="0.3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" hidden="1" thickTop="1" x14ac:dyDescent="0.3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" hidden="1" thickTop="1" x14ac:dyDescent="0.3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" hidden="1" thickTop="1" x14ac:dyDescent="0.3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" hidden="1" thickTop="1" x14ac:dyDescent="0.3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" hidden="1" thickTop="1" x14ac:dyDescent="0.3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" hidden="1" thickTop="1" x14ac:dyDescent="0.3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" hidden="1" thickTop="1" x14ac:dyDescent="0.3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" hidden="1" thickTop="1" x14ac:dyDescent="0.3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" hidden="1" thickTop="1" x14ac:dyDescent="0.3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" hidden="1" thickTop="1" x14ac:dyDescent="0.3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" hidden="1" thickTop="1" x14ac:dyDescent="0.3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" hidden="1" thickTop="1" x14ac:dyDescent="0.3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" hidden="1" thickTop="1" x14ac:dyDescent="0.3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" hidden="1" thickTop="1" x14ac:dyDescent="0.3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" hidden="1" thickTop="1" x14ac:dyDescent="0.3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" hidden="1" thickTop="1" x14ac:dyDescent="0.3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" hidden="1" thickTop="1" x14ac:dyDescent="0.3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" hidden="1" thickTop="1" x14ac:dyDescent="0.3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" hidden="1" thickTop="1" x14ac:dyDescent="0.3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" hidden="1" thickTop="1" x14ac:dyDescent="0.3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" hidden="1" thickTop="1" x14ac:dyDescent="0.3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" hidden="1" thickTop="1" x14ac:dyDescent="0.3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" hidden="1" thickTop="1" x14ac:dyDescent="0.3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>
        <f>'RESUMEN TOTAL'!P334</f>
        <v>0</v>
      </c>
      <c r="K333" s="86">
        <f>'RESUMEN TOTAL'!Q334</f>
        <v>0</v>
      </c>
      <c r="L333" s="86">
        <f>'RESUMEN TOTAL'!R334</f>
        <v>0</v>
      </c>
      <c r="M333" s="86">
        <f>'RESUMEN TOTAL'!S334</f>
        <v>0</v>
      </c>
      <c r="N333" s="86">
        <f>'RESUMEN TOTAL'!T334</f>
        <v>0</v>
      </c>
      <c r="O333" s="86">
        <f>'RESUMEN TOTAL'!U334</f>
        <v>0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" hidden="1" thickTop="1" x14ac:dyDescent="0.3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" hidden="1" thickTop="1" x14ac:dyDescent="0.3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" hidden="1" thickTop="1" x14ac:dyDescent="0.3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" hidden="1" thickTop="1" x14ac:dyDescent="0.3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>
        <f>'RESUMEN TOTAL'!U338</f>
        <v>0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" hidden="1" thickTop="1" x14ac:dyDescent="0.3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" hidden="1" thickTop="1" x14ac:dyDescent="0.3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" hidden="1" thickTop="1" x14ac:dyDescent="0.3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" hidden="1" thickTop="1" x14ac:dyDescent="0.3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" hidden="1" thickTop="1" x14ac:dyDescent="0.3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" hidden="1" thickTop="1" x14ac:dyDescent="0.3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" hidden="1" thickTop="1" x14ac:dyDescent="0.3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" hidden="1" thickTop="1" x14ac:dyDescent="0.3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" hidden="1" thickTop="1" x14ac:dyDescent="0.3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" hidden="1" thickTop="1" x14ac:dyDescent="0.3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" hidden="1" thickTop="1" x14ac:dyDescent="0.3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" hidden="1" thickTop="1" x14ac:dyDescent="0.3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" hidden="1" thickTop="1" x14ac:dyDescent="0.3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" hidden="1" thickTop="1" x14ac:dyDescent="0.3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" hidden="1" thickTop="1" x14ac:dyDescent="0.3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" hidden="1" thickTop="1" x14ac:dyDescent="0.3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" hidden="1" thickTop="1" x14ac:dyDescent="0.3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" hidden="1" thickTop="1" x14ac:dyDescent="0.3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" hidden="1" thickTop="1" x14ac:dyDescent="0.3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" hidden="1" thickTop="1" x14ac:dyDescent="0.3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" hidden="1" thickTop="1" x14ac:dyDescent="0.3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" hidden="1" thickTop="1" x14ac:dyDescent="0.3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" hidden="1" thickTop="1" x14ac:dyDescent="0.3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" hidden="1" thickTop="1" x14ac:dyDescent="0.3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" hidden="1" thickTop="1" x14ac:dyDescent="0.3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" hidden="1" thickTop="1" x14ac:dyDescent="0.3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" hidden="1" thickTop="1" x14ac:dyDescent="0.3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" hidden="1" thickTop="1" x14ac:dyDescent="0.3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" hidden="1" thickTop="1" x14ac:dyDescent="0.3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" hidden="1" thickTop="1" x14ac:dyDescent="0.3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" hidden="1" thickTop="1" x14ac:dyDescent="0.3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" hidden="1" thickTop="1" x14ac:dyDescent="0.3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" hidden="1" thickTop="1" x14ac:dyDescent="0.3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" hidden="1" thickTop="1" x14ac:dyDescent="0.3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" hidden="1" thickTop="1" x14ac:dyDescent="0.3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" hidden="1" thickTop="1" x14ac:dyDescent="0.3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" hidden="1" thickTop="1" x14ac:dyDescent="0.3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" hidden="1" thickTop="1" x14ac:dyDescent="0.3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" hidden="1" thickTop="1" x14ac:dyDescent="0.3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" hidden="1" thickTop="1" x14ac:dyDescent="0.3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" hidden="1" thickTop="1" x14ac:dyDescent="0.3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" hidden="1" thickTop="1" x14ac:dyDescent="0.3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" hidden="1" thickTop="1" x14ac:dyDescent="0.3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" hidden="1" thickTop="1" x14ac:dyDescent="0.3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" hidden="1" thickTop="1" x14ac:dyDescent="0.3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" hidden="1" thickTop="1" x14ac:dyDescent="0.3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" hidden="1" thickTop="1" x14ac:dyDescent="0.3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" hidden="1" thickTop="1" x14ac:dyDescent="0.3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" hidden="1" thickTop="1" x14ac:dyDescent="0.3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" hidden="1" thickTop="1" x14ac:dyDescent="0.3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" hidden="1" thickTop="1" x14ac:dyDescent="0.3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" hidden="1" thickTop="1" x14ac:dyDescent="0.3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" hidden="1" thickTop="1" x14ac:dyDescent="0.3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" hidden="1" thickTop="1" x14ac:dyDescent="0.3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" hidden="1" thickTop="1" x14ac:dyDescent="0.3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" hidden="1" thickTop="1" x14ac:dyDescent="0.3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" hidden="1" thickTop="1" x14ac:dyDescent="0.3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" hidden="1" thickTop="1" x14ac:dyDescent="0.3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" hidden="1" thickTop="1" x14ac:dyDescent="0.3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" hidden="1" thickTop="1" x14ac:dyDescent="0.3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" hidden="1" thickTop="1" x14ac:dyDescent="0.3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" hidden="1" thickTop="1" x14ac:dyDescent="0.3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" hidden="1" thickTop="1" x14ac:dyDescent="0.3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" hidden="1" thickTop="1" x14ac:dyDescent="0.3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" hidden="1" thickTop="1" x14ac:dyDescent="0.3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" hidden="1" thickTop="1" x14ac:dyDescent="0.3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" hidden="1" thickTop="1" x14ac:dyDescent="0.3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" hidden="1" thickTop="1" x14ac:dyDescent="0.3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" hidden="1" thickTop="1" x14ac:dyDescent="0.3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" hidden="1" thickTop="1" x14ac:dyDescent="0.3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" hidden="1" thickTop="1" x14ac:dyDescent="0.3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>
        <f>'RESUMEN TOTAL'!P409</f>
        <v>0</v>
      </c>
      <c r="K408" s="86">
        <f>'RESUMEN TOTAL'!Q409</f>
        <v>0</v>
      </c>
      <c r="L408" s="86">
        <f>'RESUMEN TOTAL'!R409</f>
        <v>0</v>
      </c>
      <c r="M408" s="86">
        <f>'RESUMEN TOTAL'!S409</f>
        <v>0</v>
      </c>
      <c r="N408" s="86">
        <f>'RESUMEN TOTAL'!T409</f>
        <v>0</v>
      </c>
      <c r="O408" s="86">
        <f>'RESUMEN TOTAL'!U409</f>
        <v>0</v>
      </c>
      <c r="P408" s="86">
        <f>'RESUMEN TOTAL'!V409</f>
        <v>0</v>
      </c>
      <c r="Q408" s="86">
        <f>'RESUMEN TOTAL'!W409</f>
        <v>0</v>
      </c>
      <c r="R408" s="86">
        <f>'RESUMEN TOTAL'!X409</f>
        <v>0</v>
      </c>
      <c r="S408" s="86">
        <f>'RESUMEN TOTAL'!Y409</f>
        <v>0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" hidden="1" thickTop="1" x14ac:dyDescent="0.3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" hidden="1" thickTop="1" x14ac:dyDescent="0.3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" hidden="1" thickTop="1" x14ac:dyDescent="0.3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" hidden="1" thickTop="1" x14ac:dyDescent="0.3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>
        <f>'RESUMEN TOTAL'!X413</f>
        <v>0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" hidden="1" thickTop="1" x14ac:dyDescent="0.3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" hidden="1" thickTop="1" x14ac:dyDescent="0.3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>
        <f>'RESUMEN TOTAL'!P415</f>
        <v>0</v>
      </c>
      <c r="K414" s="86">
        <f>'RESUMEN TOTAL'!Q415</f>
        <v>0</v>
      </c>
      <c r="L414" s="86">
        <f>'RESUMEN TOTAL'!R415</f>
        <v>0</v>
      </c>
      <c r="M414" s="86">
        <f>'RESUMEN TOTAL'!S415</f>
        <v>0</v>
      </c>
      <c r="N414" s="86">
        <f>'RESUMEN TOTAL'!T415</f>
        <v>0</v>
      </c>
      <c r="O414" s="86">
        <f>'RESUMEN TOTAL'!U415</f>
        <v>0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" hidden="1" thickTop="1" x14ac:dyDescent="0.3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>
        <f>'RESUMEN TOTAL'!P416</f>
        <v>0</v>
      </c>
      <c r="K415" s="86">
        <f>'RESUMEN TOTAL'!Q416</f>
        <v>0</v>
      </c>
      <c r="L415" s="86">
        <f>'RESUMEN TOTAL'!R416</f>
        <v>0</v>
      </c>
      <c r="M415" s="86">
        <f>'RESUMEN TOTAL'!S416</f>
        <v>0</v>
      </c>
      <c r="N415" s="86">
        <f>'RESUMEN TOTAL'!T416</f>
        <v>0</v>
      </c>
      <c r="O415" s="86">
        <f>'RESUMEN TOTAL'!U416</f>
        <v>0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" hidden="1" thickTop="1" x14ac:dyDescent="0.3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>
        <f>'RESUMEN TOTAL'!P417</f>
        <v>0</v>
      </c>
      <c r="K416" s="86">
        <f>'RESUMEN TOTAL'!Q417</f>
        <v>0</v>
      </c>
      <c r="L416" s="86">
        <f>'RESUMEN TOTAL'!R417</f>
        <v>0</v>
      </c>
      <c r="M416" s="86">
        <f>'RESUMEN TOTAL'!S417</f>
        <v>0</v>
      </c>
      <c r="N416" s="86">
        <f>'RESUMEN TOTAL'!T417</f>
        <v>0</v>
      </c>
      <c r="O416" s="86">
        <f>'RESUMEN TOTAL'!U417</f>
        <v>0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" hidden="1" thickTop="1" x14ac:dyDescent="0.3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" hidden="1" thickTop="1" x14ac:dyDescent="0.3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" hidden="1" thickTop="1" x14ac:dyDescent="0.3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" hidden="1" thickTop="1" x14ac:dyDescent="0.3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" hidden="1" thickTop="1" x14ac:dyDescent="0.3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" hidden="1" thickTop="1" x14ac:dyDescent="0.3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" hidden="1" thickTop="1" x14ac:dyDescent="0.3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" hidden="1" thickTop="1" x14ac:dyDescent="0.3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" hidden="1" thickTop="1" x14ac:dyDescent="0.3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" hidden="1" thickTop="1" x14ac:dyDescent="0.3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" hidden="1" thickTop="1" x14ac:dyDescent="0.3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" hidden="1" thickTop="1" x14ac:dyDescent="0.3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" hidden="1" thickTop="1" x14ac:dyDescent="0.3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" hidden="1" thickTop="1" x14ac:dyDescent="0.3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" hidden="1" thickTop="1" x14ac:dyDescent="0.3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" hidden="1" thickTop="1" x14ac:dyDescent="0.3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" hidden="1" thickTop="1" x14ac:dyDescent="0.3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" hidden="1" thickTop="1" x14ac:dyDescent="0.3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" hidden="1" thickTop="1" x14ac:dyDescent="0.3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" hidden="1" thickTop="1" x14ac:dyDescent="0.3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>
        <f>'RESUMEN TOTAL'!X437</f>
        <v>0</v>
      </c>
      <c r="S436" s="86">
        <f>'RESUMEN TOTAL'!Y437</f>
        <v>0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" hidden="1" thickTop="1" x14ac:dyDescent="0.3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" hidden="1" thickTop="1" x14ac:dyDescent="0.3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" hidden="1" thickTop="1" x14ac:dyDescent="0.3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" hidden="1" thickTop="1" x14ac:dyDescent="0.3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" hidden="1" thickTop="1" x14ac:dyDescent="0.3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" hidden="1" thickTop="1" x14ac:dyDescent="0.3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" hidden="1" thickTop="1" x14ac:dyDescent="0.3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" hidden="1" thickTop="1" x14ac:dyDescent="0.3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" hidden="1" thickTop="1" x14ac:dyDescent="0.3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" hidden="1" thickTop="1" x14ac:dyDescent="0.3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" hidden="1" thickTop="1" x14ac:dyDescent="0.3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" hidden="1" thickTop="1" x14ac:dyDescent="0.3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" hidden="1" thickTop="1" x14ac:dyDescent="0.3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" hidden="1" thickTop="1" x14ac:dyDescent="0.3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" hidden="1" thickTop="1" x14ac:dyDescent="0.3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" hidden="1" thickTop="1" x14ac:dyDescent="0.3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" hidden="1" thickTop="1" x14ac:dyDescent="0.3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" hidden="1" thickTop="1" x14ac:dyDescent="0.3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" hidden="1" thickTop="1" x14ac:dyDescent="0.3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" hidden="1" thickTop="1" x14ac:dyDescent="0.3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" hidden="1" thickTop="1" x14ac:dyDescent="0.3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" hidden="1" thickTop="1" x14ac:dyDescent="0.3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" hidden="1" thickTop="1" x14ac:dyDescent="0.3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" thickTop="1" x14ac:dyDescent="0.3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3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3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>
        <f>'RESUMEN TOTAL'!P463</f>
        <v>0</v>
      </c>
      <c r="K462" s="86">
        <f>'RESUMEN TOTAL'!Q463</f>
        <v>0</v>
      </c>
      <c r="L462" s="86">
        <f>'RESUMEN TOTAL'!R463</f>
        <v>0</v>
      </c>
      <c r="M462" s="86">
        <f>'RESUMEN TOTAL'!S463</f>
        <v>0</v>
      </c>
      <c r="N462" s="86">
        <f>'RESUMEN TOTAL'!T463</f>
        <v>0</v>
      </c>
      <c r="O462" s="86">
        <f>'RESUMEN TOTAL'!U463</f>
        <v>0</v>
      </c>
      <c r="P462" s="86">
        <f>'RESUMEN TOTAL'!V463</f>
        <v>0</v>
      </c>
      <c r="Q462" s="86" t="e">
        <f>'RESUMEN TOTAL'!#REF!</f>
        <v>#REF!</v>
      </c>
      <c r="R462" s="86">
        <f>'RESUMEN TOTAL'!X463</f>
        <v>0</v>
      </c>
      <c r="S462" s="86">
        <f>'RESUMEN TOTAL'!Y463</f>
        <v>0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3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TOTAL'!W463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3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 t="e">
        <f>'RESUMEN TOTAL'!#REF!</f>
        <v>#REF!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3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 t="e">
        <f>'RESUMEN TOTAL'!#REF!</f>
        <v>#REF!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3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3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3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3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>
        <f>'RESUMEN TOTAL'!P470</f>
        <v>0</v>
      </c>
      <c r="K469" s="86">
        <f>'RESUMEN TOTAL'!Q470</f>
        <v>0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3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3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3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>
        <f>'RESUMEN TOTAL'!P473</f>
        <v>0</v>
      </c>
      <c r="K472" s="86">
        <f>'RESUMEN TOTAL'!Q473</f>
        <v>0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3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3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3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3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3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3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3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3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3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3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3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3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3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3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3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3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3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3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3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3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>
        <f>'RESUMEN TOTAL'!P493</f>
        <v>0</v>
      </c>
      <c r="K492" s="86">
        <f>'RESUMEN TOTAL'!Q493</f>
        <v>0</v>
      </c>
      <c r="L492" s="86">
        <f>'RESUMEN TOTAL'!R493</f>
        <v>0</v>
      </c>
      <c r="M492" s="86">
        <f>'RESUMEN TOTAL'!S493</f>
        <v>0</v>
      </c>
      <c r="N492" s="86">
        <f>'RESUMEN TOTAL'!T493</f>
        <v>0</v>
      </c>
      <c r="O492" s="86">
        <f>'RESUMEN TOTAL'!U493</f>
        <v>0</v>
      </c>
      <c r="P492" s="86">
        <f>'RESUMEN TOTAL'!V493</f>
        <v>0</v>
      </c>
      <c r="Q492" s="86">
        <f>'RESUMEN TOTAL'!W493</f>
        <v>0</v>
      </c>
      <c r="R492" s="86">
        <f>'RESUMEN TOTAL'!X493</f>
        <v>0</v>
      </c>
      <c r="S492" s="86">
        <f>'RESUMEN TOTAL'!Y493</f>
        <v>0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3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>
        <f>'RESUMEN TOTAL'!X494</f>
        <v>0</v>
      </c>
      <c r="S493" s="86">
        <f>'RESUMEN TOTAL'!Y494</f>
        <v>0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3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3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3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3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3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3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3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3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3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3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3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3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3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3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3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3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3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TOTAL'!W513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3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TOTAL'!W514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3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TOTAL'!W515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3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TOTAL'!W516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3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TOTAL'!W517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3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TOTAL'!W518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3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>
        <f>'RESUMEN TOTAL'!W519</f>
        <v>0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3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>
        <f>'RESUMEN TOTAL'!W520</f>
        <v>0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3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TOTAL'!W521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3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TOTAL'!W522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3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TOTAL'!W523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3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TOTAL'!W524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3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TOTAL'!W525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3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TOTAL'!W526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3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TOTAL'!W527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3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TOTAL'!W528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3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TOTAL'!W529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3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TOTAL'!W530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3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TOTAL'!W531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3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TOTAL'!W532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3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TOTAL'!W533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3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TOTAL'!W534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3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TOTAL'!W535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3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TOTAL'!W536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3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TOTAL'!W537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3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TOTAL'!W538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3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56" priority="95" operator="containsText" text="fija">
      <formula>NOT(ISERROR(SEARCH("fija",D4)))</formula>
    </cfRule>
    <cfRule type="containsText" dxfId="55" priority="96" operator="containsText" text="domo">
      <formula>NOT(ISERROR(SEARCH("domo",D4)))</formula>
    </cfRule>
    <cfRule type="cellIs" dxfId="54" priority="922" operator="equal">
      <formula>$D$7</formula>
    </cfRule>
  </conditionalFormatting>
  <conditionalFormatting sqref="D438">
    <cfRule type="containsText" dxfId="53" priority="67" operator="containsText" text="Radio">
      <formula>NOT(ISERROR(SEARCH("Radio",D438)))</formula>
    </cfRule>
    <cfRule type="containsText" dxfId="52" priority="66" operator="containsText" text="domo">
      <formula>NOT(ISERROR(SEARCH("domo",D438)))</formula>
    </cfRule>
    <cfRule type="containsText" dxfId="51" priority="65" operator="containsText" text="fija">
      <formula>NOT(ISERROR(SEARCH("fija",D438)))</formula>
    </cfRule>
  </conditionalFormatting>
  <conditionalFormatting sqref="D438:D439">
    <cfRule type="containsText" dxfId="50" priority="63" operator="containsText" text="domo">
      <formula>NOT(ISERROR(SEARCH("domo",D438)))</formula>
    </cfRule>
    <cfRule type="containsText" dxfId="49" priority="62" operator="containsText" text="fija">
      <formula>NOT(ISERROR(SEARCH("fija",D438)))</formula>
    </cfRule>
  </conditionalFormatting>
  <conditionalFormatting sqref="D439">
    <cfRule type="containsText" dxfId="48" priority="64" operator="containsText" text="Radio">
      <formula>NOT(ISERROR(SEARCH("Radio",D439)))</formula>
    </cfRule>
    <cfRule type="containsText" dxfId="47" priority="61" operator="containsText" text="domo">
      <formula>NOT(ISERROR(SEARCH("domo",D439)))</formula>
    </cfRule>
    <cfRule type="containsText" dxfId="46" priority="60" operator="containsText" text="fija">
      <formula>NOT(ISERROR(SEARCH("fija",D439)))</formula>
    </cfRule>
  </conditionalFormatting>
  <conditionalFormatting sqref="D442">
    <cfRule type="containsText" dxfId="45" priority="57" operator="containsText" text="fija">
      <formula>NOT(ISERROR(SEARCH("fija",D442)))</formula>
    </cfRule>
    <cfRule type="containsText" dxfId="44" priority="59" operator="containsText" text="Radio">
      <formula>NOT(ISERROR(SEARCH("Radio",D442)))</formula>
    </cfRule>
    <cfRule type="containsText" dxfId="43" priority="58" operator="containsText" text="domo">
      <formula>NOT(ISERROR(SEARCH("domo",D442)))</formula>
    </cfRule>
  </conditionalFormatting>
  <conditionalFormatting sqref="D442:D443">
    <cfRule type="containsText" dxfId="42" priority="54" operator="containsText" text="fija">
      <formula>NOT(ISERROR(SEARCH("fija",D442)))</formula>
    </cfRule>
    <cfRule type="containsText" dxfId="41" priority="55" operator="containsText" text="domo">
      <formula>NOT(ISERROR(SEARCH("domo",D442)))</formula>
    </cfRule>
  </conditionalFormatting>
  <conditionalFormatting sqref="D443:D444">
    <cfRule type="containsText" dxfId="40" priority="52" operator="containsText" text="domo">
      <formula>NOT(ISERROR(SEARCH("domo",D443)))</formula>
    </cfRule>
    <cfRule type="containsText" dxfId="39" priority="51" operator="containsText" text="fija">
      <formula>NOT(ISERROR(SEARCH("fija",D443)))</formula>
    </cfRule>
  </conditionalFormatting>
  <conditionalFormatting sqref="D444">
    <cfRule type="containsText" dxfId="38" priority="53" operator="containsText" text="Radio">
      <formula>NOT(ISERROR(SEARCH("Radio",D444)))</formula>
    </cfRule>
  </conditionalFormatting>
  <conditionalFormatting sqref="D444:D445">
    <cfRule type="containsText" dxfId="37" priority="48" operator="containsText" text="fija">
      <formula>NOT(ISERROR(SEARCH("fija",D444)))</formula>
    </cfRule>
    <cfRule type="containsText" dxfId="36" priority="49" operator="containsText" text="domo">
      <formula>NOT(ISERROR(SEARCH("domo",D444)))</formula>
    </cfRule>
  </conditionalFormatting>
  <conditionalFormatting sqref="D445">
    <cfRule type="containsText" dxfId="35" priority="46" operator="containsText" text="fija">
      <formula>NOT(ISERROR(SEARCH("fija",D445)))</formula>
    </cfRule>
    <cfRule type="containsText" dxfId="34" priority="47" operator="containsText" text="domo">
      <formula>NOT(ISERROR(SEARCH("domo",D445)))</formula>
    </cfRule>
    <cfRule type="containsText" dxfId="33" priority="50" operator="containsText" text="Radio">
      <formula>NOT(ISERROR(SEARCH("Radio",D445)))</formula>
    </cfRule>
  </conditionalFormatting>
  <conditionalFormatting sqref="D447">
    <cfRule type="containsText" dxfId="32" priority="169" operator="containsText" text="fija">
      <formula>NOT(ISERROR(SEARCH("fija",D447)))</formula>
    </cfRule>
    <cfRule type="containsText" dxfId="31" priority="170" operator="containsText" text="domo">
      <formula>NOT(ISERROR(SEARCH("domo",D447)))</formula>
    </cfRule>
  </conditionalFormatting>
  <conditionalFormatting sqref="D450:D452">
    <cfRule type="containsText" dxfId="30" priority="68" operator="containsText" text="fija">
      <formula>NOT(ISERROR(SEARCH("fija",D450)))</formula>
    </cfRule>
    <cfRule type="containsText" dxfId="29" priority="69" operator="containsText" text="domo">
      <formula>NOT(ISERROR(SEARCH("domo",D450)))</formula>
    </cfRule>
  </conditionalFormatting>
  <conditionalFormatting sqref="D4:E640">
    <cfRule type="containsText" dxfId="28" priority="56" operator="containsText" text="Radio">
      <formula>NOT(ISERROR(SEARCH("Radio",D4)))</formula>
    </cfRule>
  </conditionalFormatting>
  <conditionalFormatting sqref="D447:E447 D457:E640">
    <cfRule type="containsText" dxfId="27" priority="191" operator="containsText" text="Radio">
      <formula>NOT(ISERROR(SEARCH("Radio",D447)))</formula>
    </cfRule>
  </conditionalFormatting>
  <conditionalFormatting sqref="E4:E664">
    <cfRule type="cellIs" dxfId="26" priority="167" operator="equal">
      <formula>"PTP A FO"</formula>
    </cfRule>
    <cfRule type="cellIs" dxfId="25" priority="925" operator="equal">
      <formula>$E$10</formula>
    </cfRule>
    <cfRule type="cellIs" dxfId="24" priority="926" operator="equal">
      <formula>"PTP A FO"</formula>
    </cfRule>
  </conditionalFormatting>
  <conditionalFormatting sqref="E437">
    <cfRule type="cellIs" dxfId="23" priority="9" operator="equal">
      <formula>"PTP A FO"</formula>
    </cfRule>
    <cfRule type="containsText" dxfId="22" priority="8" operator="containsText" text="Radio">
      <formula>NOT(ISERROR(SEARCH("Radio",E437)))</formula>
    </cfRule>
  </conditionalFormatting>
  <conditionalFormatting sqref="E641:E664">
    <cfRule type="containsText" dxfId="21" priority="1" operator="containsText" text="Radio">
      <formula>NOT(ISERROR(SEARCH("Radio",E641)))</formula>
    </cfRule>
  </conditionalFormatting>
  <conditionalFormatting sqref="F5:AJ640">
    <cfRule type="cellIs" dxfId="20" priority="10" operator="equal">
      <formula>"APAGADO"</formula>
    </cfRule>
    <cfRule type="cellIs" dxfId="19" priority="6" operator="equal">
      <formula>"apagado"</formula>
    </cfRule>
    <cfRule type="notContainsText" dxfId="18" priority="11" operator="notContains" text="Caida">
      <formula>ISERROR(SEARCH("Caida",F5))</formula>
    </cfRule>
    <cfRule type="cellIs" dxfId="17" priority="14" operator="greaterThan">
      <formula>0.8</formula>
    </cfRule>
    <cfRule type="cellIs" dxfId="16" priority="13" operator="lessThan">
      <formula>0.8</formula>
    </cfRule>
    <cfRule type="containsText" dxfId="15" priority="12" operator="containsText" text="Caida">
      <formula>NOT(ISERROR(SEARCH("Caida",F5)))</formula>
    </cfRule>
  </conditionalFormatting>
  <conditionalFormatting sqref="H4">
    <cfRule type="cellIs" dxfId="14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2024-01-04T15:30:29Z</dcterms:modified>
</cp:coreProperties>
</file>