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8_{263C962D-3102-4711-85A4-940A717CFC9A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3" i="26" l="1"/>
  <c r="Q514" i="26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G35" i="14" s="1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F6" i="25" s="1"/>
  <c r="B2" i="25"/>
  <c r="F4" i="25" s="1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<sst xmlns="http://schemas.openxmlformats.org/spreadsheetml/2006/main" count="4932" uniqueCount="1586">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</sst>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0.11797752808988764</c:v>
                </c:pt>
                <c:pt idx="6">
                  <c:v>0.12359550561797752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47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63</c:v>
                </c:pt>
                <c:pt idx="6">
                  <c:v>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36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0.17224880382775121</c:v>
                      </c:pt>
                      <c:pt idx="6">
                        <c:v>0.19138755980861244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0.17224880382775121</c:v>
                </c:pt>
                <c:pt idx="6">
                  <c:v>0.19138755980861244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Q232" activePane="bottomRight" state="frozen"/>
      <selection pane="topRight" activeCell="M1" sqref="M1"/>
      <selection pane="bottomLeft" activeCell="A5" sqref="A5"/>
      <selection pane="bottomRight" activeCell="R257" sqref="R2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534</v>
      </c>
      <c r="T2" s="73">
        <f t="shared" si="4"/>
        <v>534</v>
      </c>
      <c r="U2" s="73">
        <f t="shared" si="4"/>
        <v>534</v>
      </c>
      <c r="V2" s="73">
        <f t="shared" si="4"/>
        <v>534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6" t="s">
        <v>1583</v>
      </c>
      <c r="M9" s="86"/>
      <c r="N9" s="86" t="s">
        <v>1583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23</v>
      </c>
      <c r="J14" s="34">
        <f t="shared" si="10"/>
        <v>5</v>
      </c>
      <c r="K14" s="35">
        <f t="shared" si="11"/>
        <v>0.8214285714285714</v>
      </c>
      <c r="L14" s="86" t="s">
        <v>1583</v>
      </c>
      <c r="M14" s="86" t="s">
        <v>1583</v>
      </c>
      <c r="N14" s="86" t="s">
        <v>1583</v>
      </c>
      <c r="O14" s="86"/>
      <c r="P14" s="86" t="s">
        <v>1583</v>
      </c>
      <c r="Q14" s="86" t="s">
        <v>1583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23</v>
      </c>
      <c r="J24" s="34">
        <f t="shared" si="10"/>
        <v>5</v>
      </c>
      <c r="K24" s="35">
        <f t="shared" si="11"/>
        <v>0.8214285714285714</v>
      </c>
      <c r="L24" s="86"/>
      <c r="M24" s="86"/>
      <c r="N24" s="86" t="s">
        <v>1583</v>
      </c>
      <c r="O24" s="86" t="s">
        <v>1583</v>
      </c>
      <c r="P24" s="86" t="s">
        <v>1583</v>
      </c>
      <c r="Q24" s="86" t="s">
        <v>1583</v>
      </c>
      <c r="R24" s="86" t="s">
        <v>1583</v>
      </c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24</v>
      </c>
      <c r="J43" s="34">
        <f t="shared" si="10"/>
        <v>4</v>
      </c>
      <c r="K43" s="35">
        <f t="shared" si="11"/>
        <v>0.8571428571428571</v>
      </c>
      <c r="L43" s="86"/>
      <c r="M43" s="86"/>
      <c r="N43" s="86"/>
      <c r="O43" s="86" t="s">
        <v>1583</v>
      </c>
      <c r="P43" s="86" t="s">
        <v>1583</v>
      </c>
      <c r="Q43" s="86" t="s">
        <v>1583</v>
      </c>
      <c r="R43" s="86" t="s">
        <v>1583</v>
      </c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22</v>
      </c>
      <c r="J50" s="34">
        <f t="shared" si="10"/>
        <v>6</v>
      </c>
      <c r="K50" s="35">
        <f t="shared" si="11"/>
        <v>0.7857142857142857</v>
      </c>
      <c r="L50" s="86" t="s">
        <v>1583</v>
      </c>
      <c r="M50" s="86" t="s">
        <v>1583</v>
      </c>
      <c r="N50" s="86" t="s">
        <v>1583</v>
      </c>
      <c r="O50" s="86" t="s">
        <v>1583</v>
      </c>
      <c r="P50" s="86" t="s">
        <v>1583</v>
      </c>
      <c r="Q50" s="86" t="s">
        <v>1583</v>
      </c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21</v>
      </c>
      <c r="J57" s="34">
        <f t="shared" si="10"/>
        <v>7</v>
      </c>
      <c r="K57" s="35">
        <f t="shared" si="11"/>
        <v>0.75</v>
      </c>
      <c r="L57" s="86" t="s">
        <v>1583</v>
      </c>
      <c r="M57" s="86" t="s">
        <v>1583</v>
      </c>
      <c r="N57" s="86" t="s">
        <v>1583</v>
      </c>
      <c r="O57" s="86" t="s">
        <v>1583</v>
      </c>
      <c r="P57" s="86" t="s">
        <v>1583</v>
      </c>
      <c r="Q57" s="86" t="s">
        <v>1583</v>
      </c>
      <c r="R57" s="86" t="s">
        <v>1583</v>
      </c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24</v>
      </c>
      <c r="J74" s="34">
        <f>COUNTIF(L74:AM74,"APAGADO")</f>
        <v>4</v>
      </c>
      <c r="K74" s="35">
        <f>(I74)/(J74+I74)</f>
        <v>0.8571428571428571</v>
      </c>
      <c r="L74" s="86"/>
      <c r="M74" s="86"/>
      <c r="N74" s="86"/>
      <c r="O74" s="86" t="s">
        <v>1583</v>
      </c>
      <c r="P74" s="86" t="s">
        <v>1583</v>
      </c>
      <c r="Q74" s="86" t="s">
        <v>1583</v>
      </c>
      <c r="R74" s="86" t="s">
        <v>1583</v>
      </c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/>
      <c r="O83" s="86" t="s">
        <v>1583</v>
      </c>
      <c r="P83" s="86" t="s">
        <v>1583</v>
      </c>
      <c r="Q83" s="86" t="s">
        <v>1583</v>
      </c>
      <c r="R83" s="86" t="s">
        <v>1583</v>
      </c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21</v>
      </c>
      <c r="J107" s="34">
        <f t="shared" si="22"/>
        <v>7</v>
      </c>
      <c r="K107" s="35">
        <f t="shared" si="23"/>
        <v>0.75</v>
      </c>
      <c r="L107" s="86" t="s">
        <v>1583</v>
      </c>
      <c r="M107" s="86" t="s">
        <v>1583</v>
      </c>
      <c r="N107" s="86" t="s">
        <v>1583</v>
      </c>
      <c r="O107" s="86" t="s">
        <v>1583</v>
      </c>
      <c r="P107" s="86" t="s">
        <v>1583</v>
      </c>
      <c r="Q107" s="86" t="s">
        <v>1583</v>
      </c>
      <c r="R107" s="86" t="s">
        <v>1583</v>
      </c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24</v>
      </c>
      <c r="J111" s="34">
        <f t="shared" si="18"/>
        <v>4</v>
      </c>
      <c r="K111" s="35">
        <f t="shared" si="19"/>
        <v>0.8571428571428571</v>
      </c>
      <c r="L111" s="86" t="s">
        <v>1583</v>
      </c>
      <c r="M111" s="86"/>
      <c r="N111" s="86"/>
      <c r="O111" s="86"/>
      <c r="P111" s="86" t="s">
        <v>1583</v>
      </c>
      <c r="Q111" s="86" t="s">
        <v>1583</v>
      </c>
      <c r="R111" s="86" t="s">
        <v>1583</v>
      </c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25</v>
      </c>
      <c r="J113" s="34">
        <f t="shared" si="18"/>
        <v>3</v>
      </c>
      <c r="K113" s="35">
        <f t="shared" si="19"/>
        <v>0.8928571428571429</v>
      </c>
      <c r="L113" s="86"/>
      <c r="M113" s="86"/>
      <c r="N113" s="86"/>
      <c r="O113" s="86"/>
      <c r="P113" s="86" t="s">
        <v>1583</v>
      </c>
      <c r="Q113" s="86" t="s">
        <v>1583</v>
      </c>
      <c r="R113" s="86" t="s">
        <v>1583</v>
      </c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21</v>
      </c>
      <c r="J121" s="34">
        <f t="shared" si="18"/>
        <v>7</v>
      </c>
      <c r="K121" s="35">
        <f t="shared" si="19"/>
        <v>0.75</v>
      </c>
      <c r="L121" s="86" t="s">
        <v>1583</v>
      </c>
      <c r="M121" s="86" t="s">
        <v>1583</v>
      </c>
      <c r="N121" s="86" t="s">
        <v>1583</v>
      </c>
      <c r="O121" s="86" t="s">
        <v>1583</v>
      </c>
      <c r="P121" s="86" t="s">
        <v>1583</v>
      </c>
      <c r="Q121" s="86" t="s">
        <v>1583</v>
      </c>
      <c r="R121" s="86" t="s">
        <v>1583</v>
      </c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21</v>
      </c>
      <c r="J122" s="34">
        <f t="shared" si="18"/>
        <v>7</v>
      </c>
      <c r="K122" s="35">
        <f t="shared" si="19"/>
        <v>0.75</v>
      </c>
      <c r="L122" s="86" t="s">
        <v>1583</v>
      </c>
      <c r="M122" s="86" t="s">
        <v>1583</v>
      </c>
      <c r="N122" s="86" t="s">
        <v>1583</v>
      </c>
      <c r="O122" s="86" t="s">
        <v>1583</v>
      </c>
      <c r="P122" s="86" t="s">
        <v>1583</v>
      </c>
      <c r="Q122" s="86" t="s">
        <v>1583</v>
      </c>
      <c r="R122" s="86" t="s">
        <v>1583</v>
      </c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21</v>
      </c>
      <c r="J125" s="34">
        <f t="shared" si="18"/>
        <v>7</v>
      </c>
      <c r="K125" s="35">
        <f t="shared" si="19"/>
        <v>0.75</v>
      </c>
      <c r="L125" s="86" t="s">
        <v>1583</v>
      </c>
      <c r="M125" s="86" t="s">
        <v>1583</v>
      </c>
      <c r="N125" s="86" t="s">
        <v>1583</v>
      </c>
      <c r="O125" s="86" t="s">
        <v>1583</v>
      </c>
      <c r="P125" s="86" t="s">
        <v>1583</v>
      </c>
      <c r="Q125" s="86" t="s">
        <v>1583</v>
      </c>
      <c r="R125" s="86" t="s">
        <v>1583</v>
      </c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21</v>
      </c>
      <c r="J128" s="34">
        <f t="shared" si="18"/>
        <v>7</v>
      </c>
      <c r="K128" s="35">
        <f t="shared" si="19"/>
        <v>0.75</v>
      </c>
      <c r="L128" s="86" t="s">
        <v>1583</v>
      </c>
      <c r="M128" s="86" t="s">
        <v>1583</v>
      </c>
      <c r="N128" s="86" t="s">
        <v>1583</v>
      </c>
      <c r="O128" s="86" t="s">
        <v>1583</v>
      </c>
      <c r="P128" s="86" t="s">
        <v>1583</v>
      </c>
      <c r="Q128" s="86" t="s">
        <v>1583</v>
      </c>
      <c r="R128" s="86" t="s">
        <v>1583</v>
      </c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21</v>
      </c>
      <c r="J133" s="34">
        <f t="shared" si="18"/>
        <v>7</v>
      </c>
      <c r="K133" s="35">
        <f t="shared" si="19"/>
        <v>0.75</v>
      </c>
      <c r="L133" s="86" t="s">
        <v>1583</v>
      </c>
      <c r="M133" s="86" t="s">
        <v>1583</v>
      </c>
      <c r="N133" s="86" t="s">
        <v>1583</v>
      </c>
      <c r="O133" s="86" t="s">
        <v>1583</v>
      </c>
      <c r="P133" s="86" t="s">
        <v>1583</v>
      </c>
      <c r="Q133" s="86" t="s">
        <v>1583</v>
      </c>
      <c r="R133" s="86" t="s">
        <v>1583</v>
      </c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21</v>
      </c>
      <c r="J134" s="34">
        <f t="shared" si="18"/>
        <v>7</v>
      </c>
      <c r="K134" s="35">
        <f t="shared" si="19"/>
        <v>0.75</v>
      </c>
      <c r="L134" s="86" t="s">
        <v>1583</v>
      </c>
      <c r="M134" s="86" t="s">
        <v>1583</v>
      </c>
      <c r="N134" s="86" t="s">
        <v>1583</v>
      </c>
      <c r="O134" s="86" t="s">
        <v>1583</v>
      </c>
      <c r="P134" s="86" t="s">
        <v>1583</v>
      </c>
      <c r="Q134" s="86" t="s">
        <v>1583</v>
      </c>
      <c r="R134" s="86" t="s">
        <v>1583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24</v>
      </c>
      <c r="J142" s="34">
        <f>COUNTIF(L142:AM142,"APAGADO")</f>
        <v>4</v>
      </c>
      <c r="K142" s="35">
        <f>(I142)/(J142+I142)</f>
        <v>0.8571428571428571</v>
      </c>
      <c r="L142" s="86" t="s">
        <v>1583</v>
      </c>
      <c r="M142" s="86" t="s">
        <v>1583</v>
      </c>
      <c r="N142" s="86" t="s">
        <v>1583</v>
      </c>
      <c r="O142" s="86" t="s">
        <v>1583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21</v>
      </c>
      <c r="J147" s="34">
        <f t="shared" si="18"/>
        <v>7</v>
      </c>
      <c r="K147" s="35">
        <f t="shared" si="19"/>
        <v>0.75</v>
      </c>
      <c r="L147" s="86" t="s">
        <v>1583</v>
      </c>
      <c r="M147" s="86" t="s">
        <v>1583</v>
      </c>
      <c r="N147" s="86" t="s">
        <v>1583</v>
      </c>
      <c r="O147" s="86" t="s">
        <v>1583</v>
      </c>
      <c r="P147" s="86" t="s">
        <v>1583</v>
      </c>
      <c r="Q147" s="86" t="s">
        <v>1583</v>
      </c>
      <c r="R147" s="86" t="s">
        <v>1583</v>
      </c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21</v>
      </c>
      <c r="J149" s="34">
        <f t="shared" ref="J149:J254" si="25">COUNTIF(L149:AM149,"APAGADO")</f>
        <v>7</v>
      </c>
      <c r="K149" s="35">
        <f t="shared" ref="K149:K254" si="26">(I149)/(J149+I149)</f>
        <v>0.75</v>
      </c>
      <c r="L149" s="86" t="s">
        <v>1583</v>
      </c>
      <c r="M149" s="86" t="s">
        <v>1583</v>
      </c>
      <c r="N149" s="86" t="s">
        <v>1583</v>
      </c>
      <c r="O149" s="86" t="s">
        <v>1583</v>
      </c>
      <c r="P149" s="86" t="s">
        <v>1583</v>
      </c>
      <c r="Q149" s="86" t="s">
        <v>1583</v>
      </c>
      <c r="R149" s="86" t="s">
        <v>1583</v>
      </c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27</v>
      </c>
      <c r="J157" s="34">
        <f t="shared" si="25"/>
        <v>1</v>
      </c>
      <c r="K157" s="35">
        <f t="shared" si="26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25</v>
      </c>
      <c r="J166" s="34">
        <f t="shared" si="27"/>
        <v>3</v>
      </c>
      <c r="K166" s="35">
        <f t="shared" si="28"/>
        <v>0.8928571428571429</v>
      </c>
      <c r="L166" s="86" t="s">
        <v>1583</v>
      </c>
      <c r="M166" s="86" t="s">
        <v>1583</v>
      </c>
      <c r="N166" s="86" t="s">
        <v>1583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24</v>
      </c>
      <c r="J167" s="34">
        <f t="shared" si="25"/>
        <v>4</v>
      </c>
      <c r="K167" s="35">
        <f t="shared" si="26"/>
        <v>0.8571428571428571</v>
      </c>
      <c r="L167" s="86"/>
      <c r="M167" s="86"/>
      <c r="N167" s="86"/>
      <c r="O167" s="86" t="s">
        <v>1583</v>
      </c>
      <c r="P167" s="86" t="s">
        <v>1583</v>
      </c>
      <c r="Q167" s="86" t="s">
        <v>1583</v>
      </c>
      <c r="R167" s="86" t="s">
        <v>1583</v>
      </c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21</v>
      </c>
      <c r="J168" s="34">
        <f t="shared" si="25"/>
        <v>7</v>
      </c>
      <c r="K168" s="35">
        <f t="shared" si="26"/>
        <v>0.75</v>
      </c>
      <c r="L168" s="86" t="s">
        <v>1583</v>
      </c>
      <c r="M168" s="86" t="s">
        <v>1583</v>
      </c>
      <c r="N168" s="86" t="s">
        <v>1583</v>
      </c>
      <c r="O168" s="86" t="s">
        <v>1583</v>
      </c>
      <c r="P168" s="86" t="s">
        <v>1583</v>
      </c>
      <c r="Q168" s="86" t="s">
        <v>1583</v>
      </c>
      <c r="R168" s="86" t="s">
        <v>1583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21</v>
      </c>
      <c r="J169" s="34">
        <f t="shared" si="25"/>
        <v>7</v>
      </c>
      <c r="K169" s="35">
        <f t="shared" si="26"/>
        <v>0.75</v>
      </c>
      <c r="L169" s="86" t="s">
        <v>1583</v>
      </c>
      <c r="M169" s="86" t="s">
        <v>1583</v>
      </c>
      <c r="N169" s="86" t="s">
        <v>1583</v>
      </c>
      <c r="O169" s="86" t="s">
        <v>1583</v>
      </c>
      <c r="P169" s="86" t="s">
        <v>1583</v>
      </c>
      <c r="Q169" s="86" t="s">
        <v>1583</v>
      </c>
      <c r="R169" s="86" t="s">
        <v>1583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25</v>
      </c>
      <c r="J172" s="34">
        <f t="shared" si="25"/>
        <v>3</v>
      </c>
      <c r="K172" s="35">
        <f t="shared" si="26"/>
        <v>0.8928571428571429</v>
      </c>
      <c r="L172" s="86" t="s">
        <v>1583</v>
      </c>
      <c r="M172" s="86" t="s">
        <v>1583</v>
      </c>
      <c r="N172" s="86"/>
      <c r="O172" s="86"/>
      <c r="P172" s="86"/>
      <c r="Q172" s="86"/>
      <c r="R172" s="86" t="s">
        <v>1583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21</v>
      </c>
      <c r="J195" s="34">
        <f t="shared" si="25"/>
        <v>7</v>
      </c>
      <c r="K195" s="35">
        <f t="shared" si="26"/>
        <v>0.75</v>
      </c>
      <c r="L195" s="86" t="s">
        <v>1583</v>
      </c>
      <c r="M195" s="86" t="s">
        <v>1583</v>
      </c>
      <c r="N195" s="86" t="s">
        <v>1583</v>
      </c>
      <c r="O195" s="86" t="s">
        <v>1583</v>
      </c>
      <c r="P195" s="86" t="s">
        <v>1583</v>
      </c>
      <c r="Q195" s="86" t="s">
        <v>1583</v>
      </c>
      <c r="R195" s="87" t="s">
        <v>1583</v>
      </c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21</v>
      </c>
      <c r="J197" s="34">
        <f t="shared" si="25"/>
        <v>7</v>
      </c>
      <c r="K197" s="35">
        <f t="shared" si="26"/>
        <v>0.75</v>
      </c>
      <c r="L197" s="86" t="s">
        <v>1583</v>
      </c>
      <c r="M197" s="86" t="s">
        <v>1583</v>
      </c>
      <c r="N197" s="86" t="s">
        <v>1583</v>
      </c>
      <c r="O197" s="86" t="s">
        <v>1583</v>
      </c>
      <c r="P197" s="86" t="s">
        <v>1583</v>
      </c>
      <c r="Q197" s="86" t="s">
        <v>1583</v>
      </c>
      <c r="R197" s="86" t="s">
        <v>1583</v>
      </c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21</v>
      </c>
      <c r="J202" s="34">
        <f t="shared" si="25"/>
        <v>7</v>
      </c>
      <c r="K202" s="35">
        <f t="shared" si="26"/>
        <v>0.75</v>
      </c>
      <c r="L202" s="86" t="s">
        <v>1583</v>
      </c>
      <c r="M202" s="86" t="s">
        <v>1583</v>
      </c>
      <c r="N202" s="86" t="s">
        <v>1583</v>
      </c>
      <c r="O202" s="86" t="s">
        <v>1583</v>
      </c>
      <c r="P202" s="86" t="s">
        <v>1583</v>
      </c>
      <c r="Q202" s="86" t="s">
        <v>1583</v>
      </c>
      <c r="R202" s="86" t="s">
        <v>1583</v>
      </c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s="85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s="85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21</v>
      </c>
      <c r="J205" s="34">
        <f t="shared" si="25"/>
        <v>7</v>
      </c>
      <c r="K205" s="35">
        <f t="shared" si="26"/>
        <v>0.75</v>
      </c>
      <c r="L205" s="86" t="s">
        <v>1583</v>
      </c>
      <c r="M205" s="86" t="s">
        <v>1583</v>
      </c>
      <c r="N205" s="86" t="s">
        <v>1583</v>
      </c>
      <c r="O205" s="86" t="s">
        <v>1583</v>
      </c>
      <c r="P205" s="86" t="s">
        <v>1583</v>
      </c>
      <c r="Q205" s="86" t="s">
        <v>1583</v>
      </c>
      <c r="R205" s="86" t="s">
        <v>1583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21</v>
      </c>
      <c r="J211" s="34">
        <f t="shared" si="25"/>
        <v>7</v>
      </c>
      <c r="K211" s="35">
        <f t="shared" si="26"/>
        <v>0.75</v>
      </c>
      <c r="L211" s="86" t="s">
        <v>1583</v>
      </c>
      <c r="M211" s="86" t="s">
        <v>1583</v>
      </c>
      <c r="N211" s="86" t="s">
        <v>1583</v>
      </c>
      <c r="O211" s="86" t="s">
        <v>1583</v>
      </c>
      <c r="P211" s="86" t="s">
        <v>1583</v>
      </c>
      <c r="Q211" s="86" t="s">
        <v>1583</v>
      </c>
      <c r="R211" s="86" t="s">
        <v>1583</v>
      </c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21</v>
      </c>
      <c r="J234" s="34">
        <f>COUNTIF(L234:AM234,"APAGADO")</f>
        <v>7</v>
      </c>
      <c r="K234" s="35">
        <f>(I234)/(J234+I234)</f>
        <v>0.75</v>
      </c>
      <c r="L234" s="86" t="s">
        <v>1583</v>
      </c>
      <c r="M234" s="86" t="s">
        <v>1583</v>
      </c>
      <c r="N234" s="86" t="s">
        <v>1583</v>
      </c>
      <c r="O234" s="86" t="s">
        <v>1583</v>
      </c>
      <c r="P234" s="86" t="s">
        <v>1583</v>
      </c>
      <c r="Q234" s="86" t="s">
        <v>1583</v>
      </c>
      <c r="R234" s="86" t="s">
        <v>1583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21</v>
      </c>
      <c r="J235" s="34">
        <f t="shared" si="25"/>
        <v>7</v>
      </c>
      <c r="K235" s="35">
        <f t="shared" si="26"/>
        <v>0.75</v>
      </c>
      <c r="L235" s="86" t="s">
        <v>1583</v>
      </c>
      <c r="M235" s="86" t="s">
        <v>1583</v>
      </c>
      <c r="N235" s="86" t="s">
        <v>1583</v>
      </c>
      <c r="O235" s="86" t="s">
        <v>1583</v>
      </c>
      <c r="P235" s="86" t="s">
        <v>1583</v>
      </c>
      <c r="Q235" s="86" t="s">
        <v>1583</v>
      </c>
      <c r="R235" s="86" t="s">
        <v>1583</v>
      </c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21</v>
      </c>
      <c r="J242" s="34">
        <f>COUNTIF(L242:AM242,"APAGADO")</f>
        <v>7</v>
      </c>
      <c r="K242" s="35">
        <f>(I242)/(J242+I242)</f>
        <v>0.75</v>
      </c>
      <c r="L242" s="86" t="s">
        <v>1583</v>
      </c>
      <c r="M242" s="86" t="s">
        <v>1583</v>
      </c>
      <c r="N242" s="86" t="s">
        <v>1583</v>
      </c>
      <c r="O242" s="86" t="s">
        <v>1583</v>
      </c>
      <c r="P242" s="86" t="s">
        <v>1583</v>
      </c>
      <c r="Q242" s="86" t="s">
        <v>1583</v>
      </c>
      <c r="R242" s="86" t="s">
        <v>1583</v>
      </c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21</v>
      </c>
      <c r="J244" s="34">
        <f t="shared" si="25"/>
        <v>7</v>
      </c>
      <c r="K244" s="35">
        <f t="shared" si="26"/>
        <v>0.75</v>
      </c>
      <c r="L244" s="86" t="s">
        <v>1583</v>
      </c>
      <c r="M244" s="86" t="s">
        <v>1583</v>
      </c>
      <c r="N244" s="86" t="s">
        <v>1583</v>
      </c>
      <c r="O244" s="86" t="s">
        <v>1583</v>
      </c>
      <c r="P244" s="86" t="s">
        <v>1583</v>
      </c>
      <c r="Q244" s="86" t="s">
        <v>1583</v>
      </c>
      <c r="R244" s="86" t="s">
        <v>1583</v>
      </c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21</v>
      </c>
      <c r="J247" s="34">
        <f t="shared" si="25"/>
        <v>7</v>
      </c>
      <c r="K247" s="35">
        <f t="shared" si="26"/>
        <v>0.75</v>
      </c>
      <c r="L247" s="86" t="s">
        <v>1583</v>
      </c>
      <c r="M247" s="86" t="s">
        <v>1583</v>
      </c>
      <c r="N247" s="86" t="s">
        <v>1583</v>
      </c>
      <c r="O247" s="86" t="s">
        <v>1583</v>
      </c>
      <c r="P247" s="86" t="s">
        <v>1583</v>
      </c>
      <c r="Q247" s="86" t="s">
        <v>1583</v>
      </c>
      <c r="R247" s="86" t="s">
        <v>1583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21</v>
      </c>
      <c r="J251" s="34">
        <f t="shared" si="25"/>
        <v>7</v>
      </c>
      <c r="K251" s="35">
        <f t="shared" si="26"/>
        <v>0.75</v>
      </c>
      <c r="L251" s="86" t="s">
        <v>1583</v>
      </c>
      <c r="M251" s="86" t="s">
        <v>1583</v>
      </c>
      <c r="N251" s="86" t="s">
        <v>1583</v>
      </c>
      <c r="O251" s="86" t="s">
        <v>1583</v>
      </c>
      <c r="P251" s="86" t="s">
        <v>1583</v>
      </c>
      <c r="Q251" s="86" t="s">
        <v>1583</v>
      </c>
      <c r="R251" s="86" t="s">
        <v>1583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21</v>
      </c>
      <c r="J252" s="34">
        <f t="shared" si="25"/>
        <v>7</v>
      </c>
      <c r="K252" s="35">
        <f t="shared" si="26"/>
        <v>0.75</v>
      </c>
      <c r="L252" s="86" t="s">
        <v>1583</v>
      </c>
      <c r="M252" s="86" t="s">
        <v>1583</v>
      </c>
      <c r="N252" s="86" t="s">
        <v>1583</v>
      </c>
      <c r="O252" s="86" t="s">
        <v>1583</v>
      </c>
      <c r="P252" s="86" t="s">
        <v>1583</v>
      </c>
      <c r="Q252" s="86" t="s">
        <v>1583</v>
      </c>
      <c r="R252" s="86" t="s">
        <v>1583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 t="s">
        <v>1583</v>
      </c>
      <c r="M253" s="86" t="s">
        <v>1583</v>
      </c>
      <c r="N253" s="86" t="s">
        <v>1583</v>
      </c>
      <c r="O253" s="86" t="s">
        <v>1583</v>
      </c>
      <c r="P253" s="86" t="s">
        <v>1583</v>
      </c>
      <c r="Q253" s="86" t="s">
        <v>1583</v>
      </c>
      <c r="R253" s="86" t="s">
        <v>1583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21</v>
      </c>
      <c r="J254" s="34">
        <f t="shared" si="25"/>
        <v>7</v>
      </c>
      <c r="K254" s="35">
        <f t="shared" si="26"/>
        <v>0.75</v>
      </c>
      <c r="L254" s="86" t="s">
        <v>1583</v>
      </c>
      <c r="M254" s="86" t="s">
        <v>1583</v>
      </c>
      <c r="N254" s="86" t="s">
        <v>1583</v>
      </c>
      <c r="O254" s="86" t="s">
        <v>1583</v>
      </c>
      <c r="P254" s="86" t="s">
        <v>1583</v>
      </c>
      <c r="Q254" s="86" t="s">
        <v>1583</v>
      </c>
      <c r="R254" s="86" t="s">
        <v>1583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21</v>
      </c>
      <c r="J255" s="34">
        <f t="shared" ref="J255:J319" si="38">COUNTIF(L255:AM255,"APAGADO")</f>
        <v>7</v>
      </c>
      <c r="K255" s="35">
        <f t="shared" ref="K255:K319" si="39">(I255)/(J255+I255)</f>
        <v>0.75</v>
      </c>
      <c r="L255" s="86" t="s">
        <v>1583</v>
      </c>
      <c r="M255" s="86" t="s">
        <v>1583</v>
      </c>
      <c r="N255" s="86" t="s">
        <v>1583</v>
      </c>
      <c r="O255" s="86" t="s">
        <v>1583</v>
      </c>
      <c r="P255" s="86" t="s">
        <v>1583</v>
      </c>
      <c r="Q255" s="86" t="s">
        <v>1583</v>
      </c>
      <c r="R255" s="86" t="s">
        <v>1583</v>
      </c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27</v>
      </c>
      <c r="J256" s="34">
        <f t="shared" si="38"/>
        <v>1</v>
      </c>
      <c r="K256" s="35">
        <f t="shared" si="39"/>
        <v>0.9642857142857143</v>
      </c>
      <c r="L256" s="86"/>
      <c r="M256" s="86"/>
      <c r="N256" s="86"/>
      <c r="O256" s="86"/>
      <c r="P256" s="86"/>
      <c r="Q256" s="86"/>
      <c r="R256" s="86" t="s">
        <v>1583</v>
      </c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26</v>
      </c>
      <c r="J271" s="34">
        <f t="shared" si="38"/>
        <v>2</v>
      </c>
      <c r="K271" s="35">
        <f t="shared" si="39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21</v>
      </c>
      <c r="J274" s="34">
        <f t="shared" si="38"/>
        <v>7</v>
      </c>
      <c r="K274" s="35">
        <f t="shared" si="39"/>
        <v>0.75</v>
      </c>
      <c r="L274" s="86" t="s">
        <v>1583</v>
      </c>
      <c r="M274" s="86" t="s">
        <v>1583</v>
      </c>
      <c r="N274" s="86" t="s">
        <v>1583</v>
      </c>
      <c r="O274" s="86" t="s">
        <v>1583</v>
      </c>
      <c r="P274" s="86" t="s">
        <v>1583</v>
      </c>
      <c r="Q274" s="86" t="s">
        <v>1583</v>
      </c>
      <c r="R274" s="86" t="s">
        <v>1583</v>
      </c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21</v>
      </c>
      <c r="J282" s="34">
        <f t="shared" si="38"/>
        <v>7</v>
      </c>
      <c r="K282" s="35">
        <f t="shared" si="39"/>
        <v>0.75</v>
      </c>
      <c r="L282" s="86" t="s">
        <v>1583</v>
      </c>
      <c r="M282" s="86" t="s">
        <v>1583</v>
      </c>
      <c r="N282" s="86" t="s">
        <v>1583</v>
      </c>
      <c r="O282" s="86" t="s">
        <v>1583</v>
      </c>
      <c r="P282" s="86" t="s">
        <v>1583</v>
      </c>
      <c r="Q282" s="86" t="s">
        <v>1583</v>
      </c>
      <c r="R282" s="86" t="s">
        <v>1583</v>
      </c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21</v>
      </c>
      <c r="J283" s="34">
        <f t="shared" si="38"/>
        <v>7</v>
      </c>
      <c r="K283" s="35">
        <f t="shared" si="39"/>
        <v>0.75</v>
      </c>
      <c r="L283" s="86" t="s">
        <v>1583</v>
      </c>
      <c r="M283" s="86" t="s">
        <v>1583</v>
      </c>
      <c r="N283" s="86" t="s">
        <v>1583</v>
      </c>
      <c r="O283" s="86" t="s">
        <v>1583</v>
      </c>
      <c r="P283" s="86" t="s">
        <v>1583</v>
      </c>
      <c r="Q283" s="86" t="s">
        <v>1583</v>
      </c>
      <c r="R283" s="86" t="s">
        <v>1583</v>
      </c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s="85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s="85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21</v>
      </c>
      <c r="J300" s="34">
        <f>COUNTIF(L300:AM300,"APAGADO")</f>
        <v>7</v>
      </c>
      <c r="K300" s="35">
        <f>(I300)/(J300+I300)</f>
        <v>0.75</v>
      </c>
      <c r="L300" s="86" t="s">
        <v>1583</v>
      </c>
      <c r="M300" s="86" t="s">
        <v>1583</v>
      </c>
      <c r="N300" s="86" t="s">
        <v>1583</v>
      </c>
      <c r="O300" s="86" t="s">
        <v>1583</v>
      </c>
      <c r="P300" s="86" t="s">
        <v>1583</v>
      </c>
      <c r="Q300" s="86" t="s">
        <v>1583</v>
      </c>
      <c r="R300" s="86" t="s">
        <v>1583</v>
      </c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 t="s">
        <v>1583</v>
      </c>
      <c r="M309" s="86" t="s">
        <v>1583</v>
      </c>
      <c r="N309" s="86" t="s">
        <v>1583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 t="s">
        <v>1583</v>
      </c>
      <c r="M310" s="86" t="s">
        <v>1583</v>
      </c>
      <c r="N310" s="86" t="s">
        <v>1583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 t="s">
        <v>1583</v>
      </c>
      <c r="M314" s="86" t="s">
        <v>1583</v>
      </c>
      <c r="N314" s="86" t="s">
        <v>1583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21</v>
      </c>
      <c r="J315" s="34">
        <f>COUNTIF(L315:AM315,"APAGADO")</f>
        <v>7</v>
      </c>
      <c r="K315" s="35">
        <f>(I315)/(J315+I315)</f>
        <v>0.75</v>
      </c>
      <c r="L315" s="86" t="s">
        <v>1583</v>
      </c>
      <c r="M315" s="86" t="s">
        <v>1583</v>
      </c>
      <c r="N315" s="86" t="s">
        <v>1583</v>
      </c>
      <c r="O315" s="86" t="s">
        <v>1583</v>
      </c>
      <c r="P315" s="86" t="s">
        <v>1583</v>
      </c>
      <c r="Q315" s="86" t="s">
        <v>1583</v>
      </c>
      <c r="R315" s="86" t="s">
        <v>1583</v>
      </c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21</v>
      </c>
      <c r="J334" s="34">
        <f t="shared" si="50"/>
        <v>7</v>
      </c>
      <c r="K334" s="35">
        <f t="shared" si="51"/>
        <v>0.75</v>
      </c>
      <c r="L334" s="86" t="s">
        <v>1583</v>
      </c>
      <c r="M334" s="86" t="s">
        <v>1583</v>
      </c>
      <c r="N334" s="86" t="s">
        <v>1583</v>
      </c>
      <c r="O334" s="86" t="s">
        <v>1583</v>
      </c>
      <c r="P334" s="86" t="s">
        <v>1583</v>
      </c>
      <c r="Q334" s="86" t="s">
        <v>1583</v>
      </c>
      <c r="R334" s="86" t="s">
        <v>1583</v>
      </c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21</v>
      </c>
      <c r="J335" s="34">
        <f t="shared" si="50"/>
        <v>7</v>
      </c>
      <c r="K335" s="35">
        <f t="shared" si="51"/>
        <v>0.75</v>
      </c>
      <c r="L335" s="86" t="s">
        <v>1583</v>
      </c>
      <c r="M335" s="86" t="s">
        <v>1583</v>
      </c>
      <c r="N335" s="86" t="s">
        <v>1583</v>
      </c>
      <c r="O335" s="86" t="s">
        <v>1583</v>
      </c>
      <c r="P335" s="86" t="s">
        <v>1583</v>
      </c>
      <c r="Q335" s="86" t="s">
        <v>1583</v>
      </c>
      <c r="R335" s="86" t="s">
        <v>1583</v>
      </c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25</v>
      </c>
      <c r="J336" s="34">
        <f t="shared" si="50"/>
        <v>3</v>
      </c>
      <c r="K336" s="35">
        <f t="shared" si="51"/>
        <v>0.8928571428571429</v>
      </c>
      <c r="L336" s="86"/>
      <c r="M336" s="86"/>
      <c r="N336" s="86"/>
      <c r="O336" s="86"/>
      <c r="P336" s="86" t="s">
        <v>1583</v>
      </c>
      <c r="Q336" s="86" t="s">
        <v>1583</v>
      </c>
      <c r="R336" s="86" t="s">
        <v>1583</v>
      </c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25</v>
      </c>
      <c r="J337" s="34">
        <f t="shared" si="50"/>
        <v>3</v>
      </c>
      <c r="K337" s="35">
        <f t="shared" si="51"/>
        <v>0.8928571428571429</v>
      </c>
      <c r="L337" s="86"/>
      <c r="M337" s="86"/>
      <c r="N337" s="86"/>
      <c r="O337" s="86"/>
      <c r="P337" s="86" t="s">
        <v>1583</v>
      </c>
      <c r="Q337" s="86" t="s">
        <v>1583</v>
      </c>
      <c r="R337" s="86" t="s">
        <v>1583</v>
      </c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25</v>
      </c>
      <c r="J338" s="34">
        <f>COUNTIF(L338:AM338,"APAGADO")</f>
        <v>3</v>
      </c>
      <c r="K338" s="35">
        <f>(I338)/(J338+I338)</f>
        <v>0.8928571428571429</v>
      </c>
      <c r="L338" s="86"/>
      <c r="M338" s="86"/>
      <c r="N338" s="86"/>
      <c r="O338" s="86"/>
      <c r="P338" s="86" t="s">
        <v>1583</v>
      </c>
      <c r="Q338" s="86" t="s">
        <v>1583</v>
      </c>
      <c r="R338" s="86" t="s">
        <v>1583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25</v>
      </c>
      <c r="J339" s="34">
        <f>COUNTIF(L339:AM339,"APAGADO")</f>
        <v>3</v>
      </c>
      <c r="K339" s="35">
        <f>(I339)/(J339+I339)</f>
        <v>0.8928571428571429</v>
      </c>
      <c r="L339" s="86"/>
      <c r="M339" s="86"/>
      <c r="N339" s="86"/>
      <c r="O339" s="86"/>
      <c r="P339" s="86" t="s">
        <v>1583</v>
      </c>
      <c r="Q339" s="86" t="s">
        <v>1583</v>
      </c>
      <c r="R339" s="86" t="s">
        <v>1583</v>
      </c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6" t="s">
        <v>1583</v>
      </c>
      <c r="M351" s="86" t="s">
        <v>1583</v>
      </c>
      <c r="N351" s="86" t="s">
        <v>1583</v>
      </c>
      <c r="O351" s="86" t="s">
        <v>1583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21</v>
      </c>
      <c r="J354" s="34">
        <f>COUNTIF(L354:AM354,"APAGADO")</f>
        <v>7</v>
      </c>
      <c r="K354" s="35">
        <f>(I354)/(J354+I354)</f>
        <v>0.75</v>
      </c>
      <c r="L354" s="86" t="s">
        <v>1583</v>
      </c>
      <c r="M354" s="86" t="s">
        <v>1583</v>
      </c>
      <c r="N354" s="86" t="s">
        <v>1583</v>
      </c>
      <c r="O354" s="86" t="s">
        <v>1583</v>
      </c>
      <c r="P354" s="86" t="s">
        <v>1583</v>
      </c>
      <c r="Q354" s="86" t="s">
        <v>1583</v>
      </c>
      <c r="R354" s="86" t="s">
        <v>1583</v>
      </c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27</v>
      </c>
      <c r="J357" s="34">
        <f t="shared" si="50"/>
        <v>1</v>
      </c>
      <c r="K357" s="35">
        <f t="shared" si="51"/>
        <v>0.9642857142857143</v>
      </c>
      <c r="L357" s="86"/>
      <c r="M357" s="86"/>
      <c r="N357" s="86"/>
      <c r="O357" s="86"/>
      <c r="P357" s="86"/>
      <c r="Q357" s="86"/>
      <c r="R357" s="86" t="s">
        <v>1583</v>
      </c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27</v>
      </c>
      <c r="J358" s="34">
        <f t="shared" si="50"/>
        <v>1</v>
      </c>
      <c r="K358" s="35">
        <f t="shared" si="51"/>
        <v>0.9642857142857143</v>
      </c>
      <c r="L358" s="86"/>
      <c r="M358" s="86"/>
      <c r="N358" s="86"/>
      <c r="O358" s="86"/>
      <c r="P358" s="86"/>
      <c r="Q358" s="86"/>
      <c r="R358" s="86" t="s">
        <v>1583</v>
      </c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6"/>
      <c r="M368" s="86"/>
      <c r="N368" s="86" t="s">
        <v>1583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21</v>
      </c>
      <c r="J369" s="34">
        <f t="shared" si="50"/>
        <v>7</v>
      </c>
      <c r="K369" s="35">
        <f t="shared" si="51"/>
        <v>0.75</v>
      </c>
      <c r="L369" s="86" t="s">
        <v>1583</v>
      </c>
      <c r="M369" s="86" t="s">
        <v>1583</v>
      </c>
      <c r="N369" s="86" t="s">
        <v>1583</v>
      </c>
      <c r="O369" s="86" t="s">
        <v>1583</v>
      </c>
      <c r="P369" s="86" t="s">
        <v>1583</v>
      </c>
      <c r="Q369" s="86" t="s">
        <v>1583</v>
      </c>
      <c r="R369" s="86" t="s">
        <v>1583</v>
      </c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/>
      <c r="M371" s="86"/>
      <c r="N371" s="86" t="s">
        <v>1583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21</v>
      </c>
      <c r="J375" s="34">
        <f t="shared" si="50"/>
        <v>7</v>
      </c>
      <c r="K375" s="35">
        <f t="shared" si="51"/>
        <v>0.75</v>
      </c>
      <c r="L375" s="86" t="s">
        <v>1583</v>
      </c>
      <c r="M375" s="86" t="s">
        <v>1583</v>
      </c>
      <c r="N375" s="86" t="s">
        <v>1583</v>
      </c>
      <c r="O375" s="86" t="s">
        <v>1583</v>
      </c>
      <c r="P375" s="86" t="s">
        <v>1583</v>
      </c>
      <c r="Q375" s="86" t="s">
        <v>1583</v>
      </c>
      <c r="R375" s="86" t="s">
        <v>1583</v>
      </c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21</v>
      </c>
      <c r="J376" s="34">
        <f t="shared" si="50"/>
        <v>7</v>
      </c>
      <c r="K376" s="35">
        <f t="shared" si="51"/>
        <v>0.75</v>
      </c>
      <c r="L376" s="86" t="s">
        <v>1583</v>
      </c>
      <c r="M376" s="86" t="s">
        <v>1583</v>
      </c>
      <c r="N376" s="86" t="s">
        <v>1583</v>
      </c>
      <c r="O376" s="86" t="s">
        <v>1583</v>
      </c>
      <c r="P376" s="86" t="s">
        <v>1583</v>
      </c>
      <c r="Q376" s="86" t="s">
        <v>1583</v>
      </c>
      <c r="R376" s="86" t="s">
        <v>1583</v>
      </c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21</v>
      </c>
      <c r="J383" s="34">
        <f t="shared" si="50"/>
        <v>7</v>
      </c>
      <c r="K383" s="35">
        <f t="shared" si="51"/>
        <v>0.75</v>
      </c>
      <c r="L383" s="86" t="s">
        <v>1583</v>
      </c>
      <c r="M383" s="86" t="s">
        <v>1583</v>
      </c>
      <c r="N383" s="86" t="s">
        <v>1583</v>
      </c>
      <c r="O383" s="86" t="s">
        <v>1583</v>
      </c>
      <c r="P383" s="86" t="s">
        <v>1583</v>
      </c>
      <c r="Q383" s="86" t="s">
        <v>1583</v>
      </c>
      <c r="R383" s="86" t="s">
        <v>1583</v>
      </c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21</v>
      </c>
      <c r="J390" s="34">
        <f t="shared" ref="J390" si="56">COUNTIF(L390:AM390,"APAGADO")</f>
        <v>7</v>
      </c>
      <c r="K390" s="35">
        <f t="shared" ref="K390" si="57">(I390)/(J390+I390)</f>
        <v>0.75</v>
      </c>
      <c r="L390" s="86" t="s">
        <v>1583</v>
      </c>
      <c r="M390" s="86" t="s">
        <v>1583</v>
      </c>
      <c r="N390" s="86" t="s">
        <v>1583</v>
      </c>
      <c r="O390" s="86" t="s">
        <v>1583</v>
      </c>
      <c r="P390" s="86" t="s">
        <v>1583</v>
      </c>
      <c r="Q390" s="86" t="s">
        <v>1583</v>
      </c>
      <c r="R390" s="86" t="s">
        <v>1583</v>
      </c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21</v>
      </c>
      <c r="J391" s="34">
        <f t="shared" si="50"/>
        <v>7</v>
      </c>
      <c r="K391" s="35">
        <f t="shared" si="51"/>
        <v>0.75</v>
      </c>
      <c r="L391" s="86" t="s">
        <v>1583</v>
      </c>
      <c r="M391" s="86" t="s">
        <v>1583</v>
      </c>
      <c r="N391" s="86" t="s">
        <v>1583</v>
      </c>
      <c r="O391" s="86" t="s">
        <v>1583</v>
      </c>
      <c r="P391" s="86" t="s">
        <v>1583</v>
      </c>
      <c r="Q391" s="86" t="s">
        <v>1583</v>
      </c>
      <c r="R391" s="86" t="s">
        <v>1583</v>
      </c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21</v>
      </c>
      <c r="J398" s="34">
        <f t="shared" ref="J398:J459" si="58">COUNTIF(L398:AM398,"APAGADO")</f>
        <v>7</v>
      </c>
      <c r="K398" s="35">
        <f t="shared" ref="K398:K459" si="59">(I398)/(J398+I398)</f>
        <v>0.75</v>
      </c>
      <c r="L398" s="86" t="s">
        <v>1583</v>
      </c>
      <c r="M398" s="86" t="s">
        <v>1583</v>
      </c>
      <c r="N398" s="86" t="s">
        <v>1583</v>
      </c>
      <c r="O398" s="86" t="s">
        <v>1583</v>
      </c>
      <c r="P398" s="86" t="s">
        <v>1583</v>
      </c>
      <c r="Q398" s="86" t="s">
        <v>1583</v>
      </c>
      <c r="R398" s="86" t="s">
        <v>1583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23</v>
      </c>
      <c r="J401" s="34">
        <f t="shared" si="58"/>
        <v>5</v>
      </c>
      <c r="K401" s="35">
        <f t="shared" si="59"/>
        <v>0.8214285714285714</v>
      </c>
      <c r="L401" s="86" t="s">
        <v>1583</v>
      </c>
      <c r="M401" s="86" t="s">
        <v>1583</v>
      </c>
      <c r="N401" s="86" t="s">
        <v>1583</v>
      </c>
      <c r="O401" s="86" t="s">
        <v>1583</v>
      </c>
      <c r="P401" s="86"/>
      <c r="Q401" s="86"/>
      <c r="R401" s="86" t="s">
        <v>1583</v>
      </c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21</v>
      </c>
      <c r="J402" s="34">
        <f t="shared" si="58"/>
        <v>7</v>
      </c>
      <c r="K402" s="35">
        <f t="shared" si="59"/>
        <v>0.75</v>
      </c>
      <c r="L402" s="86" t="s">
        <v>1583</v>
      </c>
      <c r="M402" s="86" t="s">
        <v>1583</v>
      </c>
      <c r="N402" s="86" t="s">
        <v>1583</v>
      </c>
      <c r="O402" s="86" t="s">
        <v>1583</v>
      </c>
      <c r="P402" s="86" t="s">
        <v>1583</v>
      </c>
      <c r="Q402" s="86" t="s">
        <v>1583</v>
      </c>
      <c r="R402" s="86" t="s">
        <v>1583</v>
      </c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21</v>
      </c>
      <c r="J403" s="34">
        <f t="shared" si="58"/>
        <v>7</v>
      </c>
      <c r="K403" s="35">
        <f t="shared" si="59"/>
        <v>0.75</v>
      </c>
      <c r="L403" s="86" t="s">
        <v>1583</v>
      </c>
      <c r="M403" s="86" t="s">
        <v>1583</v>
      </c>
      <c r="N403" s="86" t="s">
        <v>1583</v>
      </c>
      <c r="O403" s="86" t="s">
        <v>1583</v>
      </c>
      <c r="P403" s="86" t="s">
        <v>1583</v>
      </c>
      <c r="Q403" s="86" t="s">
        <v>1583</v>
      </c>
      <c r="R403" s="86" t="s">
        <v>1583</v>
      </c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21</v>
      </c>
      <c r="J404" s="34">
        <f>COUNTIF(L404:AM404,"APAGADO")</f>
        <v>7</v>
      </c>
      <c r="K404" s="35">
        <f>(I404)/(J404+I404)</f>
        <v>0.75</v>
      </c>
      <c r="L404" s="86" t="s">
        <v>1583</v>
      </c>
      <c r="M404" s="86" t="s">
        <v>1583</v>
      </c>
      <c r="N404" s="86" t="s">
        <v>1583</v>
      </c>
      <c r="O404" s="86" t="s">
        <v>1583</v>
      </c>
      <c r="P404" s="86" t="s">
        <v>1583</v>
      </c>
      <c r="Q404" s="86" t="s">
        <v>1583</v>
      </c>
      <c r="R404" s="86" t="s">
        <v>1583</v>
      </c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21</v>
      </c>
      <c r="J407" s="34">
        <f>COUNTIF(L407:AM407,"APAGADO")</f>
        <v>7</v>
      </c>
      <c r="K407" s="35">
        <f>(I407)/(J407+I407)</f>
        <v>0.75</v>
      </c>
      <c r="L407" s="86" t="s">
        <v>1583</v>
      </c>
      <c r="M407" s="86" t="s">
        <v>1583</v>
      </c>
      <c r="N407" s="86" t="s">
        <v>1583</v>
      </c>
      <c r="O407" s="86" t="s">
        <v>1583</v>
      </c>
      <c r="P407" s="86" t="s">
        <v>1583</v>
      </c>
      <c r="Q407" s="86" t="s">
        <v>1583</v>
      </c>
      <c r="R407" s="86" t="s">
        <v>1583</v>
      </c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21</v>
      </c>
      <c r="J409" s="34">
        <f t="shared" si="58"/>
        <v>7</v>
      </c>
      <c r="K409" s="35">
        <f t="shared" si="59"/>
        <v>0.75</v>
      </c>
      <c r="L409" s="86" t="s">
        <v>1583</v>
      </c>
      <c r="M409" s="86" t="s">
        <v>1583</v>
      </c>
      <c r="N409" s="86" t="s">
        <v>1583</v>
      </c>
      <c r="O409" s="86" t="s">
        <v>1583</v>
      </c>
      <c r="P409" s="86" t="s">
        <v>1583</v>
      </c>
      <c r="Q409" s="86" t="s">
        <v>1583</v>
      </c>
      <c r="R409" s="86" t="s">
        <v>1583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21</v>
      </c>
      <c r="J415" s="34">
        <f t="shared" si="58"/>
        <v>7</v>
      </c>
      <c r="K415" s="35">
        <f t="shared" si="59"/>
        <v>0.75</v>
      </c>
      <c r="L415" s="86" t="s">
        <v>1583</v>
      </c>
      <c r="M415" s="86" t="s">
        <v>1583</v>
      </c>
      <c r="N415" s="86" t="s">
        <v>1583</v>
      </c>
      <c r="O415" s="86" t="s">
        <v>1583</v>
      </c>
      <c r="P415" s="86" t="s">
        <v>1583</v>
      </c>
      <c r="Q415" s="86" t="s">
        <v>1583</v>
      </c>
      <c r="R415" s="86" t="s">
        <v>1583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21</v>
      </c>
      <c r="J416" s="34">
        <f t="shared" si="58"/>
        <v>7</v>
      </c>
      <c r="K416" s="35">
        <f t="shared" si="59"/>
        <v>0.75</v>
      </c>
      <c r="L416" s="86" t="s">
        <v>1583</v>
      </c>
      <c r="M416" s="86" t="s">
        <v>1583</v>
      </c>
      <c r="N416" s="86" t="s">
        <v>1583</v>
      </c>
      <c r="O416" s="86" t="s">
        <v>1583</v>
      </c>
      <c r="P416" s="86" t="s">
        <v>1583</v>
      </c>
      <c r="Q416" s="86" t="s">
        <v>1583</v>
      </c>
      <c r="R416" s="86" t="s">
        <v>1583</v>
      </c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21</v>
      </c>
      <c r="J417" s="34">
        <f>COUNTIF(L417:AM417,"APAGADO")</f>
        <v>7</v>
      </c>
      <c r="K417" s="35">
        <f>(I417)/(J417+I417)</f>
        <v>0.75</v>
      </c>
      <c r="L417" s="86" t="s">
        <v>1583</v>
      </c>
      <c r="M417" s="86" t="s">
        <v>1583</v>
      </c>
      <c r="N417" s="86" t="s">
        <v>1583</v>
      </c>
      <c r="O417" s="86" t="s">
        <v>1583</v>
      </c>
      <c r="P417" s="86" t="s">
        <v>1583</v>
      </c>
      <c r="Q417" s="86" t="s">
        <v>1583</v>
      </c>
      <c r="R417" s="86" t="s">
        <v>1583</v>
      </c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27</v>
      </c>
      <c r="J431" s="34">
        <f t="shared" ref="J431" si="62">COUNTIF(L431:AM431,"APAGADO")</f>
        <v>1</v>
      </c>
      <c r="K431" s="35">
        <f t="shared" ref="K431" si="63">(I431)/(J431+I431)</f>
        <v>0.9642857142857143</v>
      </c>
      <c r="L431" s="86"/>
      <c r="M431" s="86"/>
      <c r="N431" s="86" t="s">
        <v>1583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21</v>
      </c>
      <c r="J437" s="34">
        <f t="shared" si="58"/>
        <v>7</v>
      </c>
      <c r="K437" s="35">
        <f t="shared" si="59"/>
        <v>0.75</v>
      </c>
      <c r="L437" s="86" t="s">
        <v>1583</v>
      </c>
      <c r="M437" s="86" t="s">
        <v>1583</v>
      </c>
      <c r="N437" s="86" t="s">
        <v>1583</v>
      </c>
      <c r="O437" s="86" t="s">
        <v>1583</v>
      </c>
      <c r="P437" s="86" t="s">
        <v>1583</v>
      </c>
      <c r="Q437" s="86" t="s">
        <v>1583</v>
      </c>
      <c r="R437" s="86" t="s">
        <v>1583</v>
      </c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21</v>
      </c>
      <c r="J439" s="34">
        <f t="shared" si="58"/>
        <v>7</v>
      </c>
      <c r="K439" s="35">
        <f t="shared" si="59"/>
        <v>0.75</v>
      </c>
      <c r="L439" s="86" t="s">
        <v>1583</v>
      </c>
      <c r="M439" s="86" t="s">
        <v>1583</v>
      </c>
      <c r="N439" s="86" t="s">
        <v>1583</v>
      </c>
      <c r="O439" s="86" t="s">
        <v>1583</v>
      </c>
      <c r="P439" s="86" t="s">
        <v>1583</v>
      </c>
      <c r="Q439" s="86" t="s">
        <v>1583</v>
      </c>
      <c r="R439" s="86" t="s">
        <v>1583</v>
      </c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21</v>
      </c>
      <c r="J440" s="34">
        <f t="shared" si="58"/>
        <v>7</v>
      </c>
      <c r="K440" s="35">
        <f t="shared" si="59"/>
        <v>0.75</v>
      </c>
      <c r="L440" s="86" t="s">
        <v>1583</v>
      </c>
      <c r="M440" s="86" t="s">
        <v>1583</v>
      </c>
      <c r="N440" s="86" t="s">
        <v>1583</v>
      </c>
      <c r="O440" s="86" t="s">
        <v>1583</v>
      </c>
      <c r="P440" s="86" t="s">
        <v>1583</v>
      </c>
      <c r="Q440" s="86" t="s">
        <v>1583</v>
      </c>
      <c r="R440" s="86" t="s">
        <v>1583</v>
      </c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24</v>
      </c>
      <c r="J453" s="34">
        <f t="shared" si="58"/>
        <v>4</v>
      </c>
      <c r="K453" s="35">
        <f t="shared" si="59"/>
        <v>0.8571428571428571</v>
      </c>
      <c r="L453" s="86" t="s">
        <v>1583</v>
      </c>
      <c r="M453" s="86" t="s">
        <v>1583</v>
      </c>
      <c r="N453" s="86" t="s">
        <v>1583</v>
      </c>
      <c r="O453" s="86" t="s">
        <v>1583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24</v>
      </c>
      <c r="J458" s="34">
        <f t="shared" si="58"/>
        <v>4</v>
      </c>
      <c r="K458" s="35">
        <f t="shared" si="59"/>
        <v>0.8571428571428571</v>
      </c>
      <c r="L458" s="86" t="s">
        <v>1583</v>
      </c>
      <c r="M458" s="86" t="s">
        <v>1583</v>
      </c>
      <c r="N458" s="86" t="s">
        <v>1583</v>
      </c>
      <c r="O458" s="86" t="s">
        <v>1583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1394</v>
      </c>
      <c r="B461" s="135">
        <v>11</v>
      </c>
      <c r="C461" s="85" t="s">
        <v>1580</v>
      </c>
      <c r="D461" s="85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1394</v>
      </c>
      <c r="B462" s="85" t="s">
        <v>1549</v>
      </c>
      <c r="C462" s="85" t="s">
        <v>1580</v>
      </c>
      <c r="D462" s="85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60"/>
        <v>21</v>
      </c>
      <c r="J463" s="34">
        <f t="shared" si="66"/>
        <v>7</v>
      </c>
      <c r="K463" s="35">
        <f t="shared" si="67"/>
        <v>0.75</v>
      </c>
      <c r="L463" s="86" t="s">
        <v>1583</v>
      </c>
      <c r="M463" s="86" t="s">
        <v>1583</v>
      </c>
      <c r="N463" s="86" t="s">
        <v>1583</v>
      </c>
      <c r="O463" s="86" t="s">
        <v>1583</v>
      </c>
      <c r="P463" s="86" t="s">
        <v>1583</v>
      </c>
      <c r="Q463" s="86" t="s">
        <v>1583</v>
      </c>
      <c r="R463" s="86" t="s">
        <v>1583</v>
      </c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60"/>
        <v>21</v>
      </c>
      <c r="J464" s="34">
        <f t="shared" si="66"/>
        <v>7</v>
      </c>
      <c r="K464" s="35">
        <f t="shared" si="67"/>
        <v>0.75</v>
      </c>
      <c r="L464" s="86" t="s">
        <v>1583</v>
      </c>
      <c r="M464" s="86" t="s">
        <v>1583</v>
      </c>
      <c r="N464" s="86" t="s">
        <v>1583</v>
      </c>
      <c r="O464" s="86" t="s">
        <v>1583</v>
      </c>
      <c r="P464" s="86" t="s">
        <v>1583</v>
      </c>
      <c r="Q464" s="86" t="s">
        <v>1583</v>
      </c>
      <c r="R464" s="86" t="s">
        <v>1583</v>
      </c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60"/>
        <v>21</v>
      </c>
      <c r="J465" s="34">
        <f t="shared" si="66"/>
        <v>7</v>
      </c>
      <c r="K465" s="35">
        <f t="shared" si="67"/>
        <v>0.75</v>
      </c>
      <c r="L465" s="86" t="s">
        <v>1583</v>
      </c>
      <c r="M465" s="86" t="s">
        <v>1583</v>
      </c>
      <c r="N465" s="86" t="s">
        <v>1583</v>
      </c>
      <c r="O465" s="86" t="s">
        <v>1583</v>
      </c>
      <c r="P465" s="86" t="s">
        <v>1583</v>
      </c>
      <c r="Q465" s="86" t="s">
        <v>1583</v>
      </c>
      <c r="R465" s="86" t="s">
        <v>1583</v>
      </c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60"/>
        <v>22</v>
      </c>
      <c r="J469" s="34">
        <f t="shared" si="68"/>
        <v>6</v>
      </c>
      <c r="K469" s="35">
        <f t="shared" ref="K469:K480" si="69">(I469)/(J469+I469)</f>
        <v>0.7857142857142857</v>
      </c>
      <c r="L469" s="86" t="s">
        <v>1583</v>
      </c>
      <c r="M469" s="86" t="s">
        <v>1583</v>
      </c>
      <c r="N469" s="86" t="s">
        <v>1583</v>
      </c>
      <c r="O469" s="86" t="s">
        <v>1583</v>
      </c>
      <c r="P469" s="86" t="s">
        <v>1583</v>
      </c>
      <c r="Q469" s="86" t="s">
        <v>1583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60"/>
        <v>22</v>
      </c>
      <c r="J470" s="34">
        <f t="shared" si="68"/>
        <v>6</v>
      </c>
      <c r="K470" s="35">
        <f t="shared" si="69"/>
        <v>0.7857142857142857</v>
      </c>
      <c r="L470" s="86" t="s">
        <v>1583</v>
      </c>
      <c r="M470" s="86" t="s">
        <v>1583</v>
      </c>
      <c r="N470" s="86" t="s">
        <v>1583</v>
      </c>
      <c r="O470" s="86" t="s">
        <v>1583</v>
      </c>
      <c r="P470" s="86" t="s">
        <v>1583</v>
      </c>
      <c r="Q470" s="86" t="s">
        <v>1583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60"/>
        <v>28</v>
      </c>
      <c r="J471" s="34">
        <f t="shared" si="68"/>
        <v>0</v>
      </c>
      <c r="K471" s="35">
        <f t="shared" si="69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1583</v>
      </c>
      <c r="M473" s="86" t="s">
        <v>1583</v>
      </c>
      <c r="N473" s="86" t="s">
        <v>1583</v>
      </c>
      <c r="O473" s="86" t="s">
        <v>1583</v>
      </c>
      <c r="P473" s="86" t="s">
        <v>1583</v>
      </c>
      <c r="Q473" s="86" t="s">
        <v>1583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60"/>
        <v>22</v>
      </c>
      <c r="J474" s="34">
        <f t="shared" si="68"/>
        <v>6</v>
      </c>
      <c r="K474" s="35">
        <f t="shared" si="69"/>
        <v>0.7857142857142857</v>
      </c>
      <c r="L474" s="86" t="s">
        <v>1583</v>
      </c>
      <c r="M474" s="86" t="s">
        <v>1583</v>
      </c>
      <c r="N474" s="86" t="s">
        <v>1583</v>
      </c>
      <c r="O474" s="86" t="s">
        <v>1583</v>
      </c>
      <c r="P474" s="86" t="s">
        <v>1583</v>
      </c>
      <c r="Q474" s="86" t="s">
        <v>1583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70"/>
        <v>23</v>
      </c>
      <c r="J483" s="34">
        <f t="shared" si="71"/>
        <v>5</v>
      </c>
      <c r="K483" s="35">
        <f t="shared" si="72"/>
        <v>0.8214285714285714</v>
      </c>
      <c r="L483" s="86"/>
      <c r="M483" s="86" t="s">
        <v>1583</v>
      </c>
      <c r="N483" s="86" t="s">
        <v>1583</v>
      </c>
      <c r="O483" s="86" t="s">
        <v>1583</v>
      </c>
      <c r="P483" s="86" t="s">
        <v>1583</v>
      </c>
      <c r="Q483" s="86" t="s">
        <v>1583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23</v>
      </c>
      <c r="J484" s="34">
        <f t="shared" si="71"/>
        <v>5</v>
      </c>
      <c r="K484" s="35">
        <f t="shared" si="72"/>
        <v>0.8214285714285714</v>
      </c>
      <c r="L484" s="86"/>
      <c r="M484" s="86" t="s">
        <v>1583</v>
      </c>
      <c r="N484" s="86" t="s">
        <v>1583</v>
      </c>
      <c r="O484" s="86" t="s">
        <v>1583</v>
      </c>
      <c r="P484" s="86" t="s">
        <v>1583</v>
      </c>
      <c r="Q484" s="86" t="s">
        <v>1583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73"/>
        <v>21</v>
      </c>
      <c r="J493" s="34">
        <f t="shared" si="74"/>
        <v>7</v>
      </c>
      <c r="K493" s="35">
        <f t="shared" si="75"/>
        <v>0.75</v>
      </c>
      <c r="L493" s="86" t="s">
        <v>1583</v>
      </c>
      <c r="M493" s="86" t="s">
        <v>1583</v>
      </c>
      <c r="N493" s="86" t="s">
        <v>1583</v>
      </c>
      <c r="O493" s="86" t="s">
        <v>1583</v>
      </c>
      <c r="P493" s="86" t="s">
        <v>1583</v>
      </c>
      <c r="Q493" s="86" t="s">
        <v>1583</v>
      </c>
      <c r="R493" s="86" t="s">
        <v>1583</v>
      </c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21</v>
      </c>
      <c r="J494" s="34">
        <f t="shared" si="74"/>
        <v>7</v>
      </c>
      <c r="K494" s="35">
        <f t="shared" si="75"/>
        <v>0.75</v>
      </c>
      <c r="L494" s="86" t="s">
        <v>1583</v>
      </c>
      <c r="M494" s="86" t="s">
        <v>1583</v>
      </c>
      <c r="N494" s="86" t="s">
        <v>1583</v>
      </c>
      <c r="O494" s="86" t="s">
        <v>1583</v>
      </c>
      <c r="P494" s="86" t="s">
        <v>1583</v>
      </c>
      <c r="Q494" s="86" t="s">
        <v>1583</v>
      </c>
      <c r="R494" s="86" t="s">
        <v>1583</v>
      </c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73"/>
        <v>21</v>
      </c>
      <c r="J499" s="34">
        <f t="shared" si="74"/>
        <v>7</v>
      </c>
      <c r="K499" s="35">
        <f t="shared" si="75"/>
        <v>0.75</v>
      </c>
      <c r="L499" s="86" t="s">
        <v>1583</v>
      </c>
      <c r="M499" s="86" t="s">
        <v>1583</v>
      </c>
      <c r="N499" s="86" t="s">
        <v>1583</v>
      </c>
      <c r="O499" s="86" t="s">
        <v>1583</v>
      </c>
      <c r="P499" s="86" t="s">
        <v>1583</v>
      </c>
      <c r="Q499" s="86" t="s">
        <v>1583</v>
      </c>
      <c r="R499" s="86" t="s">
        <v>1583</v>
      </c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21</v>
      </c>
      <c r="J500" s="34">
        <f t="shared" si="74"/>
        <v>7</v>
      </c>
      <c r="K500" s="35">
        <f t="shared" si="75"/>
        <v>0.75</v>
      </c>
      <c r="L500" s="86" t="s">
        <v>1583</v>
      </c>
      <c r="M500" s="86" t="s">
        <v>1583</v>
      </c>
      <c r="N500" s="86" t="s">
        <v>1583</v>
      </c>
      <c r="O500" s="86" t="s">
        <v>1583</v>
      </c>
      <c r="P500" s="86" t="s">
        <v>1583</v>
      </c>
      <c r="Q500" s="86" t="s">
        <v>1583</v>
      </c>
      <c r="R500" s="86" t="s">
        <v>1583</v>
      </c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73"/>
        <v>21</v>
      </c>
      <c r="J505" s="34">
        <f t="shared" si="74"/>
        <v>7</v>
      </c>
      <c r="K505" s="35">
        <f t="shared" si="75"/>
        <v>0.75</v>
      </c>
      <c r="L505" s="86" t="s">
        <v>1583</v>
      </c>
      <c r="M505" s="86" t="s">
        <v>1583</v>
      </c>
      <c r="N505" s="86" t="s">
        <v>1583</v>
      </c>
      <c r="O505" s="86" t="s">
        <v>1583</v>
      </c>
      <c r="P505" s="86" t="s">
        <v>1583</v>
      </c>
      <c r="Q505" s="86" t="s">
        <v>1583</v>
      </c>
      <c r="R505" s="86" t="s">
        <v>1583</v>
      </c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1394</v>
      </c>
      <c r="B507" s="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21</v>
      </c>
      <c r="J508" s="34">
        <f t="shared" si="74"/>
        <v>7</v>
      </c>
      <c r="K508" s="35">
        <f t="shared" si="75"/>
        <v>0.75</v>
      </c>
      <c r="L508" s="86" t="s">
        <v>1583</v>
      </c>
      <c r="M508" s="86" t="s">
        <v>1583</v>
      </c>
      <c r="N508" s="86" t="s">
        <v>1583</v>
      </c>
      <c r="O508" s="86" t="s">
        <v>1583</v>
      </c>
      <c r="P508" s="86" t="s">
        <v>1583</v>
      </c>
      <c r="Q508" s="86" t="s">
        <v>1583</v>
      </c>
      <c r="R508" s="86" t="s">
        <v>1583</v>
      </c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73"/>
        <v>21</v>
      </c>
      <c r="J509" s="34">
        <f t="shared" si="74"/>
        <v>7</v>
      </c>
      <c r="K509" s="35">
        <f t="shared" si="75"/>
        <v>0.75</v>
      </c>
      <c r="L509" s="86" t="s">
        <v>1583</v>
      </c>
      <c r="M509" s="86" t="s">
        <v>1583</v>
      </c>
      <c r="N509" s="86" t="s">
        <v>1583</v>
      </c>
      <c r="O509" s="86" t="s">
        <v>1583</v>
      </c>
      <c r="P509" s="86" t="s">
        <v>1583</v>
      </c>
      <c r="Q509" s="86" t="s">
        <v>1583</v>
      </c>
      <c r="R509" s="86" t="s">
        <v>1583</v>
      </c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6"/>
      <c r="M510" s="86"/>
      <c r="N510" s="86"/>
      <c r="O510" s="86"/>
      <c r="P510" s="86"/>
      <c r="Q510" s="86"/>
      <c r="R510" s="86" t="s">
        <v>1583</v>
      </c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22</v>
      </c>
      <c r="J511" s="34">
        <f t="shared" si="74"/>
        <v>6</v>
      </c>
      <c r="K511" s="35">
        <f t="shared" si="75"/>
        <v>0.7857142857142857</v>
      </c>
      <c r="L511" s="86" t="s">
        <v>1583</v>
      </c>
      <c r="M511" s="88" t="s">
        <v>1583</v>
      </c>
      <c r="N511" s="86" t="s">
        <v>1583</v>
      </c>
      <c r="O511" s="86" t="s">
        <v>1583</v>
      </c>
      <c r="P511" s="86" t="s">
        <v>1583</v>
      </c>
      <c r="Q511" s="86" t="s">
        <v>1583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86" t="s">
        <v>1583</v>
      </c>
      <c r="M512" s="88" t="s">
        <v>1583</v>
      </c>
      <c r="N512" s="86" t="s">
        <v>1583</v>
      </c>
      <c r="O512" s="86" t="s">
        <v>1583</v>
      </c>
      <c r="P512" s="86" t="s">
        <v>1583</v>
      </c>
      <c r="Q512" s="86" t="s">
        <v>1583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21</v>
      </c>
      <c r="J519" s="34">
        <f t="shared" si="77"/>
        <v>7</v>
      </c>
      <c r="K519" s="35">
        <f t="shared" si="78"/>
        <v>0.75</v>
      </c>
      <c r="L519" s="86" t="s">
        <v>1583</v>
      </c>
      <c r="M519" s="88" t="s">
        <v>1583</v>
      </c>
      <c r="N519" s="86" t="s">
        <v>1583</v>
      </c>
      <c r="O519" s="86" t="s">
        <v>1583</v>
      </c>
      <c r="P519" s="86" t="s">
        <v>1583</v>
      </c>
      <c r="Q519" s="86" t="s">
        <v>1583</v>
      </c>
      <c r="R519" s="86" t="s">
        <v>1583</v>
      </c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76"/>
        <v>21</v>
      </c>
      <c r="J520" s="34">
        <f t="shared" si="77"/>
        <v>7</v>
      </c>
      <c r="K520" s="35">
        <f t="shared" si="78"/>
        <v>0.75</v>
      </c>
      <c r="L520" s="86" t="s">
        <v>1583</v>
      </c>
      <c r="M520" s="88" t="s">
        <v>1583</v>
      </c>
      <c r="N520" s="86" t="s">
        <v>1583</v>
      </c>
      <c r="O520" s="86" t="s">
        <v>1583</v>
      </c>
      <c r="P520" s="86" t="s">
        <v>1583</v>
      </c>
      <c r="Q520" s="86" t="s">
        <v>1583</v>
      </c>
      <c r="R520" s="86" t="s">
        <v>1583</v>
      </c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21</v>
      </c>
      <c r="J521" s="34">
        <f t="shared" si="77"/>
        <v>7</v>
      </c>
      <c r="K521" s="35">
        <f t="shared" si="78"/>
        <v>0.75</v>
      </c>
      <c r="L521" s="86" t="s">
        <v>1583</v>
      </c>
      <c r="M521" s="88" t="s">
        <v>1583</v>
      </c>
      <c r="N521" s="86" t="s">
        <v>1583</v>
      </c>
      <c r="O521" s="86" t="s">
        <v>1583</v>
      </c>
      <c r="P521" s="86" t="s">
        <v>1583</v>
      </c>
      <c r="Q521" s="86" t="s">
        <v>1583</v>
      </c>
      <c r="R521" s="86" t="s">
        <v>1583</v>
      </c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76"/>
        <v>21</v>
      </c>
      <c r="J522" s="34">
        <f t="shared" si="77"/>
        <v>7</v>
      </c>
      <c r="K522" s="35">
        <f t="shared" si="78"/>
        <v>0.75</v>
      </c>
      <c r="L522" s="86" t="s">
        <v>1583</v>
      </c>
      <c r="M522" s="88" t="s">
        <v>1583</v>
      </c>
      <c r="N522" s="86" t="s">
        <v>1583</v>
      </c>
      <c r="O522" s="86" t="s">
        <v>1583</v>
      </c>
      <c r="P522" s="86" t="s">
        <v>1583</v>
      </c>
      <c r="Q522" s="86" t="s">
        <v>1583</v>
      </c>
      <c r="R522" s="86" t="s">
        <v>1583</v>
      </c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78</v>
      </c>
      <c r="I1" s="18">
        <f t="shared" si="0"/>
        <v>53</v>
      </c>
      <c r="J1" s="18">
        <f t="shared" si="0"/>
        <v>57</v>
      </c>
      <c r="K1" s="18">
        <f t="shared" si="0"/>
        <v>57</v>
      </c>
      <c r="L1" s="18">
        <f t="shared" si="0"/>
        <v>60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 t="str">
        <f>ESTADISTICA!L40</f>
        <v>APAGADO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 t="str">
        <f>ESTADISTICA!K110</f>
        <v>APAGADO</v>
      </c>
      <c r="L111" t="str">
        <f>ESTADISTICA!L110</f>
        <v>APAGADO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 t="str">
        <f>ESTADISTICA!L251</f>
        <v>APAGADO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 t="str">
        <f>ESTADISTICA!K277</f>
        <v>APAGADO</v>
      </c>
      <c r="L277" t="str">
        <f>ESTADISTICA!L277</f>
        <v>APAGADO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 t="str">
        <f>ESTADISTICA!K330</f>
        <v>APAGADO</v>
      </c>
      <c r="L330" t="str">
        <f>ESTADISTICA!L330</f>
        <v>APAGADO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 t="str">
        <f>ESTADISTICA!K331</f>
        <v>APAGADO</v>
      </c>
      <c r="L331" t="str">
        <f>ESTADISTICA!L331</f>
        <v>APAGADO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 t="str">
        <f>ESTADISTICA!K332</f>
        <v>APAGADO</v>
      </c>
      <c r="L332" t="str">
        <f>ESTADISTICA!L332</f>
        <v>APAGADO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 t="str">
        <f>ESTADISTICA!L351</f>
        <v>APAGADO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 t="str">
        <f>ESTADISTICA!L352</f>
        <v>APAGADO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 t="str">
        <f>ESTADISTICA!L395</f>
        <v>APAGADO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 t="str">
        <f>ESTADISTICA!K456</f>
        <v>APAGADO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 t="str">
        <f>ESTADISTICA!K457</f>
        <v>APAGADO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 t="str">
        <f>ESTADISTICA!L483</f>
        <v>APAGADO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47</v>
      </c>
      <c r="L2" s="18">
        <f>COUNTIFS(L4:L501, "=APAGADO",E4:E501,"=Fibra Optica")</f>
        <v>50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11</v>
      </c>
      <c r="L2" s="18">
        <f>COUNTIFS(L5:L502, "=APAGADO",E5:E502,"=PTO A FO")</f>
        <v>11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 t="str">
        <f>'RESUMEN TOTAL'!Q43</f>
        <v>APAGADO</v>
      </c>
      <c r="L41" t="str">
        <f>'RESUMEN TOTAL'!R43</f>
        <v>APAGADO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 t="str">
        <f>'RESUMEN TOTAL'!Q50</f>
        <v>APAGADO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 t="str">
        <f>'RESUMEN TOTAL'!Q74</f>
        <v>APAGADO</v>
      </c>
      <c r="L72" t="str">
        <f>'RESUMEN TOTAL'!R74</f>
        <v>APAGADO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 t="str">
        <f>'RESUMEN TOTAL'!Q83</f>
        <v>APAGADO</v>
      </c>
      <c r="L81" t="str">
        <f>'RESUMEN TOTAL'!R83</f>
        <v>APAGADO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 t="str">
        <f>'RESUMEN TOTAL'!Q113</f>
        <v>APAGADO</v>
      </c>
      <c r="L111" t="str">
        <f>'RESUMEN TOTAL'!R113</f>
        <v>APAGADO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 t="str">
        <f>'RESUMEN TOTAL'!Q168</f>
        <v>APAGADO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 t="str">
        <f>'RESUMEN TOTAL'!R172</f>
        <v>APAGADO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 t="str">
        <f>'RESUMEN TOTAL'!R256</f>
        <v>APAGADO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 t="str">
        <f>'RESUMEN TOTAL'!Q282</f>
        <v>APAGADO</v>
      </c>
      <c r="L278" t="str">
        <f>'RESUMEN TOTAL'!R282</f>
        <v>APAGADO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 t="str">
        <f>'RESUMEN TOTAL'!Q336</f>
        <v>APAGADO</v>
      </c>
      <c r="L331" t="str">
        <f>'RESUMEN TOTAL'!R336</f>
        <v>APAGADO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 t="str">
        <f>'RESUMEN TOTAL'!Q337</f>
        <v>APAGADO</v>
      </c>
      <c r="L332" t="str">
        <f>'RESUMEN TOTAL'!R337</f>
        <v>APAGADO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 t="str">
        <f>'RESUMEN TOTAL'!Q338</f>
        <v>APAGADO</v>
      </c>
      <c r="L333" t="str">
        <f>'RESUMEN TOTAL'!R338</f>
        <v>APAGADO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 t="str">
        <f>'RESUMEN TOTAL'!Q339</f>
        <v>APAGADO</v>
      </c>
      <c r="L334" t="str">
        <f>'RESUMEN TOTAL'!R339</f>
        <v>APAGADO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 t="str">
        <f>'RESUMEN TOTAL'!R358</f>
        <v>APAGADO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 t="str">
        <f>'RESUMEN TOTAL'!R401</f>
        <v>APAGADO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 t="str">
        <f>'RESUMEN TOTAL'!Q483</f>
        <v>APAGADO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 t="str">
        <f>'RESUMEN TOTAL'!Q484</f>
        <v>APAGADO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 t="str">
        <f>'RESUMEN TOTAL'!R510</f>
        <v>APAGADO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5</v>
      </c>
      <c r="L2" s="18">
        <f>COUNTIFS(L4:L500, "=APAGADO",E4:E500,"=radio")</f>
        <v>5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 t="str">
        <f>'RESUMEN TOTAL'!Q43</f>
        <v>APAGADO</v>
      </c>
      <c r="L40" t="str">
        <f>'RESUMEN TOTAL'!R43</f>
        <v>APAGADO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 t="str">
        <f>'RESUMEN TOTAL'!Q50</f>
        <v>APAGADO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 t="str">
        <f>'RESUMEN TOTAL'!Q74</f>
        <v>APAGADO</v>
      </c>
      <c r="L71" t="str">
        <f>'RESUMEN TOTAL'!R74</f>
        <v>APAGADO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 t="str">
        <f>'RESUMEN TOTAL'!Q83</f>
        <v>APAGADO</v>
      </c>
      <c r="L80" t="str">
        <f>'RESUMEN TOTAL'!R83</f>
        <v>APAGADO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 t="str">
        <f>'RESUMEN TOTAL'!Q113</f>
        <v>APAGADO</v>
      </c>
      <c r="L110" t="str">
        <f>'RESUMEN TOTAL'!R113</f>
        <v>APAGADO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 t="str">
        <f>'RESUMEN TOTAL'!Q242</f>
        <v>APAGADO</v>
      </c>
      <c r="L237" t="str">
        <f>'RESUMEN TOTAL'!R242</f>
        <v>APAGADO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 t="str">
        <f>'RESUMEN TOTAL'!Q244</f>
        <v>APAGADO</v>
      </c>
      <c r="L239" t="str">
        <f>'RESUMEN TOTAL'!R244</f>
        <v>APAGADO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 t="str">
        <f>'RESUMEN TOTAL'!Q254</f>
        <v>APAGADO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 t="str">
        <f>'RESUMEN TOTAL'!R256</f>
        <v>APAGADO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 t="str">
        <f>'RESUMEN TOTAL'!Q282</f>
        <v>APAGADO</v>
      </c>
      <c r="L277" t="str">
        <f>'RESUMEN TOTAL'!R282</f>
        <v>APAGADO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 t="str">
        <f>'RESUMEN TOTAL'!Q336</f>
        <v>APAGADO</v>
      </c>
      <c r="L330" t="str">
        <f>'RESUMEN TOTAL'!R336</f>
        <v>APAGADO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 t="str">
        <f>'RESUMEN TOTAL'!Q337</f>
        <v>APAGADO</v>
      </c>
      <c r="L331" t="str">
        <f>'RESUMEN TOTAL'!R337</f>
        <v>APAGADO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 t="str">
        <f>'RESUMEN TOTAL'!Q338</f>
        <v>APAGADO</v>
      </c>
      <c r="L332" t="str">
        <f>'RESUMEN TOTAL'!R338</f>
        <v>APAGADO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 t="str">
        <f>'RESUMEN TOTAL'!Q339</f>
        <v>APAGADO</v>
      </c>
      <c r="L333" t="str">
        <f>'RESUMEN TOTAL'!R339</f>
        <v>APAGADO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 t="str">
        <f>'RESUMEN TOTAL'!R357</f>
        <v>APAGADO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 t="str">
        <f>'RESUMEN TOTAL'!R358</f>
        <v>APAGADO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 t="str">
        <f>'RESUMEN TOTAL'!R401</f>
        <v>APAGADO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 t="str">
        <f>'RESUMEN TOTAL'!Q483</f>
        <v>APAGADO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 t="str">
        <f>'RESUMEN TOTAL'!Q484</f>
        <v>APAGADO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 t="str">
        <f>'RESUMEN TOTAL'!R510</f>
        <v>APAGADO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6" zoomScaleNormal="100" workbookViewId="0">
      <selection activeCell="F30" sqref="F30:F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0" t="s">
        <v>994</v>
      </c>
    </row>
    <row r="2" spans="1:10" ht="15.6" customHeight="1" thickTop="1" thickBot="1" x14ac:dyDescent="0.3">
      <c r="A2" s="91"/>
      <c r="B2" s="61" t="s">
        <v>1329</v>
      </c>
      <c r="C2" s="62">
        <v>534</v>
      </c>
      <c r="D2" s="63"/>
      <c r="E2" s="64"/>
      <c r="F2" s="136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65</v>
      </c>
      <c r="D3" s="66">
        <v>65</v>
      </c>
      <c r="E3" s="67">
        <f>D3/C2</f>
        <v>0.12172284644194757</v>
      </c>
      <c r="F3" s="137"/>
      <c r="G3" s="105"/>
      <c r="H3" s="116" t="s">
        <v>1329</v>
      </c>
      <c r="I3" s="120" t="s">
        <v>1422</v>
      </c>
      <c r="J3" s="109" t="s">
        <v>994</v>
      </c>
    </row>
    <row r="4" spans="1:10" ht="17.25" thickTop="1" thickBot="1" x14ac:dyDescent="0.3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7"/>
      <c r="G4" s="114" t="s">
        <v>1416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1331</v>
      </c>
      <c r="C5" s="83">
        <v>1</v>
      </c>
      <c r="D5" s="66">
        <v>64</v>
      </c>
      <c r="E5" s="67">
        <f>D5/C2</f>
        <v>0.1198501872659176</v>
      </c>
      <c r="F5" s="137"/>
      <c r="G5" s="65" t="s">
        <v>1153</v>
      </c>
      <c r="H5" s="118">
        <f>paradas!K1</f>
        <v>38</v>
      </c>
      <c r="I5" s="122">
        <f>paradas!F2</f>
        <v>10</v>
      </c>
      <c r="J5" s="112">
        <f t="shared" ref="J5:J7" si="0">I5/H5</f>
        <v>0.26315789473684209</v>
      </c>
    </row>
    <row r="6" spans="1:10" ht="16.5" thickBot="1" x14ac:dyDescent="0.3">
      <c r="A6" s="92"/>
      <c r="B6" s="68" t="s">
        <v>16</v>
      </c>
      <c r="C6" s="69">
        <v>5</v>
      </c>
      <c r="D6" s="70">
        <v>60</v>
      </c>
      <c r="E6" s="90">
        <f>D6/C2</f>
        <v>0.11235955056179775</v>
      </c>
      <c r="F6" s="137"/>
      <c r="G6" s="65" t="s">
        <v>1418</v>
      </c>
      <c r="H6" s="118">
        <f>paradas!O1</f>
        <v>38</v>
      </c>
      <c r="I6" s="123">
        <f>paradas!F3</f>
        <v>8</v>
      </c>
      <c r="J6" s="107">
        <v>0</v>
      </c>
    </row>
    <row r="7" spans="1:10" ht="15" customHeight="1" thickTop="1" thickBot="1" x14ac:dyDescent="0.3">
      <c r="A7" s="40"/>
      <c r="B7" s="93" t="s">
        <v>1144</v>
      </c>
      <c r="C7" s="94">
        <v>0</v>
      </c>
      <c r="D7" s="94"/>
      <c r="E7" s="95">
        <v>0</v>
      </c>
      <c r="F7" s="137"/>
      <c r="G7" s="65" t="s">
        <v>1424</v>
      </c>
      <c r="H7" s="118">
        <f>H5+H6</f>
        <v>76</v>
      </c>
      <c r="I7" s="124">
        <f>I5+I6</f>
        <v>18</v>
      </c>
      <c r="J7" s="110">
        <f t="shared" si="0"/>
        <v>0.23684210526315788</v>
      </c>
    </row>
    <row r="8" spans="1:10" ht="17.25" thickTop="1" thickBot="1" x14ac:dyDescent="0.3">
      <c r="B8" s="93" t="s">
        <v>1145</v>
      </c>
      <c r="C8" s="94">
        <v>0</v>
      </c>
      <c r="E8" s="96">
        <v>0</v>
      </c>
      <c r="F8" s="138"/>
      <c r="G8" s="68" t="s">
        <v>1423</v>
      </c>
      <c r="H8" s="119">
        <f>I5+I6</f>
        <v>18</v>
      </c>
      <c r="I8" s="125"/>
      <c r="J8" s="111"/>
    </row>
    <row r="9" spans="1:10" ht="15" customHeight="1" thickTop="1" thickBot="1" x14ac:dyDescent="0.3">
      <c r="B9" s="61" t="s">
        <v>1329</v>
      </c>
      <c r="C9" s="62">
        <v>534</v>
      </c>
      <c r="D9" s="63"/>
      <c r="E9" s="64"/>
      <c r="F9" s="136">
        <v>45293</v>
      </c>
      <c r="G9" s="106" t="s">
        <v>1394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1329</v>
      </c>
      <c r="I10" s="120" t="s">
        <v>1422</v>
      </c>
      <c r="J10" s="109" t="s">
        <v>994</v>
      </c>
    </row>
    <row r="11" spans="1:10" ht="17.25" thickTop="1" thickBot="1" x14ac:dyDescent="0.3">
      <c r="B11" s="65" t="s">
        <v>1330</v>
      </c>
      <c r="C11" s="83">
        <v>7</v>
      </c>
      <c r="D11" s="66">
        <v>70</v>
      </c>
      <c r="E11" s="67">
        <v>0.13109999999999999</v>
      </c>
      <c r="F11" s="137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1331</v>
      </c>
      <c r="C12" s="83">
        <v>1</v>
      </c>
      <c r="D12" s="66">
        <v>76</v>
      </c>
      <c r="E12" s="67">
        <v>0.14230000000000001</v>
      </c>
      <c r="F12" s="137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1144</v>
      </c>
      <c r="C14" s="94">
        <v>29</v>
      </c>
      <c r="D14" s="94">
        <v>0</v>
      </c>
      <c r="E14" s="95">
        <v>0.12</v>
      </c>
      <c r="F14" s="137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1145</v>
      </c>
      <c r="C15" s="94">
        <v>48</v>
      </c>
      <c r="D15" s="94">
        <v>0</v>
      </c>
      <c r="E15" s="96">
        <v>0.23</v>
      </c>
      <c r="F15" s="138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1329</v>
      </c>
      <c r="C16" s="62">
        <v>534</v>
      </c>
      <c r="D16" s="63"/>
      <c r="E16" s="64"/>
      <c r="F16" s="136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1329</v>
      </c>
      <c r="I17" s="120" t="s">
        <v>1422</v>
      </c>
      <c r="J17" s="109" t="s">
        <v>994</v>
      </c>
    </row>
    <row r="18" spans="2:10" ht="17.25" thickTop="1" thickBot="1" x14ac:dyDescent="0.3">
      <c r="B18" s="65" t="s">
        <v>1330</v>
      </c>
      <c r="C18" s="83">
        <v>5</v>
      </c>
      <c r="D18" s="66">
        <v>63</v>
      </c>
      <c r="E18" s="67">
        <v>0.11799999999999999</v>
      </c>
      <c r="F18" s="137"/>
      <c r="G18" s="114" t="s">
        <v>1416</v>
      </c>
      <c r="H18" s="117">
        <v>38</v>
      </c>
      <c r="I18" s="121"/>
      <c r="J18" s="113"/>
    </row>
    <row r="19" spans="2:10" ht="16.5" thickTop="1" x14ac:dyDescent="0.25">
      <c r="B19" s="65" t="s">
        <v>1331</v>
      </c>
      <c r="C19" s="83">
        <v>1</v>
      </c>
      <c r="D19" s="66">
        <v>67</v>
      </c>
      <c r="E19" s="67">
        <v>0.1255</v>
      </c>
      <c r="F19" s="137"/>
      <c r="G19" s="65" t="s">
        <v>1153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1418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1144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1424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1145</v>
      </c>
      <c r="C22" s="94">
        <v>41</v>
      </c>
      <c r="D22" s="94">
        <v>0</v>
      </c>
      <c r="E22" s="96">
        <v>0.2</v>
      </c>
      <c r="F22" s="138"/>
      <c r="G22" s="68" t="s">
        <v>1423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1329</v>
      </c>
      <c r="C23" s="62">
        <v>534</v>
      </c>
      <c r="D23" s="63"/>
      <c r="E23" s="64"/>
      <c r="F23" s="136">
        <v>45295</v>
      </c>
      <c r="G23" s="106" t="s">
        <v>1394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1329</v>
      </c>
      <c r="I24" s="120" t="s">
        <v>1422</v>
      </c>
      <c r="J24" s="109" t="s">
        <v>994</v>
      </c>
    </row>
    <row r="25" spans="2:10" ht="17.25" thickTop="1" thickBot="1" x14ac:dyDescent="0.3">
      <c r="B25" s="65" t="s">
        <v>1330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1416</v>
      </c>
      <c r="H25" s="117">
        <v>38</v>
      </c>
      <c r="I25" s="121"/>
      <c r="J25" s="113"/>
    </row>
    <row r="26" spans="2:10" ht="16.5" thickTop="1" x14ac:dyDescent="0.25">
      <c r="B26" s="65" t="s">
        <v>1331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1153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1418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1144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1424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1145</v>
      </c>
      <c r="C29" s="94">
        <f>Hoja1!I5</f>
        <v>41</v>
      </c>
      <c r="D29" s="94"/>
      <c r="E29" s="96">
        <v>0.2</v>
      </c>
      <c r="F29" s="138"/>
      <c r="G29" s="68" t="s">
        <v>1423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1329</v>
      </c>
      <c r="C30" s="62">
        <v>534</v>
      </c>
      <c r="D30" s="63"/>
      <c r="E30" s="64"/>
      <c r="F30" s="136">
        <v>45296</v>
      </c>
      <c r="G30" s="106" t="s">
        <v>1394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">
      <c r="B32" s="65" t="s">
        <v>1330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1416</v>
      </c>
      <c r="H32" s="117">
        <v>38</v>
      </c>
      <c r="I32" s="121"/>
      <c r="J32" s="113"/>
    </row>
    <row r="33" spans="1:10" ht="16.5" thickTop="1" x14ac:dyDescent="0.25">
      <c r="B33" s="65" t="s">
        <v>1331</v>
      </c>
      <c r="C33" s="83">
        <v>1</v>
      </c>
      <c r="D33" s="66">
        <v>64</v>
      </c>
      <c r="E33" s="67">
        <v>0.11990000000000001</v>
      </c>
      <c r="F33" s="137"/>
      <c r="G33" s="65" t="s">
        <v>1153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1418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1561</v>
      </c>
      <c r="B35" s="93" t="s">
        <v>1144</v>
      </c>
      <c r="C35" s="94">
        <v>29</v>
      </c>
      <c r="D35" s="94"/>
      <c r="E35" s="95">
        <f>Hoja1!J4</f>
        <v>0.11788617886178862</v>
      </c>
      <c r="F35" s="137"/>
      <c r="G35" s="65" t="s">
        <v>1424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1145</v>
      </c>
      <c r="C36" s="94">
        <v>36</v>
      </c>
      <c r="D36" s="94"/>
      <c r="E36" s="96">
        <v>0.17</v>
      </c>
      <c r="F36" s="138"/>
      <c r="G36" s="68" t="s">
        <v>1423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1329</v>
      </c>
      <c r="C37" s="62">
        <v>534</v>
      </c>
      <c r="D37" s="63"/>
      <c r="E37" s="64"/>
      <c r="F37" s="136">
        <v>45297</v>
      </c>
      <c r="G37" s="106" t="s">
        <v>1394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1329</v>
      </c>
      <c r="I38" s="120" t="s">
        <v>1422</v>
      </c>
      <c r="J38" s="109" t="s">
        <v>994</v>
      </c>
    </row>
    <row r="39" spans="1:10" ht="17.25" thickTop="1" thickBot="1" x14ac:dyDescent="0.3">
      <c r="B39" s="65" t="s">
        <v>1330</v>
      </c>
      <c r="C39" s="83">
        <v>0</v>
      </c>
      <c r="D39" s="66">
        <v>0</v>
      </c>
      <c r="E39" s="67">
        <v>0</v>
      </c>
      <c r="F39" s="137"/>
      <c r="G39" s="114" t="s">
        <v>1416</v>
      </c>
      <c r="H39" s="117">
        <v>38</v>
      </c>
      <c r="I39" s="121"/>
      <c r="J39" s="113"/>
    </row>
    <row r="40" spans="1:10" ht="16.5" thickTop="1" x14ac:dyDescent="0.25">
      <c r="B40" s="65" t="s">
        <v>1331</v>
      </c>
      <c r="C40" s="83">
        <v>0</v>
      </c>
      <c r="D40" s="66">
        <v>0</v>
      </c>
      <c r="E40" s="67">
        <v>0</v>
      </c>
      <c r="F40" s="137"/>
      <c r="G40" s="65" t="s">
        <v>1153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1418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1144</v>
      </c>
      <c r="C42" s="94">
        <v>0</v>
      </c>
      <c r="D42" s="94"/>
      <c r="E42" s="95">
        <v>0</v>
      </c>
      <c r="F42" s="137"/>
      <c r="G42" s="65" t="s">
        <v>1424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1145</v>
      </c>
      <c r="C43" s="94">
        <v>0</v>
      </c>
      <c r="D43" s="94"/>
      <c r="E43" s="96">
        <v>0</v>
      </c>
      <c r="F43" s="138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1329</v>
      </c>
      <c r="C44" s="62">
        <v>534</v>
      </c>
      <c r="D44" s="63"/>
      <c r="E44" s="64"/>
      <c r="F44" s="136">
        <v>45298</v>
      </c>
      <c r="G44" s="106" t="s">
        <v>1394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f>C45</f>
        <v>0</v>
      </c>
      <c r="E45" s="67">
        <v>0</v>
      </c>
      <c r="F45" s="137"/>
      <c r="G45" s="105"/>
      <c r="H45" s="116" t="s">
        <v>1329</v>
      </c>
      <c r="I45" s="120" t="s">
        <v>1422</v>
      </c>
      <c r="J45" s="109" t="s">
        <v>994</v>
      </c>
    </row>
    <row r="46" spans="1:10" ht="17.25" thickTop="1" thickBot="1" x14ac:dyDescent="0.3">
      <c r="B46" s="65" t="s">
        <v>1330</v>
      </c>
      <c r="C46" s="83">
        <v>0</v>
      </c>
      <c r="D46" s="66">
        <v>0</v>
      </c>
      <c r="E46" s="67">
        <v>0</v>
      </c>
      <c r="F46" s="137"/>
      <c r="G46" s="114" t="s">
        <v>1416</v>
      </c>
      <c r="H46" s="117">
        <v>38</v>
      </c>
      <c r="I46" s="121"/>
      <c r="J46" s="113"/>
    </row>
    <row r="47" spans="1:10" ht="16.5" thickTop="1" x14ac:dyDescent="0.25">
      <c r="B47" s="65" t="s">
        <v>1331</v>
      </c>
      <c r="C47" s="83">
        <v>0</v>
      </c>
      <c r="D47" s="66">
        <v>0</v>
      </c>
      <c r="E47" s="67">
        <v>0</v>
      </c>
      <c r="F47" s="137"/>
      <c r="G47" s="65" t="s">
        <v>1153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1418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1144</v>
      </c>
      <c r="C49" s="94">
        <v>0</v>
      </c>
      <c r="D49" s="94"/>
      <c r="E49" s="95">
        <v>0</v>
      </c>
      <c r="F49" s="137"/>
      <c r="G49" s="65" t="s">
        <v>1424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1145</v>
      </c>
      <c r="C50" s="94">
        <v>0</v>
      </c>
      <c r="D50" s="94"/>
      <c r="E50" s="96">
        <v>0</v>
      </c>
      <c r="F50" s="138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1329</v>
      </c>
      <c r="C51" s="62">
        <v>534</v>
      </c>
      <c r="D51" s="63"/>
      <c r="E51" s="64"/>
      <c r="F51" s="136">
        <v>45299</v>
      </c>
      <c r="G51" s="106" t="s">
        <v>1394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37"/>
      <c r="G52" s="105"/>
      <c r="H52" s="116" t="s">
        <v>1329</v>
      </c>
      <c r="I52" s="120" t="s">
        <v>1422</v>
      </c>
      <c r="J52" s="109" t="s">
        <v>994</v>
      </c>
    </row>
    <row r="53" spans="2:10" ht="17.25" thickTop="1" thickBot="1" x14ac:dyDescent="0.3">
      <c r="B53" s="65" t="s">
        <v>1330</v>
      </c>
      <c r="C53" s="83">
        <v>0</v>
      </c>
      <c r="D53" s="66">
        <v>0</v>
      </c>
      <c r="E53" s="67">
        <v>0</v>
      </c>
      <c r="F53" s="137"/>
      <c r="G53" s="114" t="s">
        <v>1416</v>
      </c>
      <c r="H53" s="117">
        <v>33</v>
      </c>
      <c r="I53" s="121"/>
      <c r="J53" s="113"/>
    </row>
    <row r="54" spans="2:10" ht="16.5" thickTop="1" x14ac:dyDescent="0.25">
      <c r="B54" s="65" t="s">
        <v>1331</v>
      </c>
      <c r="C54" s="83">
        <v>0</v>
      </c>
      <c r="D54" s="66">
        <v>0</v>
      </c>
      <c r="E54" s="67">
        <v>0</v>
      </c>
      <c r="F54" s="137"/>
      <c r="G54" s="65" t="s">
        <v>1153</v>
      </c>
      <c r="H54" s="118">
        <v>33</v>
      </c>
      <c r="I54" s="122">
        <v>0</v>
      </c>
      <c r="J54" s="112">
        <f t="shared" ref="J54:J56" si="3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f>D55/C51</f>
        <v>0</v>
      </c>
      <c r="F55" s="137"/>
      <c r="G55" s="65" t="s">
        <v>1418</v>
      </c>
      <c r="H55" s="118">
        <v>33</v>
      </c>
      <c r="I55" s="123">
        <v>0</v>
      </c>
      <c r="J55" s="107">
        <f t="shared" si="3"/>
        <v>0</v>
      </c>
    </row>
    <row r="56" spans="2:10" ht="17.25" thickTop="1" thickBot="1" x14ac:dyDescent="0.3">
      <c r="B56" s="93" t="s">
        <v>1144</v>
      </c>
      <c r="C56" s="94">
        <f>Hoja1!M3</f>
        <v>0</v>
      </c>
      <c r="D56" s="94"/>
      <c r="E56" s="95">
        <f>Hoja1!M4</f>
        <v>0</v>
      </c>
      <c r="F56" s="137"/>
      <c r="G56" s="65" t="s">
        <v>1424</v>
      </c>
      <c r="H56" s="118">
        <v>66</v>
      </c>
      <c r="I56" s="124">
        <f t="shared" ref="I56" si="4">SUM(I54:I55)</f>
        <v>0</v>
      </c>
      <c r="J56" s="110">
        <f t="shared" si="3"/>
        <v>0</v>
      </c>
    </row>
    <row r="57" spans="2:10" ht="17.25" thickTop="1" thickBot="1" x14ac:dyDescent="0.3">
      <c r="B57" s="93" t="s">
        <v>1145</v>
      </c>
      <c r="C57" s="94">
        <f>Hoja1!M5</f>
        <v>0</v>
      </c>
      <c r="D57" s="94"/>
      <c r="E57" s="96">
        <v>0</v>
      </c>
      <c r="F57" s="138"/>
      <c r="G57" s="68" t="s">
        <v>1423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1329</v>
      </c>
      <c r="C58" s="62">
        <f>AUXILIAR!F10</f>
        <v>534</v>
      </c>
      <c r="D58" s="63"/>
      <c r="E58" s="64"/>
      <c r="F58" s="136">
        <v>45300</v>
      </c>
      <c r="G58" s="106" t="s">
        <v>1394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37"/>
      <c r="G59" s="105"/>
      <c r="H59" s="116" t="s">
        <v>1329</v>
      </c>
      <c r="I59" s="120" t="s">
        <v>1422</v>
      </c>
      <c r="J59" s="109" t="s">
        <v>994</v>
      </c>
    </row>
    <row r="60" spans="2:10" ht="17.25" thickTop="1" thickBot="1" x14ac:dyDescent="0.3">
      <c r="B60" s="65" t="s">
        <v>1330</v>
      </c>
      <c r="C60" s="83">
        <v>0</v>
      </c>
      <c r="D60" s="66">
        <v>0</v>
      </c>
      <c r="E60" s="67">
        <v>0</v>
      </c>
      <c r="F60" s="137"/>
      <c r="G60" s="114" t="s">
        <v>1416</v>
      </c>
      <c r="H60" s="117">
        <v>33</v>
      </c>
      <c r="I60" s="121"/>
      <c r="J60" s="113"/>
    </row>
    <row r="61" spans="2:10" ht="16.5" thickTop="1" x14ac:dyDescent="0.25">
      <c r="B61" s="65" t="s">
        <v>1331</v>
      </c>
      <c r="C61" s="83">
        <v>0</v>
      </c>
      <c r="D61" s="66">
        <v>0</v>
      </c>
      <c r="E61" s="67">
        <v>0</v>
      </c>
      <c r="F61" s="137"/>
      <c r="G61" s="65" t="s">
        <v>1153</v>
      </c>
      <c r="H61" s="118">
        <v>33</v>
      </c>
      <c r="I61" s="122">
        <v>0</v>
      </c>
      <c r="J61" s="112"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37"/>
      <c r="G62" s="65" t="s">
        <v>1418</v>
      </c>
      <c r="H62" s="118">
        <v>33</v>
      </c>
      <c r="I62" s="123">
        <v>0</v>
      </c>
      <c r="J62" s="107">
        <f>I62/H62</f>
        <v>0</v>
      </c>
    </row>
    <row r="63" spans="2:10" ht="17.25" thickTop="1" thickBot="1" x14ac:dyDescent="0.3">
      <c r="B63" s="93" t="s">
        <v>1144</v>
      </c>
      <c r="C63" s="94">
        <f>Hoja1!N3</f>
        <v>0</v>
      </c>
      <c r="D63" s="94"/>
      <c r="E63" s="95">
        <v>0</v>
      </c>
      <c r="F63" s="137"/>
      <c r="G63" s="65" t="s">
        <v>1424</v>
      </c>
      <c r="H63" s="118">
        <v>66</v>
      </c>
      <c r="I63" s="124">
        <v>0</v>
      </c>
      <c r="J63" s="110">
        <f>I63/H63</f>
        <v>0</v>
      </c>
    </row>
    <row r="64" spans="2:10" ht="17.25" thickTop="1" thickBot="1" x14ac:dyDescent="0.3">
      <c r="B64" s="93" t="s">
        <v>1145</v>
      </c>
      <c r="C64" s="94">
        <f>Hoja1!N5</f>
        <v>0</v>
      </c>
      <c r="D64" s="94"/>
      <c r="E64" s="96">
        <v>0</v>
      </c>
      <c r="F64" s="138"/>
      <c r="G64" s="68" t="s">
        <v>1423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1329</v>
      </c>
      <c r="C65" s="62">
        <f>AUXILIAR!F11</f>
        <v>534</v>
      </c>
      <c r="D65" s="63"/>
      <c r="E65" s="64"/>
      <c r="F65" s="136">
        <v>45301</v>
      </c>
      <c r="G65" s="106" t="s">
        <v>1394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37"/>
      <c r="G66" s="105"/>
      <c r="H66" s="116" t="s">
        <v>1329</v>
      </c>
      <c r="I66" s="120" t="s">
        <v>1422</v>
      </c>
      <c r="J66" s="109" t="s">
        <v>994</v>
      </c>
    </row>
    <row r="67" spans="2:10" ht="17.25" thickTop="1" thickBot="1" x14ac:dyDescent="0.3">
      <c r="B67" s="65" t="s">
        <v>1330</v>
      </c>
      <c r="C67" s="83">
        <v>0</v>
      </c>
      <c r="D67" s="66">
        <f>D66-C67</f>
        <v>0</v>
      </c>
      <c r="E67" s="67">
        <f>D67/C65</f>
        <v>0</v>
      </c>
      <c r="F67" s="137"/>
      <c r="G67" s="114" t="s">
        <v>1416</v>
      </c>
      <c r="H67" s="117">
        <v>33</v>
      </c>
      <c r="I67" s="121"/>
      <c r="J67" s="113"/>
    </row>
    <row r="68" spans="2:10" ht="16.5" thickTop="1" x14ac:dyDescent="0.25">
      <c r="B68" s="65" t="s">
        <v>1331</v>
      </c>
      <c r="C68" s="83">
        <v>0</v>
      </c>
      <c r="D68" s="66">
        <f>D67-C68</f>
        <v>0</v>
      </c>
      <c r="E68" s="67">
        <f>D68/C65</f>
        <v>0</v>
      </c>
      <c r="F68" s="137"/>
      <c r="G68" s="65" t="s">
        <v>1153</v>
      </c>
      <c r="H68" s="118">
        <v>33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37"/>
      <c r="G69" s="65" t="s">
        <v>1418</v>
      </c>
      <c r="H69" s="118">
        <v>33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1144</v>
      </c>
      <c r="C70" s="94">
        <f>Hoja1!O3</f>
        <v>0</v>
      </c>
      <c r="D70" s="94"/>
      <c r="E70" s="95">
        <v>0</v>
      </c>
      <c r="F70" s="137"/>
      <c r="G70" s="65" t="s">
        <v>1424</v>
      </c>
      <c r="H70" s="118">
        <v>66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1145</v>
      </c>
      <c r="C71" s="94">
        <f>Hoja1!O5</f>
        <v>0</v>
      </c>
      <c r="D71" s="94"/>
      <c r="E71" s="96">
        <v>0</v>
      </c>
      <c r="F71" s="138"/>
      <c r="G71" s="68" t="s">
        <v>1423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1329</v>
      </c>
      <c r="C72" s="62">
        <f>AUXILIAR!F12</f>
        <v>534</v>
      </c>
      <c r="D72" s="63"/>
      <c r="E72" s="64"/>
      <c r="F72" s="136">
        <v>45302</v>
      </c>
      <c r="G72" s="106" t="s">
        <v>1394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7"/>
      <c r="G73" s="105"/>
      <c r="H73" s="116" t="s">
        <v>1329</v>
      </c>
      <c r="I73" s="120" t="s">
        <v>1422</v>
      </c>
      <c r="J73" s="109" t="s">
        <v>994</v>
      </c>
    </row>
    <row r="74" spans="2:10" ht="17.25" thickTop="1" thickBot="1" x14ac:dyDescent="0.3">
      <c r="B74" s="65" t="s">
        <v>1330</v>
      </c>
      <c r="C74" s="83">
        <v>0</v>
      </c>
      <c r="D74" s="66">
        <f>D73-C74</f>
        <v>0</v>
      </c>
      <c r="E74" s="67">
        <f>D74/C72</f>
        <v>0</v>
      </c>
      <c r="F74" s="137"/>
      <c r="G74" s="114" t="s">
        <v>1416</v>
      </c>
      <c r="H74" s="117">
        <v>38</v>
      </c>
      <c r="I74" s="121"/>
      <c r="J74" s="113"/>
    </row>
    <row r="75" spans="2:10" ht="16.5" thickTop="1" x14ac:dyDescent="0.25">
      <c r="B75" s="65" t="s">
        <v>1331</v>
      </c>
      <c r="C75" s="83">
        <v>0</v>
      </c>
      <c r="D75" s="66">
        <v>0</v>
      </c>
      <c r="E75" s="67">
        <v>0</v>
      </c>
      <c r="F75" s="137"/>
      <c r="G75" s="65" t="s">
        <v>1153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37"/>
      <c r="G76" s="65" t="s">
        <v>1418</v>
      </c>
      <c r="H76" s="118">
        <v>38</v>
      </c>
      <c r="I76" s="123">
        <v>0</v>
      </c>
      <c r="J76" s="107">
        <f t="shared" ref="J76:J77" si="5">I76/H76</f>
        <v>0</v>
      </c>
    </row>
    <row r="77" spans="2:10" ht="17.25" thickTop="1" thickBot="1" x14ac:dyDescent="0.3">
      <c r="B77" s="93" t="s">
        <v>1144</v>
      </c>
      <c r="C77" s="94">
        <f>Hoja1!P3</f>
        <v>0</v>
      </c>
      <c r="D77" s="94"/>
      <c r="E77" s="95">
        <v>0</v>
      </c>
      <c r="F77" s="137"/>
      <c r="G77" s="65" t="s">
        <v>1424</v>
      </c>
      <c r="H77" s="118">
        <v>76</v>
      </c>
      <c r="I77" s="124">
        <v>0</v>
      </c>
      <c r="J77" s="110">
        <f t="shared" si="5"/>
        <v>0</v>
      </c>
    </row>
    <row r="78" spans="2:10" ht="17.25" thickTop="1" thickBot="1" x14ac:dyDescent="0.3">
      <c r="B78" s="93" t="s">
        <v>1145</v>
      </c>
      <c r="C78" s="94">
        <f>Hoja1!P5</f>
        <v>0</v>
      </c>
      <c r="D78" s="94"/>
      <c r="E78" s="96">
        <f>Hoja1!P6</f>
        <v>0</v>
      </c>
      <c r="F78" s="138"/>
      <c r="G78" s="68" t="s">
        <v>1423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1329</v>
      </c>
      <c r="C79" s="62">
        <f>AUXILIAR!F13</f>
        <v>534</v>
      </c>
      <c r="D79" s="63"/>
      <c r="E79" s="64"/>
      <c r="F79" s="136">
        <v>45303</v>
      </c>
      <c r="G79" s="106" t="s">
        <v>1394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7"/>
      <c r="G80" s="105"/>
      <c r="H80" s="116" t="s">
        <v>1329</v>
      </c>
      <c r="I80" s="120" t="s">
        <v>1422</v>
      </c>
      <c r="J80" s="109" t="s">
        <v>994</v>
      </c>
    </row>
    <row r="81" spans="2:10" ht="17.25" thickTop="1" thickBot="1" x14ac:dyDescent="0.3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7"/>
      <c r="G81" s="114" t="s">
        <v>1416</v>
      </c>
      <c r="H81" s="117">
        <v>38</v>
      </c>
      <c r="I81" s="121"/>
      <c r="J81" s="113"/>
    </row>
    <row r="82" spans="2:10" ht="16.5" thickTop="1" x14ac:dyDescent="0.25">
      <c r="B82" s="65" t="s">
        <v>1331</v>
      </c>
      <c r="C82" s="83">
        <v>0</v>
      </c>
      <c r="D82" s="66">
        <v>0</v>
      </c>
      <c r="E82" s="67">
        <f>D82/C79</f>
        <v>0</v>
      </c>
      <c r="F82" s="137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37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1144</v>
      </c>
      <c r="C84" s="94">
        <f>Hoja1!Q3</f>
        <v>0</v>
      </c>
      <c r="D84" s="94"/>
      <c r="E84" s="95">
        <f>Hoja1!Q4</f>
        <v>0</v>
      </c>
      <c r="F84" s="137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1145</v>
      </c>
      <c r="C85" s="94">
        <f>Hoja1!Q5</f>
        <v>0</v>
      </c>
      <c r="E85" s="96">
        <v>0</v>
      </c>
      <c r="F85" s="138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1329</v>
      </c>
      <c r="C86" s="62">
        <f>AUXILIAR!F20</f>
        <v>534</v>
      </c>
      <c r="D86" s="63"/>
      <c r="E86" s="64"/>
      <c r="F86" s="136">
        <v>45304</v>
      </c>
      <c r="G86" s="106" t="s">
        <v>1394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1329</v>
      </c>
      <c r="I87" s="120" t="s">
        <v>1422</v>
      </c>
      <c r="J87" s="109" t="s">
        <v>994</v>
      </c>
    </row>
    <row r="88" spans="2:10" ht="17.25" thickTop="1" thickBot="1" x14ac:dyDescent="0.3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1416</v>
      </c>
      <c r="H88" s="117">
        <v>38</v>
      </c>
      <c r="I88" s="121"/>
      <c r="J88" s="113"/>
    </row>
    <row r="89" spans="2:10" ht="16.5" thickTop="1" x14ac:dyDescent="0.25">
      <c r="B89" s="65" t="s">
        <v>1331</v>
      </c>
      <c r="C89" s="83">
        <v>0</v>
      </c>
      <c r="D89" s="66">
        <v>0</v>
      </c>
      <c r="E89" s="67">
        <f>D89/C86</f>
        <v>0</v>
      </c>
      <c r="F89" s="137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1144</v>
      </c>
      <c r="C91" s="94">
        <v>0</v>
      </c>
      <c r="D91" s="94"/>
      <c r="E91" s="95">
        <v>0</v>
      </c>
      <c r="F91" s="137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1145</v>
      </c>
      <c r="C92" s="94">
        <v>0</v>
      </c>
      <c r="E92" s="96">
        <v>0</v>
      </c>
      <c r="F92" s="138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1329</v>
      </c>
      <c r="C93" s="62">
        <f>AUXILIAR!F27</f>
        <v>534</v>
      </c>
      <c r="D93" s="63"/>
      <c r="E93" s="64"/>
      <c r="F93" s="136">
        <v>45305</v>
      </c>
      <c r="G93" s="106" t="s">
        <v>1394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1329</v>
      </c>
      <c r="I94" s="120" t="s">
        <v>1422</v>
      </c>
      <c r="J94" s="109" t="s">
        <v>994</v>
      </c>
    </row>
    <row r="95" spans="2:10" ht="17.25" thickTop="1" thickBot="1" x14ac:dyDescent="0.3">
      <c r="B95" s="65" t="s">
        <v>1330</v>
      </c>
      <c r="C95" s="83">
        <v>0</v>
      </c>
      <c r="D95" s="66">
        <v>0</v>
      </c>
      <c r="E95" s="67">
        <v>0</v>
      </c>
      <c r="F95" s="137"/>
      <c r="G95" s="114" t="s">
        <v>1416</v>
      </c>
      <c r="H95" s="117">
        <v>38</v>
      </c>
      <c r="I95" s="121"/>
      <c r="J95" s="113"/>
    </row>
    <row r="96" spans="2:10" ht="16.5" thickTop="1" x14ac:dyDescent="0.25">
      <c r="B96" s="65" t="s">
        <v>1331</v>
      </c>
      <c r="C96" s="83">
        <v>0</v>
      </c>
      <c r="D96" s="66">
        <v>0</v>
      </c>
      <c r="E96" s="67">
        <f>D96/C93</f>
        <v>0</v>
      </c>
      <c r="F96" s="137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1144</v>
      </c>
      <c r="C98" s="94">
        <v>0</v>
      </c>
      <c r="D98" s="94"/>
      <c r="E98" s="95">
        <v>0</v>
      </c>
      <c r="F98" s="137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1145</v>
      </c>
      <c r="C99" s="94">
        <v>0</v>
      </c>
      <c r="E99" s="96">
        <v>0</v>
      </c>
      <c r="F99" s="138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1329</v>
      </c>
      <c r="C100" s="62">
        <f>AUXILIAR!F16</f>
        <v>534</v>
      </c>
      <c r="D100" s="63"/>
      <c r="E100" s="64"/>
      <c r="F100" s="136">
        <v>45306</v>
      </c>
      <c r="G100" s="106" t="s">
        <v>1394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1329</v>
      </c>
      <c r="I101" s="120" t="s">
        <v>1422</v>
      </c>
      <c r="J101" s="109" t="s">
        <v>994</v>
      </c>
    </row>
    <row r="102" spans="2:10" ht="17.25" thickTop="1" thickBot="1" x14ac:dyDescent="0.3">
      <c r="B102" s="65" t="s">
        <v>1330</v>
      </c>
      <c r="C102" s="83">
        <v>0</v>
      </c>
      <c r="D102" s="66">
        <v>0</v>
      </c>
      <c r="E102" s="67">
        <v>0</v>
      </c>
      <c r="F102" s="137"/>
      <c r="G102" s="114" t="s">
        <v>1416</v>
      </c>
      <c r="H102" s="117">
        <v>38</v>
      </c>
      <c r="I102" s="121"/>
      <c r="J102" s="113"/>
    </row>
    <row r="103" spans="2:10" ht="16.5" thickTop="1" x14ac:dyDescent="0.25">
      <c r="B103" s="65" t="s">
        <v>1331</v>
      </c>
      <c r="C103" s="83">
        <v>0</v>
      </c>
      <c r="D103" s="66">
        <v>0</v>
      </c>
      <c r="E103" s="67">
        <v>0</v>
      </c>
      <c r="F103" s="137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1144</v>
      </c>
      <c r="C105" s="94">
        <f>Hoja1!T3</f>
        <v>0</v>
      </c>
      <c r="D105" s="94"/>
      <c r="E105" s="95">
        <v>0</v>
      </c>
      <c r="F105" s="137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1145</v>
      </c>
      <c r="C106" s="94">
        <f>Hoja1!T5</f>
        <v>0</v>
      </c>
      <c r="D106" s="94"/>
      <c r="E106" s="96">
        <f>Hoja1!T6</f>
        <v>0</v>
      </c>
      <c r="F106" s="138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1329</v>
      </c>
      <c r="C107" s="62">
        <f>AUXILIAR!F17</f>
        <v>534</v>
      </c>
      <c r="D107" s="63"/>
      <c r="E107" s="64"/>
      <c r="F107" s="136">
        <v>45307</v>
      </c>
      <c r="G107" s="106" t="s">
        <v>1394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1329</v>
      </c>
      <c r="I108" s="120" t="s">
        <v>1422</v>
      </c>
      <c r="J108" s="109" t="s">
        <v>994</v>
      </c>
    </row>
    <row r="109" spans="2:10" ht="17.25" thickTop="1" thickBot="1" x14ac:dyDescent="0.3">
      <c r="B109" s="65" t="s">
        <v>1330</v>
      </c>
      <c r="C109" s="83">
        <v>0</v>
      </c>
      <c r="D109" s="66">
        <v>0</v>
      </c>
      <c r="E109" s="67">
        <v>0</v>
      </c>
      <c r="F109" s="137"/>
      <c r="G109" s="114" t="s">
        <v>1416</v>
      </c>
      <c r="H109" s="117">
        <v>38</v>
      </c>
      <c r="I109" s="121"/>
      <c r="J109" s="113"/>
    </row>
    <row r="110" spans="2:10" ht="16.5" thickTop="1" x14ac:dyDescent="0.25">
      <c r="B110" s="65" t="s">
        <v>1331</v>
      </c>
      <c r="C110" s="83">
        <v>0</v>
      </c>
      <c r="D110" s="66">
        <v>0</v>
      </c>
      <c r="E110" s="67">
        <v>0</v>
      </c>
      <c r="F110" s="137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1144</v>
      </c>
      <c r="C112" s="94">
        <v>0</v>
      </c>
      <c r="D112" s="94"/>
      <c r="E112" s="95">
        <f>Hoja1!U4</f>
        <v>0</v>
      </c>
      <c r="F112" s="137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1145</v>
      </c>
      <c r="C113" s="94">
        <f>Hoja1!U5</f>
        <v>0</v>
      </c>
      <c r="D113" s="94"/>
      <c r="E113" s="96">
        <v>0</v>
      </c>
      <c r="F113" s="138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1329</v>
      </c>
      <c r="C114" s="62">
        <f>AUXILIAR!F18</f>
        <v>534</v>
      </c>
      <c r="D114" s="63"/>
      <c r="E114" s="64"/>
      <c r="F114" s="136">
        <v>45308</v>
      </c>
      <c r="G114" s="106" t="s">
        <v>1394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1329</v>
      </c>
      <c r="I115" s="120" t="s">
        <v>1422</v>
      </c>
      <c r="J115" s="109" t="s">
        <v>994</v>
      </c>
    </row>
    <row r="116" spans="2:10" ht="17.25" thickTop="1" thickBot="1" x14ac:dyDescent="0.3">
      <c r="B116" s="65" t="s">
        <v>1330</v>
      </c>
      <c r="C116" s="83">
        <v>0</v>
      </c>
      <c r="D116" s="66">
        <v>0</v>
      </c>
      <c r="E116" s="67">
        <f>D116/C114</f>
        <v>0</v>
      </c>
      <c r="F116" s="137"/>
      <c r="G116" s="114" t="s">
        <v>1416</v>
      </c>
      <c r="H116" s="117">
        <v>38</v>
      </c>
      <c r="I116" s="121"/>
      <c r="J116" s="113"/>
    </row>
    <row r="117" spans="2:10" ht="16.5" thickTop="1" x14ac:dyDescent="0.25">
      <c r="B117" s="65" t="s">
        <v>1331</v>
      </c>
      <c r="C117" s="83">
        <v>0</v>
      </c>
      <c r="D117" s="66">
        <v>0</v>
      </c>
      <c r="E117" s="67">
        <f>D117/C114</f>
        <v>0</v>
      </c>
      <c r="F117" s="137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1144</v>
      </c>
      <c r="C119" s="94">
        <f>Hoja1!V3</f>
        <v>0</v>
      </c>
      <c r="D119" s="94"/>
      <c r="E119" s="95">
        <f>Hoja1!V4</f>
        <v>0</v>
      </c>
      <c r="F119" s="137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1145</v>
      </c>
      <c r="C120" s="94">
        <v>0</v>
      </c>
      <c r="D120" s="94"/>
      <c r="E120" s="96">
        <v>0</v>
      </c>
      <c r="F120" s="138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1329</v>
      </c>
      <c r="C121" s="62">
        <f>AUXILIAR!F19</f>
        <v>534</v>
      </c>
      <c r="D121" s="63"/>
      <c r="E121" s="64"/>
      <c r="F121" s="136">
        <v>45309</v>
      </c>
      <c r="G121" s="106" t="s">
        <v>1394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1329</v>
      </c>
      <c r="I122" s="120" t="s">
        <v>1422</v>
      </c>
      <c r="J122" s="109" t="s">
        <v>994</v>
      </c>
    </row>
    <row r="123" spans="2:10" ht="17.25" thickTop="1" thickBot="1" x14ac:dyDescent="0.3">
      <c r="B123" s="65" t="s">
        <v>1330</v>
      </c>
      <c r="C123" s="83">
        <v>0</v>
      </c>
      <c r="D123" s="66">
        <v>0</v>
      </c>
      <c r="E123" s="67">
        <f>D123/C121</f>
        <v>0</v>
      </c>
      <c r="F123" s="137"/>
      <c r="G123" s="114" t="s">
        <v>1416</v>
      </c>
      <c r="H123" s="117">
        <v>38</v>
      </c>
      <c r="I123" s="121"/>
      <c r="J123" s="113"/>
    </row>
    <row r="124" spans="2:10" ht="16.5" thickTop="1" x14ac:dyDescent="0.25">
      <c r="B124" s="65" t="s">
        <v>1331</v>
      </c>
      <c r="C124" s="83">
        <v>0</v>
      </c>
      <c r="D124" s="66">
        <v>0</v>
      </c>
      <c r="E124" s="67">
        <f>D124/C121</f>
        <v>0</v>
      </c>
      <c r="F124" s="137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1144</v>
      </c>
      <c r="C126" s="94">
        <f>Hoja1!W3</f>
        <v>0</v>
      </c>
      <c r="D126" s="94"/>
      <c r="E126" s="95">
        <f>Hoja1!W4</f>
        <v>0</v>
      </c>
      <c r="F126" s="137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1145</v>
      </c>
      <c r="C127" s="94">
        <f>Hoja1!W5</f>
        <v>0</v>
      </c>
      <c r="D127" s="94"/>
      <c r="E127" s="96">
        <v>0</v>
      </c>
      <c r="F127" s="138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1329</v>
      </c>
      <c r="C128" s="62">
        <f>AUXILIAR!F20</f>
        <v>534</v>
      </c>
      <c r="D128" s="63"/>
      <c r="E128" s="64"/>
      <c r="F128" s="136">
        <v>45310</v>
      </c>
      <c r="G128" s="106" t="s">
        <v>1394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1329</v>
      </c>
      <c r="I129" s="120" t="s">
        <v>1422</v>
      </c>
      <c r="J129" s="109" t="s">
        <v>994</v>
      </c>
    </row>
    <row r="130" spans="2:10" ht="17.25" thickTop="1" thickBot="1" x14ac:dyDescent="0.3">
      <c r="B130" s="65" t="s">
        <v>1330</v>
      </c>
      <c r="C130" s="83">
        <v>0</v>
      </c>
      <c r="D130" s="66">
        <v>0</v>
      </c>
      <c r="E130" s="67">
        <f>D130/C128</f>
        <v>0</v>
      </c>
      <c r="F130" s="137"/>
      <c r="G130" s="114" t="s">
        <v>1416</v>
      </c>
      <c r="H130" s="117">
        <v>38</v>
      </c>
      <c r="I130" s="121"/>
      <c r="J130" s="113"/>
    </row>
    <row r="131" spans="2:10" ht="16.5" thickTop="1" x14ac:dyDescent="0.25">
      <c r="B131" s="65" t="s">
        <v>1331</v>
      </c>
      <c r="C131" s="83">
        <v>0</v>
      </c>
      <c r="D131" s="66">
        <v>0</v>
      </c>
      <c r="E131" s="67">
        <f>D131/C128</f>
        <v>0</v>
      </c>
      <c r="F131" s="137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1144</v>
      </c>
      <c r="C133" s="94">
        <f>Hoja1!X3</f>
        <v>0</v>
      </c>
      <c r="D133" s="94"/>
      <c r="E133" s="95">
        <f>Hoja1!X4</f>
        <v>0</v>
      </c>
      <c r="F133" s="137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1145</v>
      </c>
      <c r="C134" s="94">
        <f>Hoja1!X5</f>
        <v>0</v>
      </c>
      <c r="D134" s="94"/>
      <c r="E134" s="96">
        <v>0</v>
      </c>
      <c r="F134" s="138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1329</v>
      </c>
      <c r="C135" s="62">
        <f>AUXILIAR!F21</f>
        <v>534</v>
      </c>
      <c r="D135" s="63"/>
      <c r="E135" s="64"/>
      <c r="F135" s="136">
        <v>45311</v>
      </c>
      <c r="G135" s="106" t="s">
        <v>1394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1329</v>
      </c>
      <c r="I136" s="120" t="s">
        <v>1422</v>
      </c>
      <c r="J136" s="109" t="s">
        <v>994</v>
      </c>
    </row>
    <row r="137" spans="2:10" ht="17.25" thickTop="1" thickBot="1" x14ac:dyDescent="0.3">
      <c r="B137" s="65" t="s">
        <v>1330</v>
      </c>
      <c r="C137" s="83">
        <v>0</v>
      </c>
      <c r="D137" s="66">
        <v>0</v>
      </c>
      <c r="E137" s="67">
        <f>D137/C135</f>
        <v>0</v>
      </c>
      <c r="F137" s="137"/>
      <c r="G137" s="114" t="s">
        <v>1416</v>
      </c>
      <c r="H137" s="117">
        <v>38</v>
      </c>
      <c r="I137" s="121"/>
      <c r="J137" s="113"/>
    </row>
    <row r="138" spans="2:10" ht="16.5" thickTop="1" x14ac:dyDescent="0.25">
      <c r="B138" s="65" t="s">
        <v>1331</v>
      </c>
      <c r="C138" s="83">
        <v>0</v>
      </c>
      <c r="D138" s="66">
        <v>0</v>
      </c>
      <c r="E138" s="67">
        <f>D138/C135</f>
        <v>0</v>
      </c>
      <c r="F138" s="137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1144</v>
      </c>
      <c r="C140" s="94">
        <f>Hoja1!Y3</f>
        <v>0</v>
      </c>
      <c r="D140" s="94"/>
      <c r="E140" s="95">
        <v>0</v>
      </c>
      <c r="F140" s="137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1145</v>
      </c>
      <c r="C141" s="94">
        <f>Hoja1!Y5</f>
        <v>0</v>
      </c>
      <c r="D141" s="94"/>
      <c r="E141" s="96">
        <v>0</v>
      </c>
      <c r="F141" s="138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1329</v>
      </c>
      <c r="C142" s="62">
        <f>AUXILIAR!F22</f>
        <v>534</v>
      </c>
      <c r="D142" s="63"/>
      <c r="E142" s="64"/>
      <c r="F142" s="136">
        <v>45312</v>
      </c>
      <c r="G142" s="106" t="s">
        <v>1394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1329</v>
      </c>
      <c r="I143" s="120" t="s">
        <v>1422</v>
      </c>
      <c r="J143" s="109" t="s">
        <v>994</v>
      </c>
    </row>
    <row r="144" spans="2:10" ht="17.25" thickTop="1" thickBot="1" x14ac:dyDescent="0.3">
      <c r="B144" s="65" t="s">
        <v>1330</v>
      </c>
      <c r="C144" s="83">
        <v>0</v>
      </c>
      <c r="D144" s="66">
        <v>0</v>
      </c>
      <c r="E144" s="67">
        <v>0</v>
      </c>
      <c r="F144" s="137"/>
      <c r="G144" s="114" t="s">
        <v>1416</v>
      </c>
      <c r="H144" s="117">
        <v>38</v>
      </c>
      <c r="I144" s="121"/>
      <c r="J144" s="113"/>
    </row>
    <row r="145" spans="2:10" ht="16.5" thickTop="1" x14ac:dyDescent="0.25">
      <c r="B145" s="65" t="s">
        <v>1331</v>
      </c>
      <c r="C145" s="83">
        <v>0</v>
      </c>
      <c r="D145" s="66">
        <v>0</v>
      </c>
      <c r="E145" s="67">
        <v>0</v>
      </c>
      <c r="F145" s="137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1144</v>
      </c>
      <c r="C147" s="94">
        <v>0</v>
      </c>
      <c r="D147" s="94"/>
      <c r="E147" s="95">
        <v>0</v>
      </c>
      <c r="F147" s="137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1145</v>
      </c>
      <c r="C148" s="94">
        <v>0</v>
      </c>
      <c r="D148" s="94"/>
      <c r="E148" s="96">
        <v>0</v>
      </c>
      <c r="F148" s="138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1329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1329</v>
      </c>
      <c r="I150" s="120" t="s">
        <v>1422</v>
      </c>
      <c r="J150" s="109" t="s">
        <v>994</v>
      </c>
    </row>
    <row r="151" spans="2:10" ht="17.25" thickTop="1" thickBot="1" x14ac:dyDescent="0.3">
      <c r="B151" s="65" t="s">
        <v>1330</v>
      </c>
      <c r="C151" s="83">
        <v>0</v>
      </c>
      <c r="D151" s="66">
        <v>0</v>
      </c>
      <c r="E151" s="67">
        <f>D151/C149</f>
        <v>0</v>
      </c>
      <c r="F151" s="137"/>
      <c r="G151" s="114" t="s">
        <v>1416</v>
      </c>
      <c r="H151" s="117">
        <v>38</v>
      </c>
      <c r="I151" s="121"/>
      <c r="J151" s="113"/>
    </row>
    <row r="152" spans="2:10" ht="16.5" thickTop="1" x14ac:dyDescent="0.25">
      <c r="B152" s="65" t="s">
        <v>1331</v>
      </c>
      <c r="C152" s="83">
        <v>0</v>
      </c>
      <c r="D152" s="66">
        <v>0</v>
      </c>
      <c r="E152" s="67">
        <v>0</v>
      </c>
      <c r="F152" s="137"/>
      <c r="G152" s="65" t="s">
        <v>1153</v>
      </c>
      <c r="H152" s="118">
        <v>38</v>
      </c>
      <c r="I152" s="122">
        <v>0</v>
      </c>
      <c r="J152" s="112">
        <f t="shared" ref="J152:J154" si="6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1418</v>
      </c>
      <c r="H153" s="118">
        <v>38</v>
      </c>
      <c r="I153" s="123">
        <v>0</v>
      </c>
      <c r="J153" s="107">
        <f t="shared" si="6"/>
        <v>0</v>
      </c>
    </row>
    <row r="154" spans="2:10" ht="17.25" thickTop="1" thickBot="1" x14ac:dyDescent="0.3">
      <c r="B154" s="93" t="s">
        <v>1144</v>
      </c>
      <c r="C154" s="94">
        <f>Hoja1!AA3</f>
        <v>0</v>
      </c>
      <c r="D154" s="94"/>
      <c r="E154" s="95">
        <v>0</v>
      </c>
      <c r="F154" s="137"/>
      <c r="G154" s="65" t="s">
        <v>1424</v>
      </c>
      <c r="H154" s="118">
        <v>76</v>
      </c>
      <c r="I154" s="124">
        <v>0</v>
      </c>
      <c r="J154" s="110">
        <f t="shared" si="6"/>
        <v>0</v>
      </c>
    </row>
    <row r="155" spans="2:10" ht="17.25" thickTop="1" thickBot="1" x14ac:dyDescent="0.3">
      <c r="B155" s="93" t="s">
        <v>1145</v>
      </c>
      <c r="C155" s="94">
        <f>Hoja1!AA5</f>
        <v>0</v>
      </c>
      <c r="D155" s="94"/>
      <c r="E155" s="96">
        <v>0</v>
      </c>
      <c r="F155" s="138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1329</v>
      </c>
      <c r="C156" s="62">
        <f>AUXILIAR!F24</f>
        <v>534</v>
      </c>
      <c r="D156" s="63"/>
      <c r="E156" s="64"/>
      <c r="F156" s="136">
        <v>45314</v>
      </c>
      <c r="G156" s="106" t="s">
        <v>1394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1329</v>
      </c>
      <c r="I157" s="120" t="s">
        <v>1422</v>
      </c>
      <c r="J157" s="109" t="s">
        <v>994</v>
      </c>
    </row>
    <row r="158" spans="2:10" ht="17.25" thickTop="1" thickBot="1" x14ac:dyDescent="0.3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1416</v>
      </c>
      <c r="H158" s="117">
        <v>38</v>
      </c>
      <c r="I158" s="121"/>
      <c r="J158" s="113"/>
    </row>
    <row r="159" spans="2:10" ht="16.5" thickTop="1" x14ac:dyDescent="0.25">
      <c r="B159" s="65" t="s">
        <v>1331</v>
      </c>
      <c r="C159" s="83">
        <v>0</v>
      </c>
      <c r="D159" s="66">
        <v>0</v>
      </c>
      <c r="E159" s="67">
        <v>0</v>
      </c>
      <c r="F159" s="137"/>
      <c r="G159" s="65" t="s">
        <v>1153</v>
      </c>
      <c r="H159" s="118">
        <v>38</v>
      </c>
      <c r="I159" s="122">
        <v>0</v>
      </c>
      <c r="J159" s="112">
        <f t="shared" ref="J159:J161" si="7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1418</v>
      </c>
      <c r="H160" s="118">
        <v>38</v>
      </c>
      <c r="I160" s="123">
        <v>0</v>
      </c>
      <c r="J160" s="107">
        <f t="shared" si="7"/>
        <v>0</v>
      </c>
    </row>
    <row r="161" spans="2:10" ht="17.25" thickTop="1" thickBot="1" x14ac:dyDescent="0.3">
      <c r="B161" s="93" t="s">
        <v>1144</v>
      </c>
      <c r="C161" s="94">
        <f>Hoja1!AB3</f>
        <v>0</v>
      </c>
      <c r="D161" s="94"/>
      <c r="E161" s="95">
        <v>0</v>
      </c>
      <c r="F161" s="137"/>
      <c r="G161" s="65" t="s">
        <v>1424</v>
      </c>
      <c r="H161" s="118">
        <v>76</v>
      </c>
      <c r="I161" s="124">
        <v>0</v>
      </c>
      <c r="J161" s="110">
        <f t="shared" si="7"/>
        <v>0</v>
      </c>
    </row>
    <row r="162" spans="2:10" ht="17.25" thickTop="1" thickBot="1" x14ac:dyDescent="0.3">
      <c r="B162" s="93" t="s">
        <v>1145</v>
      </c>
      <c r="C162" s="94">
        <f>Hoja1!AB5</f>
        <v>0</v>
      </c>
      <c r="D162" s="94"/>
      <c r="E162" s="96">
        <v>0</v>
      </c>
      <c r="F162" s="138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1329</v>
      </c>
      <c r="C163" s="62">
        <f>AUXILIAR!F25</f>
        <v>534</v>
      </c>
      <c r="D163" s="63"/>
      <c r="E163" s="64"/>
      <c r="F163" s="136">
        <v>45315</v>
      </c>
      <c r="G163" s="106" t="s">
        <v>1394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1329</v>
      </c>
      <c r="I164" s="120" t="s">
        <v>1422</v>
      </c>
      <c r="J164" s="109" t="s">
        <v>994</v>
      </c>
    </row>
    <row r="165" spans="2:10" ht="17.25" thickTop="1" thickBot="1" x14ac:dyDescent="0.3">
      <c r="B165" s="65" t="s">
        <v>1330</v>
      </c>
      <c r="C165" s="83" t="s">
        <v>1582</v>
      </c>
      <c r="D165" s="131" t="s">
        <v>1581</v>
      </c>
      <c r="E165" s="67">
        <v>0</v>
      </c>
      <c r="F165" s="137"/>
      <c r="G165" s="114" t="s">
        <v>1416</v>
      </c>
      <c r="H165" s="117">
        <v>38</v>
      </c>
      <c r="I165" s="121"/>
      <c r="J165" s="113"/>
    </row>
    <row r="166" spans="2:10" ht="16.5" thickTop="1" x14ac:dyDescent="0.25">
      <c r="B166" s="65" t="s">
        <v>1331</v>
      </c>
      <c r="C166" s="83">
        <v>0</v>
      </c>
      <c r="D166" s="66" t="s">
        <v>1582</v>
      </c>
      <c r="E166" s="67">
        <v>0</v>
      </c>
      <c r="F166" s="137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1582</v>
      </c>
      <c r="E167" s="90">
        <v>0</v>
      </c>
      <c r="F167" s="137"/>
      <c r="G167" s="65" t="s">
        <v>1418</v>
      </c>
      <c r="H167" s="118">
        <v>38</v>
      </c>
      <c r="I167" s="123">
        <v>0</v>
      </c>
      <c r="J167" s="107">
        <f t="shared" ref="J167:J168" si="8">I167/H167</f>
        <v>0</v>
      </c>
    </row>
    <row r="168" spans="2:10" ht="17.25" thickTop="1" thickBot="1" x14ac:dyDescent="0.3">
      <c r="B168" s="93" t="s">
        <v>1144</v>
      </c>
      <c r="C168" s="94">
        <v>0</v>
      </c>
      <c r="D168" s="94"/>
      <c r="E168" s="95">
        <v>0</v>
      </c>
      <c r="F168" s="137"/>
      <c r="G168" s="65" t="s">
        <v>1424</v>
      </c>
      <c r="H168" s="118">
        <f t="shared" ref="H168" si="9">H84</f>
        <v>76</v>
      </c>
      <c r="I168" s="124">
        <v>0</v>
      </c>
      <c r="J168" s="110">
        <f t="shared" si="8"/>
        <v>0</v>
      </c>
    </row>
    <row r="169" spans="2:10" ht="17.25" thickTop="1" thickBot="1" x14ac:dyDescent="0.3">
      <c r="B169" s="93" t="s">
        <v>1145</v>
      </c>
      <c r="C169" s="94">
        <f>Hoja1!AC5</f>
        <v>0</v>
      </c>
      <c r="D169" s="94"/>
      <c r="E169" s="96">
        <v>0</v>
      </c>
      <c r="F169" s="138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1329</v>
      </c>
      <c r="C170" s="62">
        <f>AUXILIAR!F26</f>
        <v>534</v>
      </c>
      <c r="D170" s="63"/>
      <c r="E170" s="64"/>
      <c r="F170" s="136">
        <v>45316</v>
      </c>
      <c r="G170" s="106" t="s">
        <v>1394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1329</v>
      </c>
      <c r="I171" s="120" t="s">
        <v>1422</v>
      </c>
      <c r="J171" s="109" t="s">
        <v>994</v>
      </c>
    </row>
    <row r="172" spans="2:10" ht="17.25" thickTop="1" thickBot="1" x14ac:dyDescent="0.3">
      <c r="B172" s="65" t="s">
        <v>1330</v>
      </c>
      <c r="C172" s="83">
        <v>0</v>
      </c>
      <c r="D172" s="66">
        <v>0</v>
      </c>
      <c r="E172" s="67">
        <f>D172/C170</f>
        <v>0</v>
      </c>
      <c r="F172" s="137"/>
      <c r="G172" s="114" t="s">
        <v>1416</v>
      </c>
      <c r="H172" s="117">
        <v>38</v>
      </c>
      <c r="I172" s="121"/>
      <c r="J172" s="113"/>
    </row>
    <row r="173" spans="2:10" ht="16.5" thickTop="1" x14ac:dyDescent="0.25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1153</v>
      </c>
      <c r="H173" s="118">
        <v>38</v>
      </c>
      <c r="I173" s="122">
        <v>0</v>
      </c>
      <c r="J173" s="112">
        <f t="shared" ref="J173:J175" si="10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1418</v>
      </c>
      <c r="H174" s="118">
        <v>38</v>
      </c>
      <c r="I174" s="123">
        <v>0</v>
      </c>
      <c r="J174" s="107">
        <f t="shared" si="10"/>
        <v>0</v>
      </c>
    </row>
    <row r="175" spans="2:10" ht="17.25" thickTop="1" thickBot="1" x14ac:dyDescent="0.3">
      <c r="B175" s="93" t="s">
        <v>1144</v>
      </c>
      <c r="C175" s="94">
        <f>Hoja1!AD3</f>
        <v>0</v>
      </c>
      <c r="D175" s="94"/>
      <c r="E175" s="95">
        <v>0</v>
      </c>
      <c r="F175" s="137"/>
      <c r="G175" s="65" t="s">
        <v>1424</v>
      </c>
      <c r="H175" s="118">
        <v>76</v>
      </c>
      <c r="I175" s="124">
        <v>0</v>
      </c>
      <c r="J175" s="110">
        <f t="shared" si="10"/>
        <v>0</v>
      </c>
    </row>
    <row r="176" spans="2:10" ht="17.25" thickTop="1" thickBot="1" x14ac:dyDescent="0.3">
      <c r="B176" s="93" t="s">
        <v>1145</v>
      </c>
      <c r="C176" s="94">
        <f>Hoja1!AD5</f>
        <v>0</v>
      </c>
      <c r="D176" s="94"/>
      <c r="E176" s="96">
        <v>0</v>
      </c>
      <c r="F176" s="138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1329</v>
      </c>
      <c r="C177" s="62">
        <f>AUXILIAR!F27</f>
        <v>534</v>
      </c>
      <c r="D177" s="63"/>
      <c r="E177" s="64"/>
      <c r="F177" s="136">
        <v>45317</v>
      </c>
      <c r="G177" s="106" t="s">
        <v>1394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1329</v>
      </c>
      <c r="I178" s="120" t="s">
        <v>1422</v>
      </c>
      <c r="J178" s="109" t="s">
        <v>994</v>
      </c>
    </row>
    <row r="179" spans="2:10" ht="17.25" thickTop="1" thickBot="1" x14ac:dyDescent="0.3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1416</v>
      </c>
      <c r="H179" s="117">
        <v>38</v>
      </c>
      <c r="I179" s="121"/>
      <c r="J179" s="113"/>
    </row>
    <row r="180" spans="2:10" ht="16.5" thickTop="1" x14ac:dyDescent="0.25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1144</v>
      </c>
      <c r="C182" s="94">
        <f>Hoja1!AE3</f>
        <v>0</v>
      </c>
      <c r="D182" s="94"/>
      <c r="E182" s="95">
        <v>0</v>
      </c>
      <c r="F182" s="137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1145</v>
      </c>
      <c r="C183" s="94">
        <v>0</v>
      </c>
      <c r="D183" s="94"/>
      <c r="E183" s="96">
        <v>0</v>
      </c>
      <c r="F183" s="138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1329</v>
      </c>
      <c r="C184" s="62">
        <f>AUXILIAR!F28</f>
        <v>534</v>
      </c>
      <c r="D184" s="63"/>
      <c r="E184" s="64"/>
      <c r="F184" s="136">
        <v>45318</v>
      </c>
      <c r="G184" s="106" t="s">
        <v>1394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1329</v>
      </c>
      <c r="I185" s="120" t="s">
        <v>1422</v>
      </c>
      <c r="J185" s="109" t="s">
        <v>994</v>
      </c>
    </row>
    <row r="186" spans="2:10" ht="17.25" thickTop="1" thickBot="1" x14ac:dyDescent="0.3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1416</v>
      </c>
      <c r="H186" s="117">
        <v>38</v>
      </c>
      <c r="I186" s="121"/>
      <c r="J186" s="113"/>
    </row>
    <row r="187" spans="2:10" ht="16.5" thickTop="1" x14ac:dyDescent="0.25">
      <c r="B187" s="65" t="s">
        <v>1331</v>
      </c>
      <c r="C187" s="83">
        <v>0</v>
      </c>
      <c r="D187" s="66">
        <v>0</v>
      </c>
      <c r="E187" s="67">
        <f>D187/C184</f>
        <v>0</v>
      </c>
      <c r="F187" s="137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1144</v>
      </c>
      <c r="C189" s="94">
        <f>Hoja1!AF3</f>
        <v>0</v>
      </c>
      <c r="D189" s="94"/>
      <c r="E189" s="95">
        <v>0</v>
      </c>
      <c r="F189" s="137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1145</v>
      </c>
      <c r="C190" s="94">
        <f>Hoja1!AF5</f>
        <v>0</v>
      </c>
      <c r="D190" s="94"/>
      <c r="E190" s="96">
        <v>0</v>
      </c>
      <c r="F190" s="138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1329</v>
      </c>
      <c r="C191" s="62">
        <f>AUXILIAR!F29</f>
        <v>534</v>
      </c>
      <c r="D191" s="63"/>
      <c r="E191" s="64"/>
      <c r="F191" s="136">
        <v>45319</v>
      </c>
      <c r="G191" s="106" t="s">
        <v>1394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1329</v>
      </c>
      <c r="I192" s="120" t="s">
        <v>1422</v>
      </c>
      <c r="J192" s="109" t="s">
        <v>994</v>
      </c>
    </row>
    <row r="193" spans="2:10" ht="17.25" thickTop="1" thickBot="1" x14ac:dyDescent="0.3">
      <c r="B193" s="65" t="s">
        <v>1330</v>
      </c>
      <c r="C193" s="83">
        <v>0</v>
      </c>
      <c r="D193" s="66">
        <v>0</v>
      </c>
      <c r="E193" s="67">
        <f>D193/C191</f>
        <v>0</v>
      </c>
      <c r="F193" s="137"/>
      <c r="G193" s="114" t="s">
        <v>1416</v>
      </c>
      <c r="H193" s="117">
        <v>38</v>
      </c>
      <c r="I193" s="121"/>
      <c r="J193" s="113"/>
    </row>
    <row r="194" spans="2:10" ht="16.5" thickTop="1" x14ac:dyDescent="0.25">
      <c r="B194" s="65" t="s">
        <v>1331</v>
      </c>
      <c r="C194" s="83">
        <v>0</v>
      </c>
      <c r="D194" s="66">
        <v>0</v>
      </c>
      <c r="E194" s="67">
        <f>D194/C191</f>
        <v>0</v>
      </c>
      <c r="F194" s="137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1144</v>
      </c>
      <c r="C196" s="94">
        <v>0</v>
      </c>
      <c r="D196" s="94">
        <v>0</v>
      </c>
      <c r="E196" s="95">
        <v>0</v>
      </c>
      <c r="F196" s="137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1145</v>
      </c>
      <c r="C197" s="94">
        <v>0</v>
      </c>
      <c r="D197" s="94">
        <v>0</v>
      </c>
      <c r="E197" s="96">
        <v>0</v>
      </c>
      <c r="F197" s="138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1329</v>
      </c>
      <c r="C198" s="62">
        <f>AUXILIAR!F30</f>
        <v>534</v>
      </c>
      <c r="D198" s="63"/>
      <c r="E198" s="64"/>
      <c r="F198" s="136">
        <v>45320</v>
      </c>
      <c r="G198" s="106" t="s">
        <v>1394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1329</v>
      </c>
      <c r="I199" s="120" t="s">
        <v>1422</v>
      </c>
      <c r="J199" s="109" t="s">
        <v>994</v>
      </c>
    </row>
    <row r="200" spans="2:10" ht="17.25" thickTop="1" thickBot="1" x14ac:dyDescent="0.3">
      <c r="B200" s="65" t="s">
        <v>1330</v>
      </c>
      <c r="C200" s="83">
        <v>0</v>
      </c>
      <c r="D200" s="66">
        <v>0</v>
      </c>
      <c r="E200" s="67">
        <v>0</v>
      </c>
      <c r="F200" s="137"/>
      <c r="G200" s="114" t="s">
        <v>1416</v>
      </c>
      <c r="H200" s="117">
        <v>38</v>
      </c>
      <c r="I200" s="121"/>
      <c r="J200" s="113"/>
    </row>
    <row r="201" spans="2:10" ht="16.5" thickTop="1" x14ac:dyDescent="0.25">
      <c r="B201" s="65" t="s">
        <v>1331</v>
      </c>
      <c r="C201" s="83">
        <v>0</v>
      </c>
      <c r="D201" s="66">
        <v>0</v>
      </c>
      <c r="E201" s="67">
        <v>0</v>
      </c>
      <c r="F201" s="137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1144</v>
      </c>
      <c r="C203" s="94">
        <v>0</v>
      </c>
      <c r="D203" s="94">
        <v>0</v>
      </c>
      <c r="E203" s="95">
        <v>0</v>
      </c>
      <c r="F203" s="137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1145</v>
      </c>
      <c r="C204" s="94">
        <v>0</v>
      </c>
      <c r="D204" s="94"/>
      <c r="E204" s="96">
        <v>0</v>
      </c>
      <c r="F204" s="138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1329</v>
      </c>
      <c r="C205" s="62">
        <f>AUXILIAR!F31</f>
        <v>534</v>
      </c>
      <c r="D205" s="63"/>
      <c r="E205" s="64"/>
      <c r="F205" s="136">
        <v>45321</v>
      </c>
      <c r="G205" s="106" t="s">
        <v>1394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1329</v>
      </c>
      <c r="I206" s="120" t="s">
        <v>1422</v>
      </c>
      <c r="J206" s="109" t="s">
        <v>994</v>
      </c>
    </row>
    <row r="207" spans="2:10" ht="17.25" thickTop="1" thickBot="1" x14ac:dyDescent="0.3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1416</v>
      </c>
      <c r="H207" s="117">
        <v>38</v>
      </c>
      <c r="I207" s="121"/>
      <c r="J207" s="113"/>
    </row>
    <row r="208" spans="2:10" ht="16.5" thickTop="1" x14ac:dyDescent="0.25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1153</v>
      </c>
      <c r="H208" s="118">
        <v>38</v>
      </c>
      <c r="I208" s="122">
        <v>0</v>
      </c>
      <c r="J208" s="112">
        <f t="shared" ref="J208:J210" si="11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1418</v>
      </c>
      <c r="H209" s="118">
        <v>38</v>
      </c>
      <c r="I209" s="123">
        <v>0</v>
      </c>
      <c r="J209" s="107">
        <f t="shared" si="11"/>
        <v>0</v>
      </c>
    </row>
    <row r="210" spans="2:10" ht="17.25" thickTop="1" thickBot="1" x14ac:dyDescent="0.3">
      <c r="B210" s="93" t="s">
        <v>1144</v>
      </c>
      <c r="C210" s="94">
        <v>0</v>
      </c>
      <c r="D210" s="129">
        <v>0</v>
      </c>
      <c r="E210" s="95">
        <v>0</v>
      </c>
      <c r="F210" s="137"/>
      <c r="G210" s="65" t="s">
        <v>1424</v>
      </c>
      <c r="H210" s="118">
        <v>76</v>
      </c>
      <c r="I210" s="124">
        <v>0</v>
      </c>
      <c r="J210" s="110">
        <f t="shared" si="11"/>
        <v>0</v>
      </c>
    </row>
    <row r="211" spans="2:10" ht="17.25" thickTop="1" thickBot="1" x14ac:dyDescent="0.3">
      <c r="B211" s="93" t="s">
        <v>1145</v>
      </c>
      <c r="C211" s="94">
        <v>0</v>
      </c>
      <c r="D211" s="129">
        <v>0</v>
      </c>
      <c r="E211" s="96">
        <v>0</v>
      </c>
      <c r="F211" s="138"/>
      <c r="G211" s="68" t="s">
        <v>1423</v>
      </c>
      <c r="H211" s="119">
        <v>0</v>
      </c>
      <c r="I211" s="125"/>
      <c r="J211" s="111"/>
    </row>
    <row r="212" spans="2:10" ht="17.25" thickTop="1" thickBot="1" x14ac:dyDescent="0.3">
      <c r="B212" s="61" t="s">
        <v>1329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1329</v>
      </c>
      <c r="I213" s="120" t="s">
        <v>1422</v>
      </c>
      <c r="J213" s="109" t="s">
        <v>994</v>
      </c>
    </row>
    <row r="214" spans="2:10" ht="17.25" thickTop="1" thickBot="1" x14ac:dyDescent="0.3">
      <c r="B214" s="65" t="s">
        <v>1330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1416</v>
      </c>
      <c r="H214" s="117">
        <v>38</v>
      </c>
      <c r="I214" s="121"/>
      <c r="J214" s="113"/>
    </row>
    <row r="215" spans="2:10" ht="16.5" thickTop="1" x14ac:dyDescent="0.25">
      <c r="B215" s="65" t="s">
        <v>1331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1153</v>
      </c>
      <c r="H215" s="118">
        <v>38</v>
      </c>
      <c r="I215" s="122">
        <v>0</v>
      </c>
      <c r="J215" s="112">
        <f t="shared" ref="J215:J217" si="12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1418</v>
      </c>
      <c r="H216" s="118">
        <v>38</v>
      </c>
      <c r="I216" s="123">
        <v>0</v>
      </c>
      <c r="J216" s="107">
        <f t="shared" si="12"/>
        <v>0</v>
      </c>
    </row>
    <row r="217" spans="2:10" ht="17.25" thickTop="1" thickBot="1" x14ac:dyDescent="0.3">
      <c r="B217" s="93" t="s">
        <v>1144</v>
      </c>
      <c r="C217" s="94">
        <v>0</v>
      </c>
      <c r="D217" s="129">
        <v>0</v>
      </c>
      <c r="E217" s="95">
        <v>0</v>
      </c>
      <c r="F217" s="137"/>
      <c r="G217" s="65" t="s">
        <v>1424</v>
      </c>
      <c r="H217" s="118">
        <v>76</v>
      </c>
      <c r="I217" s="124">
        <v>0</v>
      </c>
      <c r="J217" s="110">
        <f t="shared" si="12"/>
        <v>0</v>
      </c>
    </row>
    <row r="218" spans="2:10" ht="17.25" thickTop="1" thickBot="1" x14ac:dyDescent="0.3">
      <c r="B218" s="93" t="s">
        <v>1145</v>
      </c>
      <c r="C218" s="94">
        <v>0</v>
      </c>
      <c r="D218" s="129">
        <v>0</v>
      </c>
      <c r="E218" s="96">
        <v>0</v>
      </c>
      <c r="F218" s="138"/>
      <c r="G218" s="68" t="s">
        <v>1423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D3" sqref="D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47</v>
      </c>
      <c r="D7">
        <f>'APAGADOS ANTENA'!K2</f>
        <v>11</v>
      </c>
      <c r="E7">
        <f t="shared" si="4"/>
        <v>63</v>
      </c>
      <c r="F7">
        <f>'RESUMEN TOTAL'!B1</f>
        <v>534</v>
      </c>
      <c r="G7" s="36">
        <f t="shared" si="5"/>
        <v>0.11797752808988764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50</v>
      </c>
      <c r="D8">
        <f>'APAGADOS ANTENA'!L2</f>
        <v>11</v>
      </c>
      <c r="E8">
        <f t="shared" ref="E8:E18" si="6">B8+C8</f>
        <v>66</v>
      </c>
      <c r="F8">
        <f>'RESUMEN TOTAL'!B1</f>
        <v>534</v>
      </c>
      <c r="G8" s="36">
        <f t="shared" ref="G8:G18" si="7">E8/F8</f>
        <v>0.12359550561797752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11</v>
      </c>
      <c r="F40">
        <f>paradas!K3</f>
        <v>9</v>
      </c>
      <c r="G40" s="104">
        <f t="shared" si="11"/>
        <v>20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8</v>
      </c>
      <c r="F41">
        <f>paradas!L3</f>
        <v>7</v>
      </c>
      <c r="G41" s="104">
        <f t="shared" si="11"/>
        <v>15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7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0</v>
      </c>
      <c r="N3" s="52">
        <f>COUNTIFS('RESUMEN TOTAL'!C5:C540, "=BONOMO",'RESUMEN TOTAL'!T5:T540,"=APAGADO")</f>
        <v>0</v>
      </c>
      <c r="O3" s="52">
        <f>COUNTIFS('RESUMEN TOTAL'!C5:C540, "=BONOMO",'RESUMEN TOTAL'!U5:U540,"=APAGADO")</f>
        <v>0</v>
      </c>
      <c r="P3" s="53">
        <f>COUNTIFS('RESUMEN TOTAL'!C5:C540, "=BONOMO",'RESUMEN TOTAL'!V5:V540,"=APAGADO")</f>
        <v>0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1145</v>
      </c>
      <c r="B4" s="47">
        <f>COUNTIFS('RESUMEN TOTAL'!C5:C539,"=COSEIDI")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</v>
      </c>
      <c r="N4" s="58">
        <f t="shared" si="0"/>
        <v>0</v>
      </c>
      <c r="O4" s="58">
        <f t="shared" si="0"/>
        <v>0</v>
      </c>
      <c r="P4" s="59">
        <f t="shared" si="0"/>
        <v>0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36</v>
      </c>
      <c r="L5" s="55">
        <f>COUNTIFS('RESUMEN TOTAL'!C5:C526, "=COSEIDI",'RESUMEN TOTAL'!R5:R526,"=APAGADO")</f>
        <v>40</v>
      </c>
      <c r="M5" s="55">
        <f>COUNTIFS('RESUMEN TOTAL'!C5:C526, "=COSEIDI",'RESUMEN TOTAL'!S5:S526,"=APAGADO")</f>
        <v>0</v>
      </c>
      <c r="N5" s="55">
        <f>COUNTIFS('RESUMEN TOTAL'!C5:C526, "=COSEIDI",'RESUMEN TOTAL'!T5:T526,"=APAGADO")</f>
        <v>0</v>
      </c>
      <c r="O5" s="55">
        <f>COUNTIFS('RESUMEN TOTAL'!C5:C526, "=COSEIDI",'RESUMEN TOTAL'!U5:U526,"=APAGADO")</f>
        <v>0</v>
      </c>
      <c r="P5" s="55">
        <f>COUNTIFS('RESUMEN TOTAL'!C5:C526, "=COSEIDI",'RESUMEN TOTAL'!V5:V526,"=APAGADO")</f>
        <v>0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0.17224880382775121</v>
      </c>
      <c r="L6" s="58">
        <f t="shared" si="6"/>
        <v>0.19138755980861244</v>
      </c>
      <c r="M6" s="58">
        <f t="shared" ref="M6" si="8">M5/COSEIDIcam</f>
        <v>0</v>
      </c>
      <c r="N6" s="58">
        <f t="shared" si="6"/>
        <v>0</v>
      </c>
      <c r="O6" s="58">
        <f t="shared" si="6"/>
        <v>0</v>
      </c>
      <c r="P6" s="58">
        <f t="shared" si="6"/>
        <v>0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1144</v>
      </c>
      <c r="B3" s="51" t="s">
        <v>1154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1156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1145</v>
      </c>
      <c r="B7" s="54" t="s">
        <v>1155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1157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1144</v>
      </c>
      <c r="B13" s="51" t="s">
        <v>1154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1156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1145</v>
      </c>
      <c r="B15" s="54" t="s">
        <v>1155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1157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99" activePane="bottomRight" state="frozen"/>
      <selection pane="topRight" activeCell="F1" sqref="F1"/>
      <selection pane="bottomLeft" activeCell="A5" sqref="A5"/>
      <selection pane="bottomRight" activeCell="P514" sqref="P51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11</v>
      </c>
      <c r="L2" s="18">
        <f>COUNTIFS(L4:L600, "=APAGADO",D4:D600,"=GFIJA")</f>
        <v>8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7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 t="str">
        <f>'RESUMEN TOTAL'!Q43</f>
        <v>APAGADO</v>
      </c>
      <c r="L43" s="86" t="str">
        <f>'RESUMEN TOTAL'!R43</f>
        <v>APAGADO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 t="str">
        <f>'RESUMEN TOTAL'!Q50</f>
        <v>APAGADO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 t="str">
        <f>'RESUMEN TOTAL'!Q57</f>
        <v>APAGADO</v>
      </c>
      <c r="L57" s="86" t="str">
        <f>'RESUMEN TOTAL'!R57</f>
        <v>APAGADO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 t="str">
        <f>'RESUMEN TOTAL'!Q74</f>
        <v>APAGADO</v>
      </c>
      <c r="L74" s="86" t="str">
        <f>'RESUMEN TOTAL'!R74</f>
        <v>APAGADO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 t="str">
        <f>'RESUMEN TOTAL'!Q83</f>
        <v>APAGADO</v>
      </c>
      <c r="L83" s="86" t="str">
        <f>'RESUMEN TOTAL'!R83</f>
        <v>APAGADO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 t="str">
        <f>'RESUMEN TOTAL'!Q111</f>
        <v>APAGADO</v>
      </c>
      <c r="L111" s="86" t="str">
        <f>'RESUMEN TOTAL'!R111</f>
        <v>APAGADO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 t="str">
        <f>'RESUMEN TOTAL'!Q113</f>
        <v>APAGADO</v>
      </c>
      <c r="L113" s="86" t="str">
        <f>'RESUMEN TOTAL'!R113</f>
        <v>APAGADO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 t="str">
        <f>'RESUMEN TOTAL'!Q121</f>
        <v>APAGADO</v>
      </c>
      <c r="L121" s="86" t="str">
        <f>'RESUMEN TOTAL'!R121</f>
        <v>APAGADO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 t="str">
        <f>'RESUMEN TOTAL'!Q122</f>
        <v>APAGADO</v>
      </c>
      <c r="L122" s="86" t="str">
        <f>'RESUMEN TOTAL'!R122</f>
        <v>APAGADO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>
        <f>'RESUMEN TOTAL'!S128</f>
        <v>0</v>
      </c>
      <c r="N127" s="86">
        <f>'RESUMEN TOTAL'!T128</f>
        <v>0</v>
      </c>
      <c r="O127" s="86">
        <f>'RESUMEN TOTAL'!U128</f>
        <v>0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 t="str">
        <f>'RESUMEN TOTAL'!Q133</f>
        <v>APAGADO</v>
      </c>
      <c r="L132" s="86" t="str">
        <f>'RESUMEN TOTAL'!R133</f>
        <v>APAGADO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 t="str">
        <f>'RESUMEN TOTAL'!Q134</f>
        <v>APAGADO</v>
      </c>
      <c r="L133" s="86" t="str">
        <f>'RESUMEN TOTAL'!R134</f>
        <v>APAGADO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>
        <f>'RESUMEN TOTAL'!S147</f>
        <v>0</v>
      </c>
      <c r="N146" s="86">
        <f>'RESUMEN TOTAL'!T147</f>
        <v>0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 t="str">
        <f>'RESUMEN TOTAL'!Q149</f>
        <v>APAGADO</v>
      </c>
      <c r="L148" s="86" t="str">
        <f>'RESUMEN TOTAL'!R149</f>
        <v>APAGADO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 t="str">
        <f>'RESUMEN TOTAL'!Q167</f>
        <v>APAGADO</v>
      </c>
      <c r="L166" s="86" t="str">
        <f>'RESUMEN TOTAL'!R167</f>
        <v>APAGADO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 t="str">
        <f>'RESUMEN TOTAL'!Q168</f>
        <v>APAGADO</v>
      </c>
      <c r="L167" s="86" t="str">
        <f>'RESUMEN TOTAL'!R168</f>
        <v>APAGADO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 t="str">
        <f>'RESUMEN TOTAL'!Q169</f>
        <v>APAGADO</v>
      </c>
      <c r="L168" s="86" t="str">
        <f>'RESUMEN TOTAL'!R169</f>
        <v>APAGADO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 t="str">
        <f>'RESUMEN TOTAL'!R172</f>
        <v>APAGADO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 t="str">
        <f>'RESUMEN TOTAL'!Q195</f>
        <v>APAGADO</v>
      </c>
      <c r="L194" s="86" t="str">
        <f>'RESUMEN TOTAL'!R195</f>
        <v>APAGADO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 t="str">
        <f>'RESUMEN TOTAL'!Q197</f>
        <v>APAGADO</v>
      </c>
      <c r="L196" s="86" t="str">
        <f>'RESUMEN TOTAL'!R197</f>
        <v>APAGADO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 t="str">
        <f>'RESUMEN TOTAL'!Q202</f>
        <v>APAGADO</v>
      </c>
      <c r="L201" s="86" t="str">
        <f>'RESUMEN TOTAL'!R202</f>
        <v>APAGADO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 t="str">
        <f>'RESUMEN TOTAL'!Q205</f>
        <v>APAGADO</v>
      </c>
      <c r="L204" s="86" t="str">
        <f>'RESUMEN TOTAL'!R205</f>
        <v>APAGADO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 t="str">
        <f>'RESUMEN TOTAL'!Q211</f>
        <v>APAGADO</v>
      </c>
      <c r="L210" s="86" t="str">
        <f>'RESUMEN TOTAL'!R211</f>
        <v>APAGADO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 t="str">
        <f>'RESUMEN TOTAL'!Q234</f>
        <v>APAGADO</v>
      </c>
      <c r="L233" s="86" t="str">
        <f>'RESUMEN TOTAL'!R234</f>
        <v>APAGADO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 t="str">
        <f>'RESUMEN TOTAL'!Q235</f>
        <v>APAGADO</v>
      </c>
      <c r="L234" s="86" t="str">
        <f>'RESUMEN TOTAL'!R235</f>
        <v>APAGADO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 t="str">
        <f>'RESUMEN TOTAL'!Q242</f>
        <v>APAGADO</v>
      </c>
      <c r="L241" s="86" t="str">
        <f>'RESUMEN TOTAL'!R242</f>
        <v>APAGADO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 t="str">
        <f>'RESUMEN TOTAL'!Q244</f>
        <v>APAGADO</v>
      </c>
      <c r="L243" s="86" t="str">
        <f>'RESUMEN TOTAL'!R244</f>
        <v>APAGADO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>
        <f>'RESUMEN TOTAL'!S247</f>
        <v>0</v>
      </c>
      <c r="N246" s="86">
        <f>'RESUMEN TOTAL'!T247</f>
        <v>0</v>
      </c>
      <c r="O246" s="86">
        <f>'RESUMEN TOTAL'!U247</f>
        <v>0</v>
      </c>
      <c r="P246" s="86">
        <f>'RESUMEN TOTAL'!V247</f>
        <v>0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 t="str">
        <f>'RESUMEN TOTAL'!Q251</f>
        <v>APAGADO</v>
      </c>
      <c r="L250" s="86" t="str">
        <f>'RESUMEN TOTAL'!R251</f>
        <v>APAGADO</v>
      </c>
      <c r="M250" s="86">
        <f>'RESUMEN TOTAL'!S251</f>
        <v>0</v>
      </c>
      <c r="N250" s="86">
        <f>'RESUMEN TOTAL'!T251</f>
        <v>0</v>
      </c>
      <c r="O250" s="86">
        <f>'RESUMEN TOTAL'!U251</f>
        <v>0</v>
      </c>
      <c r="P250" s="86">
        <f>'RESUMEN TOTAL'!V251</f>
        <v>0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 t="str">
        <f>'RESUMEN TOTAL'!Q252</f>
        <v>APAGADO</v>
      </c>
      <c r="L251" s="86" t="str">
        <f>'RESUMEN TOTAL'!R252</f>
        <v>APAGADO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 t="str">
        <f>'RESUMEN TOTAL'!Q253</f>
        <v>APAGADO</v>
      </c>
      <c r="L252" s="86" t="str">
        <f>'RESUMEN TOTAL'!R253</f>
        <v>APAGADO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 t="str">
        <f>'RESUMEN TOTAL'!Q254</f>
        <v>APAGADO</v>
      </c>
      <c r="L253" s="86" t="str">
        <f>'RESUMEN TOTAL'!R254</f>
        <v>APAGADO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 t="str">
        <f>'RESUMEN TOTAL'!Q255</f>
        <v>APAGADO</v>
      </c>
      <c r="L254" s="86" t="str">
        <f>'RESUMEN TOTAL'!R255</f>
        <v>APAGADO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 t="str">
        <f>'RESUMEN TOTAL'!R256</f>
        <v>APAGADO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 t="str">
        <f>'RESUMEN TOTAL'!Q274</f>
        <v>APAGADO</v>
      </c>
      <c r="L273" s="86" t="str">
        <f>'RESUMEN TOTAL'!R274</f>
        <v>APAGADO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 t="str">
        <f>'RESUMEN TOTAL'!Q282</f>
        <v>APAGADO</v>
      </c>
      <c r="L281" s="86" t="str">
        <f>'RESUMEN TOTAL'!R282</f>
        <v>APAGADO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>
        <f>'RESUMEN TOTAL'!S283</f>
        <v>0</v>
      </c>
      <c r="N282" s="86">
        <f>'RESUMEN TOTAL'!T283</f>
        <v>0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 t="str">
        <f>'RESUMEN TOTAL'!Q300</f>
        <v>APAGADO</v>
      </c>
      <c r="L299" s="86" t="str">
        <f>'RESUMEN TOTAL'!R300</f>
        <v>APAGADO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 t="str">
        <f>'RESUMEN TOTAL'!Q315</f>
        <v>APAGADO</v>
      </c>
      <c r="L314" s="86" t="str">
        <f>'RESUMEN TOTAL'!R315</f>
        <v>APAGADO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 t="str">
        <f>'RESUMEN TOTAL'!Q334</f>
        <v>APAGADO</v>
      </c>
      <c r="L333" s="86" t="str">
        <f>'RESUMEN TOTAL'!R334</f>
        <v>APAGADO</v>
      </c>
      <c r="M333" s="86">
        <f>'RESUMEN TOTAL'!S334</f>
        <v>0</v>
      </c>
      <c r="N333" s="86">
        <f>'RESUMEN TOTAL'!T334</f>
        <v>0</v>
      </c>
      <c r="O333" s="86">
        <f>'RESUMEN TOTAL'!U334</f>
        <v>0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 t="str">
        <f>'RESUMEN TOTAL'!Q335</f>
        <v>APAGADO</v>
      </c>
      <c r="L334" s="86" t="str">
        <f>'RESUMEN TOTAL'!R335</f>
        <v>APAGADO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 t="str">
        <f>'RESUMEN TOTAL'!Q336</f>
        <v>APAGADO</v>
      </c>
      <c r="L335" s="86" t="str">
        <f>'RESUMEN TOTAL'!R336</f>
        <v>APAGADO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 t="str">
        <f>'RESUMEN TOTAL'!Q337</f>
        <v>APAGADO</v>
      </c>
      <c r="L336" s="86" t="str">
        <f>'RESUMEN TOTAL'!R337</f>
        <v>APAGADO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 t="str">
        <f>'RESUMEN TOTAL'!Q338</f>
        <v>APAGADO</v>
      </c>
      <c r="L337" s="86" t="str">
        <f>'RESUMEN TOTAL'!R338</f>
        <v>APAGADO</v>
      </c>
      <c r="M337" s="86">
        <f>'RESUMEN TOTAL'!S338</f>
        <v>0</v>
      </c>
      <c r="N337" s="86">
        <f>'RESUMEN TOTAL'!T338</f>
        <v>0</v>
      </c>
      <c r="O337" s="86">
        <f>'RESUMEN TOTAL'!U338</f>
        <v>0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 t="str">
        <f>'RESUMEN TOTAL'!Q339</f>
        <v>APAGADO</v>
      </c>
      <c r="L338" s="86" t="str">
        <f>'RESUMEN TOTAL'!R339</f>
        <v>APAGADO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 t="str">
        <f>'RESUMEN TOTAL'!Q354</f>
        <v>APAGADO</v>
      </c>
      <c r="L353" s="86" t="str">
        <f>'RESUMEN TOTAL'!R354</f>
        <v>APAGADO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 t="str">
        <f>'RESUMEN TOTAL'!R357</f>
        <v>APAGADO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 t="str">
        <f>'RESUMEN TOTAL'!R358</f>
        <v>APAGADO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 t="str">
        <f>'RESUMEN TOTAL'!Q369</f>
        <v>APAGADO</v>
      </c>
      <c r="L368" s="86" t="str">
        <f>'RESUMEN TOTAL'!R369</f>
        <v>APAGADO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 t="str">
        <f>'RESUMEN TOTAL'!Q375</f>
        <v>APAGADO</v>
      </c>
      <c r="L374" s="86" t="str">
        <f>'RESUMEN TOTAL'!R375</f>
        <v>APAGADO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 t="str">
        <f>'RESUMEN TOTAL'!Q376</f>
        <v>APAGADO</v>
      </c>
      <c r="L375" s="86" t="str">
        <f>'RESUMEN TOTAL'!R376</f>
        <v>APAGADO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 t="str">
        <f>'RESUMEN TOTAL'!Q383</f>
        <v>APAGADO</v>
      </c>
      <c r="L382" s="86" t="str">
        <f>'RESUMEN TOTAL'!R383</f>
        <v>APAGADO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 t="str">
        <f>'RESUMEN TOTAL'!Q390</f>
        <v>APAGADO</v>
      </c>
      <c r="L389" s="86" t="str">
        <f>'RESUMEN TOTAL'!R390</f>
        <v>APAGADO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 t="str">
        <f>'RESUMEN TOTAL'!Q391</f>
        <v>APAGADO</v>
      </c>
      <c r="L390" s="86" t="str">
        <f>'RESUMEN TOTAL'!R391</f>
        <v>APAGADO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 t="str">
        <f>'RESUMEN TOTAL'!Q398</f>
        <v>APAGADO</v>
      </c>
      <c r="L397" s="86" t="str">
        <f>'RESUMEN TOTAL'!R398</f>
        <v>APAGADO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 t="str">
        <f>'RESUMEN TOTAL'!R401</f>
        <v>APAGADO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 t="str">
        <f>'RESUMEN TOTAL'!Q402</f>
        <v>APAGADO</v>
      </c>
      <c r="L401" s="86" t="str">
        <f>'RESUMEN TOTAL'!R402</f>
        <v>APAGADO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 t="str">
        <f>'RESUMEN TOTAL'!Q403</f>
        <v>APAGADO</v>
      </c>
      <c r="L402" s="86" t="str">
        <f>'RESUMEN TOTAL'!R403</f>
        <v>APAGADO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 t="str">
        <f>'RESUMEN TOTAL'!Q404</f>
        <v>APAGADO</v>
      </c>
      <c r="L403" s="86" t="str">
        <f>'RESUMEN TOTAL'!R404</f>
        <v>APAGADO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 t="str">
        <f>'RESUMEN TOTAL'!Q407</f>
        <v>APAGADO</v>
      </c>
      <c r="L406" s="86" t="str">
        <f>'RESUMEN TOTAL'!R407</f>
        <v>APAGADO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>
        <f>'RESUMEN TOTAL'!S409</f>
        <v>0</v>
      </c>
      <c r="N408" s="86">
        <f>'RESUMEN TOTAL'!T409</f>
        <v>0</v>
      </c>
      <c r="O408" s="86">
        <f>'RESUMEN TOTAL'!U409</f>
        <v>0</v>
      </c>
      <c r="P408" s="86">
        <f>'RESUMEN TOTAL'!V409</f>
        <v>0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>
        <f>'RESUMEN TOTAL'!S415</f>
        <v>0</v>
      </c>
      <c r="N414" s="86">
        <f>'RESUMEN TOTAL'!T415</f>
        <v>0</v>
      </c>
      <c r="O414" s="86">
        <f>'RESUMEN TOTAL'!U415</f>
        <v>0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>
        <f>'RESUMEN TOTAL'!S416</f>
        <v>0</v>
      </c>
      <c r="N415" s="86">
        <f>'RESUMEN TOTAL'!T416</f>
        <v>0</v>
      </c>
      <c r="O415" s="86">
        <f>'RESUMEN TOTAL'!U416</f>
        <v>0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>
        <f>'RESUMEN TOTAL'!S417</f>
        <v>0</v>
      </c>
      <c r="N416" s="86">
        <f>'RESUMEN TOTAL'!T417</f>
        <v>0</v>
      </c>
      <c r="O416" s="86">
        <f>'RESUMEN TOTAL'!U417</f>
        <v>0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 t="str">
        <f>'RESUMEN TOTAL'!Q437</f>
        <v>APAGADO</v>
      </c>
      <c r="L436" s="86" t="str">
        <f>'RESUMEN TOTAL'!R437</f>
        <v>APAGADO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 t="str">
        <f>'RESUMEN TOTAL'!Q439</f>
        <v>APAGADO</v>
      </c>
      <c r="L438" s="86" t="str">
        <f>'RESUMEN TOTAL'!R439</f>
        <v>APAGADO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 t="str">
        <f>'RESUMEN TOTAL'!Q440</f>
        <v>APAGADO</v>
      </c>
      <c r="L439" s="86" t="str">
        <f>'RESUMEN TOTAL'!R440</f>
        <v>APAGADO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>
        <f>'RESUMEN TOTAL'!S463</f>
        <v>0</v>
      </c>
      <c r="N462" s="86">
        <f>'RESUMEN TOTAL'!T463</f>
        <v>0</v>
      </c>
      <c r="O462" s="86">
        <f>'RESUMEN TOTAL'!U463</f>
        <v>0</v>
      </c>
      <c r="P462" s="86">
        <f>'RESUMEN TOTAL'!V463</f>
        <v>0</v>
      </c>
      <c r="Q462" s="86" t="e">
        <f>'RESUMEN TOTAL'!#REF!</f>
        <v>#REF!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 t="str">
        <f>'RESUMEN TOTAL'!Q464</f>
        <v>APAGADO</v>
      </c>
      <c r="L463" s="86" t="str">
        <f>'RESUMEN TOTAL'!R464</f>
        <v>APAGADO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TOTAL'!W463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 t="str">
        <f>'RESUMEN TOTAL'!Q465</f>
        <v>APAGADO</v>
      </c>
      <c r="L464" s="86" t="str">
        <f>'RESUMEN TOTAL'!R465</f>
        <v>APAGADO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 t="e">
        <f>'RESUMEN TOTAL'!#REF!</f>
        <v>#REF!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 t="e">
        <f>'RESUMEN TOTAL'!#REF!</f>
        <v>#REF!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 t="str">
        <f>'RESUMEN TOTAL'!Q469</f>
        <v>APAGADO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 t="str">
        <f>'RESUMEN TOTAL'!Q474</f>
        <v>APAGADO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 t="str">
        <f>'RESUMEN TOTAL'!Q483</f>
        <v>APAGADO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 t="str">
        <f>'RESUMEN TOTAL'!Q484</f>
        <v>APAGADO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>
        <f>'RESUMEN TOTAL'!S493</f>
        <v>0</v>
      </c>
      <c r="N492" s="86">
        <f>'RESUMEN TOTAL'!T493</f>
        <v>0</v>
      </c>
      <c r="O492" s="86">
        <f>'RESUMEN TOTAL'!U493</f>
        <v>0</v>
      </c>
      <c r="P492" s="86">
        <f>'RESUMEN TOTAL'!V493</f>
        <v>0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 t="str">
        <f>'RESUMEN TOTAL'!Q494</f>
        <v>APAGADO</v>
      </c>
      <c r="L493" s="86" t="str">
        <f>'RESUMEN TOTAL'!R494</f>
        <v>APAGADO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 t="str">
        <f>'RESUMEN TOTAL'!Q499</f>
        <v>APAGADO</v>
      </c>
      <c r="L498" s="86" t="str">
        <f>'RESUMEN TOTAL'!R499</f>
        <v>APAGADO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 t="str">
        <f>'RESUMEN TOTAL'!Q500</f>
        <v>APAGADO</v>
      </c>
      <c r="L499" s="86" t="str">
        <f>'RESUMEN TOTAL'!R500</f>
        <v>APAGADO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 t="str">
        <f>'RESUMEN TOTAL'!Q505</f>
        <v>APAGADO</v>
      </c>
      <c r="L504" s="86" t="str">
        <f>'RESUMEN TOTAL'!R505</f>
        <v>APAGADO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 t="str">
        <f>'RESUMEN TOTAL'!Q508</f>
        <v>APAGADO</v>
      </c>
      <c r="L507" s="86" t="str">
        <f>'RESUMEN TOTAL'!R508</f>
        <v>APAGADO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 t="str">
        <f>'RESUMEN TOTAL'!Q509</f>
        <v>APAGADO</v>
      </c>
      <c r="L508" s="86" t="str">
        <f>'RESUMEN TOTAL'!R509</f>
        <v>APAGADO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 t="str">
        <f>'RESUMEN TOTAL'!R510</f>
        <v>APAGADO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TOTAL'!W513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TOTAL'!W514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TOTAL'!W515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TOTAL'!W516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TOTAL'!W517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TOTAL'!W518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 t="str">
        <f>'RESUMEN TOTAL'!Q519</f>
        <v>APAGADO</v>
      </c>
      <c r="L516" s="86" t="str">
        <f>'RESUMEN TOTAL'!R519</f>
        <v>APAGADO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>
        <f>'RESUMEN TOTAL'!W519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 t="str">
        <f>'RESUMEN TOTAL'!Q520</f>
        <v>APAGADO</v>
      </c>
      <c r="L517" s="86" t="str">
        <f>'RESUMEN TOTAL'!R520</f>
        <v>APAGADO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>
        <f>'RESUMEN TOTAL'!W520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 t="str">
        <f>'RESUMEN TOTAL'!Q521</f>
        <v>APAGADO</v>
      </c>
      <c r="L518" s="86" t="str">
        <f>'RESUMEN TOTAL'!R521</f>
        <v>APAGADO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TOTAL'!W521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 t="str">
        <f>'RESUMEN TOTAL'!Q522</f>
        <v>APAGADO</v>
      </c>
      <c r="L519" s="86" t="str">
        <f>'RESUMEN TOTAL'!R522</f>
        <v>APAGADO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TOTAL'!W522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TOTAL'!W523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TOTAL'!W524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TOTAL'!W525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TOTAL'!W526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TOTAL'!W527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TOTAL'!W528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TOTAL'!W529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TOTAL'!W530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TOTAL'!W531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TOTAL'!W532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TOTAL'!W533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TOTAL'!W534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TOTAL'!W535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TOTAL'!W536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TOTAL'!W537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TOTAL'!W538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2024-01-08T10:18:06Z</dcterms:modified>
</cp:coreProperties>
</file>