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C9AF9621-37A9-4E2B-8F01-22F0DC92D17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<sst xmlns="http://schemas.openxmlformats.org/spreadsheetml/2006/main" count="5526" uniqueCount="1683">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</sst>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0.10442477876106195</c:v>
                </c:pt>
                <c:pt idx="7">
                  <c:v>5.3097345132743362E-2</c:v>
                </c:pt>
                <c:pt idx="8">
                  <c:v>5.8407079646017698E-2</c:v>
                </c:pt>
                <c:pt idx="9">
                  <c:v>5.3097345132743362E-2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21</c:v>
                </c:pt>
                <c:pt idx="7">
                  <c:v>9</c:v>
                </c:pt>
                <c:pt idx="8">
                  <c:v>11</c:v>
                </c:pt>
                <c:pt idx="9">
                  <c:v>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38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59</c:v>
                </c:pt>
                <c:pt idx="7">
                  <c:v>30</c:v>
                </c:pt>
                <c:pt idx="8">
                  <c:v>33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32</c:v>
                </c:pt>
                <c:pt idx="7">
                  <c:v>15</c:v>
                </c:pt>
                <c:pt idx="8">
                  <c:v>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15</c:v>
                </c:pt>
                <c:pt idx="8">
                  <c:v>19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0.12</c:v>
                      </c:pt>
                      <c:pt idx="7">
                        <c:v>7.0000000000000007E-2</c:v>
                      </c:pt>
                      <c:pt idx="8">
                        <c:v>7.0000000000000007E-2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0.1</c:v>
                      </c:pt>
                      <c:pt idx="7">
                        <c:v>6.9444444444444448E-2</c:v>
                      </c:pt>
                      <c:pt idx="8">
                        <c:v>0.08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0.12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0.1</c:v>
                </c:pt>
                <c:pt idx="7">
                  <c:v>6.9444444444444448E-2</c:v>
                </c:pt>
                <c:pt idx="8">
                  <c:v>0.08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32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27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T540" activePane="bottomRight" state="frozen"/>
      <selection pane="topRight" activeCell="M1" sqref="M1"/>
      <selection pane="bottomLeft" activeCell="A5" sqref="A5"/>
      <selection pane="bottomRight" activeCell="U570" sqref="U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0.18042813455657492</v>
      </c>
      <c r="S1" s="4">
        <f t="shared" si="0"/>
        <v>0.1424</v>
      </c>
      <c r="T1" s="4">
        <f t="shared" si="0"/>
        <v>0.1464968152866242</v>
      </c>
      <c r="U1" s="4">
        <f t="shared" si="0"/>
        <v>0.1424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118</v>
      </c>
      <c r="S3" s="12">
        <f t="shared" si="3"/>
        <v>89</v>
      </c>
      <c r="T3" s="12">
        <f t="shared" si="3"/>
        <v>92</v>
      </c>
      <c r="U3" s="12">
        <f t="shared" si="3"/>
        <v>89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1085</v>
      </c>
      <c r="D4" t="s">
        <v>9</v>
      </c>
      <c r="E4" s="33" t="s">
        <v>10</v>
      </c>
      <c r="F4" s="33" t="s">
        <v>11</v>
      </c>
      <c r="G4" s="33" t="s">
        <v>1276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1086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1681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1086</v>
      </c>
      <c r="D6" t="s">
        <v>32</v>
      </c>
      <c r="E6" s="33" t="s">
        <v>19</v>
      </c>
      <c r="F6" s="33" t="s">
        <v>1080</v>
      </c>
      <c r="G6" s="33" t="s">
        <v>1279</v>
      </c>
      <c r="H6" s="33" t="s">
        <v>620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1681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937</v>
      </c>
      <c r="C7" t="s">
        <v>1086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1681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938</v>
      </c>
      <c r="C8" t="s">
        <v>1086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22</v>
      </c>
      <c r="J8" s="34">
        <f t="shared" si="6"/>
        <v>6</v>
      </c>
      <c r="K8" s="35">
        <f t="shared" si="7"/>
        <v>0.7857142857142857</v>
      </c>
      <c r="L8" s="86" t="s">
        <v>1681</v>
      </c>
      <c r="M8" s="86"/>
      <c r="N8" s="86"/>
      <c r="O8" s="86" t="s">
        <v>1681</v>
      </c>
      <c r="P8" s="86" t="s">
        <v>1681</v>
      </c>
      <c r="Q8" s="86"/>
      <c r="R8" s="86" t="s">
        <v>1681</v>
      </c>
      <c r="S8" s="86" t="s">
        <v>1681</v>
      </c>
      <c r="T8" s="86" t="s">
        <v>1681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1086</v>
      </c>
      <c r="D9" t="s">
        <v>36</v>
      </c>
      <c r="E9" s="33" t="s">
        <v>19</v>
      </c>
      <c r="F9" s="33" t="s">
        <v>1080</v>
      </c>
      <c r="G9" s="33" t="s">
        <v>1278</v>
      </c>
      <c r="H9" s="33" t="s">
        <v>623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1681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939</v>
      </c>
      <c r="C10" t="s">
        <v>1086</v>
      </c>
      <c r="D10" t="s">
        <v>27</v>
      </c>
      <c r="E10" s="33" t="s">
        <v>19</v>
      </c>
      <c r="F10" s="33" t="s">
        <v>1080</v>
      </c>
      <c r="G10" s="33" t="s">
        <v>1278</v>
      </c>
      <c r="H10" s="33" t="s">
        <v>624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1681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1086</v>
      </c>
      <c r="D11" t="s">
        <v>38</v>
      </c>
      <c r="E11" s="33" t="s">
        <v>15</v>
      </c>
      <c r="F11" s="33" t="s">
        <v>1080</v>
      </c>
      <c r="G11" s="33" t="s">
        <v>1279</v>
      </c>
      <c r="H11" s="33" t="s">
        <v>626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1681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940</v>
      </c>
      <c r="C12" t="s">
        <v>1086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1681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941</v>
      </c>
      <c r="C13" t="s">
        <v>1086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1681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942</v>
      </c>
      <c r="C14" t="s">
        <v>1086</v>
      </c>
      <c r="D14" t="s">
        <v>943</v>
      </c>
      <c r="E14" s="33" t="s">
        <v>19</v>
      </c>
      <c r="F14" s="33" t="s">
        <v>20</v>
      </c>
      <c r="G14" s="33"/>
      <c r="H14" s="33" t="s">
        <v>1238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1681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944</v>
      </c>
      <c r="C15" t="s">
        <v>1086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945</v>
      </c>
      <c r="C16" t="s">
        <v>1086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1296</v>
      </c>
      <c r="C17" t="s">
        <v>1086</v>
      </c>
      <c r="D17" t="s">
        <v>1297</v>
      </c>
      <c r="E17" s="33" t="s">
        <v>15</v>
      </c>
      <c r="F17" s="33" t="s">
        <v>28</v>
      </c>
      <c r="G17" s="33"/>
      <c r="H17" s="33" t="s">
        <v>1563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1219</v>
      </c>
      <c r="B18" s="33" t="s">
        <v>1203</v>
      </c>
      <c r="C18" s="33" t="s">
        <v>1087</v>
      </c>
      <c r="D18" t="s">
        <v>1187</v>
      </c>
      <c r="E18" s="33" t="s">
        <v>73</v>
      </c>
      <c r="F18" s="33" t="s">
        <v>20</v>
      </c>
      <c r="G18" s="33"/>
      <c r="H18" s="33" t="s">
        <v>1190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1681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1219</v>
      </c>
      <c r="B19" s="33" t="s">
        <v>1204</v>
      </c>
      <c r="C19" s="33" t="s">
        <v>1087</v>
      </c>
      <c r="D19" t="s">
        <v>1187</v>
      </c>
      <c r="E19" s="33" t="s">
        <v>73</v>
      </c>
      <c r="F19" s="33" t="s">
        <v>20</v>
      </c>
      <c r="G19" s="33"/>
      <c r="H19" s="33" t="s">
        <v>1191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1681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1219</v>
      </c>
      <c r="B20" s="33" t="s">
        <v>1202</v>
      </c>
      <c r="C20" s="33" t="s">
        <v>1087</v>
      </c>
      <c r="D20" t="s">
        <v>1186</v>
      </c>
      <c r="E20" s="33" t="s">
        <v>73</v>
      </c>
      <c r="F20" s="33" t="s">
        <v>20</v>
      </c>
      <c r="G20" s="33"/>
      <c r="H20" s="33" t="s">
        <v>1189</v>
      </c>
      <c r="I20" s="34">
        <f t="shared" si="5"/>
        <v>27</v>
      </c>
      <c r="J20" s="34">
        <f t="shared" ref="J20:J28" si="11">COUNTIF(L20:AM20,"APAGADO")</f>
        <v>1</v>
      </c>
      <c r="K20" s="35">
        <f t="shared" ref="K20:K28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/>
      <c r="T20" s="86" t="s">
        <v>1681</v>
      </c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1219</v>
      </c>
      <c r="B21" s="33" t="s">
        <v>1201</v>
      </c>
      <c r="C21" s="33" t="s">
        <v>1087</v>
      </c>
      <c r="D21" t="s">
        <v>1186</v>
      </c>
      <c r="E21" s="33" t="s">
        <v>73</v>
      </c>
      <c r="F21" s="33" t="s">
        <v>20</v>
      </c>
      <c r="G21" s="33"/>
      <c r="H21" s="33" t="s">
        <v>1196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/>
      <c r="T21" s="86" t="s">
        <v>1681</v>
      </c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1219</v>
      </c>
      <c r="B22" s="33" t="s">
        <v>1205</v>
      </c>
      <c r="C22" s="33" t="s">
        <v>1087</v>
      </c>
      <c r="D22" t="s">
        <v>1188</v>
      </c>
      <c r="E22" s="33" t="s">
        <v>73</v>
      </c>
      <c r="F22" s="33" t="s">
        <v>20</v>
      </c>
      <c r="G22" s="33"/>
      <c r="H22" s="33" t="s">
        <v>1192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1219</v>
      </c>
      <c r="B23" s="33" t="s">
        <v>1206</v>
      </c>
      <c r="C23" s="33" t="s">
        <v>1087</v>
      </c>
      <c r="D23" t="s">
        <v>1188</v>
      </c>
      <c r="E23" s="33" t="s">
        <v>73</v>
      </c>
      <c r="F23" s="33" t="s">
        <v>20</v>
      </c>
      <c r="G23" s="33"/>
      <c r="H23" s="33" t="s">
        <v>1193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1219</v>
      </c>
      <c r="B24" s="33" t="s">
        <v>1553</v>
      </c>
      <c r="C24" t="s">
        <v>1086</v>
      </c>
      <c r="D24" t="s">
        <v>1554</v>
      </c>
      <c r="E24" s="33" t="s">
        <v>19</v>
      </c>
      <c r="F24" s="33" t="s">
        <v>28</v>
      </c>
      <c r="G24" s="33"/>
      <c r="H24" s="33" t="s">
        <v>1561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1219</v>
      </c>
      <c r="B25" s="33" t="s">
        <v>1555</v>
      </c>
      <c r="C25" t="s">
        <v>1086</v>
      </c>
      <c r="D25" t="s">
        <v>1556</v>
      </c>
      <c r="E25" s="33" t="s">
        <v>19</v>
      </c>
      <c r="F25" s="33" t="s">
        <v>28</v>
      </c>
      <c r="G25" s="33"/>
      <c r="H25" s="33" t="s">
        <v>1665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1219</v>
      </c>
      <c r="B26" s="33" t="s">
        <v>1607</v>
      </c>
      <c r="C26" t="s">
        <v>1086</v>
      </c>
      <c r="D26" t="s">
        <v>1608</v>
      </c>
      <c r="F26" s="33" t="s">
        <v>28</v>
      </c>
      <c r="G26" s="33"/>
      <c r="H26" s="142" t="s">
        <v>1609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1677</v>
      </c>
      <c r="B27" s="33" t="s">
        <v>1676</v>
      </c>
      <c r="C27" t="s">
        <v>1086</v>
      </c>
      <c r="D27" t="s">
        <v>1675</v>
      </c>
      <c r="E27" s="33" t="s">
        <v>73</v>
      </c>
      <c r="F27" s="33" t="s">
        <v>28</v>
      </c>
      <c r="G27" s="33"/>
      <c r="H27" s="142" t="s">
        <v>1679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1677</v>
      </c>
      <c r="B28" s="33" t="s">
        <v>1678</v>
      </c>
      <c r="C28" t="s">
        <v>1086</v>
      </c>
      <c r="D28" t="s">
        <v>1675</v>
      </c>
      <c r="E28" s="33" t="s">
        <v>73</v>
      </c>
      <c r="F28" s="33" t="s">
        <v>28</v>
      </c>
      <c r="G28" s="33"/>
      <c r="H28" s="142" t="s">
        <v>1680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1086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1086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1086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1086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946</v>
      </c>
      <c r="C33" t="s">
        <v>1086</v>
      </c>
      <c r="D33" t="s">
        <v>1106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1086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26</v>
      </c>
      <c r="J34" s="34">
        <f t="shared" si="14"/>
        <v>2</v>
      </c>
      <c r="K34" s="35">
        <f t="shared" si="15"/>
        <v>0.9285714285714286</v>
      </c>
      <c r="L34" s="86"/>
      <c r="M34" s="86"/>
      <c r="N34" s="86"/>
      <c r="O34" s="86"/>
      <c r="P34" s="86" t="s">
        <v>1681</v>
      </c>
      <c r="Q34" s="86"/>
      <c r="R34" s="86" t="s">
        <v>1681</v>
      </c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1086</v>
      </c>
      <c r="D35" t="s">
        <v>1102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1086</v>
      </c>
      <c r="D36" t="s">
        <v>1101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1086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1086</v>
      </c>
      <c r="D38" t="s">
        <v>1100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1086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947</v>
      </c>
      <c r="C40" t="s">
        <v>1086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948</v>
      </c>
      <c r="C41" t="s">
        <v>1086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1086</v>
      </c>
      <c r="D42" t="s">
        <v>1104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 t="s">
        <v>1681</v>
      </c>
      <c r="M42" s="86" t="s">
        <v>1681</v>
      </c>
      <c r="N42" s="86" t="s">
        <v>1681</v>
      </c>
      <c r="O42" s="86" t="s">
        <v>1681</v>
      </c>
      <c r="P42" s="86" t="s">
        <v>1681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1086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1086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1086</v>
      </c>
      <c r="D45" t="s">
        <v>97</v>
      </c>
      <c r="E45" s="33" t="s">
        <v>19</v>
      </c>
      <c r="F45" s="33" t="s">
        <v>1080</v>
      </c>
      <c r="G45" s="33" t="s">
        <v>1280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1086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1681</v>
      </c>
      <c r="M46" s="86" t="s">
        <v>1681</v>
      </c>
      <c r="N46" s="86" t="s">
        <v>1681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1086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1086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1086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19</v>
      </c>
      <c r="J49" s="34">
        <f t="shared" si="14"/>
        <v>9</v>
      </c>
      <c r="K49" s="35">
        <f t="shared" si="15"/>
        <v>0.6785714285714286</v>
      </c>
      <c r="L49" s="86" t="s">
        <v>1681</v>
      </c>
      <c r="M49" s="86" t="s">
        <v>1681</v>
      </c>
      <c r="N49" s="86" t="s">
        <v>1681</v>
      </c>
      <c r="O49" s="86" t="s">
        <v>1681</v>
      </c>
      <c r="P49" s="86" t="s">
        <v>1681</v>
      </c>
      <c r="Q49" s="86"/>
      <c r="R49" s="86" t="s">
        <v>1681</v>
      </c>
      <c r="S49" s="86" t="s">
        <v>1681</v>
      </c>
      <c r="T49" s="86" t="s">
        <v>1681</v>
      </c>
      <c r="U49" s="86" t="s">
        <v>1681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1086</v>
      </c>
      <c r="D50" t="s">
        <v>107</v>
      </c>
      <c r="E50" s="33" t="s">
        <v>19</v>
      </c>
      <c r="F50" s="33" t="s">
        <v>28</v>
      </c>
      <c r="G50" s="33"/>
      <c r="H50" s="33" t="s">
        <v>1583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1086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1681</v>
      </c>
      <c r="M51" s="86" t="s">
        <v>1681</v>
      </c>
      <c r="N51" s="86" t="s">
        <v>1681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1086</v>
      </c>
      <c r="D52" t="s">
        <v>1105</v>
      </c>
      <c r="E52" s="33" t="s">
        <v>19</v>
      </c>
      <c r="F52" s="33" t="s">
        <v>28</v>
      </c>
      <c r="G52" s="33"/>
      <c r="H52" s="33" t="s">
        <v>1659</v>
      </c>
      <c r="I52" s="34">
        <f t="shared" si="13"/>
        <v>19</v>
      </c>
      <c r="J52" s="34">
        <f t="shared" si="14"/>
        <v>9</v>
      </c>
      <c r="K52" s="35">
        <f t="shared" si="15"/>
        <v>0.6785714285714286</v>
      </c>
      <c r="L52" s="86" t="s">
        <v>1681</v>
      </c>
      <c r="M52" s="86" t="s">
        <v>1681</v>
      </c>
      <c r="N52" s="86" t="s">
        <v>1681</v>
      </c>
      <c r="O52" s="86" t="s">
        <v>1681</v>
      </c>
      <c r="P52" s="86" t="s">
        <v>1681</v>
      </c>
      <c r="Q52" s="86"/>
      <c r="R52" s="86" t="s">
        <v>1681</v>
      </c>
      <c r="S52" s="86" t="s">
        <v>1681</v>
      </c>
      <c r="T52" s="86" t="s">
        <v>1681</v>
      </c>
      <c r="U52" s="86" t="s">
        <v>1681</v>
      </c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1086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1086</v>
      </c>
      <c r="D54" t="s">
        <v>1107</v>
      </c>
      <c r="E54" s="33" t="s">
        <v>19</v>
      </c>
      <c r="F54" s="33" t="s">
        <v>28</v>
      </c>
      <c r="G54" s="33"/>
      <c r="H54" s="33" t="s">
        <v>1662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1086</v>
      </c>
      <c r="D55" t="s">
        <v>1108</v>
      </c>
      <c r="E55" s="33" t="s">
        <v>19</v>
      </c>
      <c r="F55" s="33" t="s">
        <v>28</v>
      </c>
      <c r="G55" s="33"/>
      <c r="H55" s="33" t="s">
        <v>1173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1086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1681</v>
      </c>
      <c r="N56" s="86" t="s">
        <v>1681</v>
      </c>
      <c r="O56" s="86" t="s">
        <v>1681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1086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1086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1681</v>
      </c>
      <c r="N58" s="86" t="s">
        <v>1681</v>
      </c>
      <c r="O58" s="86" t="s">
        <v>1681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1086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1681</v>
      </c>
      <c r="N59" s="86" t="s">
        <v>1681</v>
      </c>
      <c r="O59" s="86" t="s">
        <v>1681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1086</v>
      </c>
      <c r="D60" t="s">
        <v>1109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1086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 t="s">
        <v>1681</v>
      </c>
      <c r="M61" s="86" t="s">
        <v>1681</v>
      </c>
      <c r="N61" s="86" t="s">
        <v>1681</v>
      </c>
      <c r="O61" s="86" t="s">
        <v>1681</v>
      </c>
      <c r="P61" s="86" t="s">
        <v>1681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1086</v>
      </c>
      <c r="D62" t="s">
        <v>1090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1086</v>
      </c>
      <c r="D63" t="s">
        <v>1091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1086</v>
      </c>
      <c r="D64" t="s">
        <v>1092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949</v>
      </c>
      <c r="C65" t="s">
        <v>1086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1086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1086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1086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1086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1086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1086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23</v>
      </c>
      <c r="J71" s="34">
        <f t="shared" si="16"/>
        <v>5</v>
      </c>
      <c r="K71" s="35">
        <f t="shared" si="17"/>
        <v>0.8214285714285714</v>
      </c>
      <c r="L71" s="86" t="s">
        <v>1681</v>
      </c>
      <c r="M71" s="86" t="s">
        <v>1681</v>
      </c>
      <c r="N71" s="86" t="s">
        <v>1681</v>
      </c>
      <c r="O71" s="86"/>
      <c r="P71" s="86"/>
      <c r="Q71" s="86"/>
      <c r="R71" s="86" t="s">
        <v>1681</v>
      </c>
      <c r="S71" s="86"/>
      <c r="T71" s="86"/>
      <c r="U71" s="86" t="s">
        <v>1681</v>
      </c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1086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23</v>
      </c>
      <c r="J72" s="34">
        <f t="shared" si="16"/>
        <v>5</v>
      </c>
      <c r="K72" s="35">
        <f t="shared" si="17"/>
        <v>0.8214285714285714</v>
      </c>
      <c r="L72" s="86" t="s">
        <v>1681</v>
      </c>
      <c r="M72" s="86" t="s">
        <v>1681</v>
      </c>
      <c r="N72" s="86" t="s">
        <v>1681</v>
      </c>
      <c r="O72" s="86"/>
      <c r="P72" s="86"/>
      <c r="Q72" s="86"/>
      <c r="R72" s="86" t="s">
        <v>1681</v>
      </c>
      <c r="S72" s="86"/>
      <c r="T72" s="86"/>
      <c r="U72" s="86" t="s">
        <v>1681</v>
      </c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1086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1086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1086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19</v>
      </c>
      <c r="J75" s="34">
        <f t="shared" si="16"/>
        <v>9</v>
      </c>
      <c r="K75" s="35">
        <f t="shared" si="17"/>
        <v>0.6785714285714286</v>
      </c>
      <c r="L75" s="86" t="s">
        <v>1681</v>
      </c>
      <c r="M75" s="86" t="s">
        <v>1681</v>
      </c>
      <c r="N75" s="86" t="s">
        <v>1681</v>
      </c>
      <c r="O75" s="86" t="s">
        <v>1681</v>
      </c>
      <c r="P75" s="86" t="s">
        <v>1681</v>
      </c>
      <c r="Q75" s="86"/>
      <c r="R75" s="86" t="s">
        <v>1681</v>
      </c>
      <c r="S75" s="86" t="s">
        <v>1681</v>
      </c>
      <c r="T75" s="86" t="s">
        <v>1681</v>
      </c>
      <c r="U75" s="86" t="s">
        <v>1681</v>
      </c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1086</v>
      </c>
      <c r="D76" t="s">
        <v>149</v>
      </c>
      <c r="E76" s="33" t="s">
        <v>19</v>
      </c>
      <c r="F76" s="33" t="s">
        <v>20</v>
      </c>
      <c r="G76" s="33"/>
      <c r="H76" s="33" t="s">
        <v>1634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1086</v>
      </c>
      <c r="D77" t="s">
        <v>151</v>
      </c>
      <c r="E77" s="33" t="s">
        <v>19</v>
      </c>
      <c r="F77" s="33" t="s">
        <v>20</v>
      </c>
      <c r="G77" s="33"/>
      <c r="H77" s="33" t="s">
        <v>673</v>
      </c>
      <c r="I77" s="34">
        <f t="shared" si="18"/>
        <v>19</v>
      </c>
      <c r="J77" s="34">
        <f t="shared" si="16"/>
        <v>9</v>
      </c>
      <c r="K77" s="35">
        <f t="shared" si="17"/>
        <v>0.6785714285714286</v>
      </c>
      <c r="L77" s="86" t="s">
        <v>1681</v>
      </c>
      <c r="M77" s="86" t="s">
        <v>1681</v>
      </c>
      <c r="N77" s="86" t="s">
        <v>1681</v>
      </c>
      <c r="O77" s="86" t="s">
        <v>1681</v>
      </c>
      <c r="P77" s="86" t="s">
        <v>1681</v>
      </c>
      <c r="Q77" s="86"/>
      <c r="R77" s="86" t="s">
        <v>1681</v>
      </c>
      <c r="S77" s="86" t="s">
        <v>1681</v>
      </c>
      <c r="T77" s="86" t="s">
        <v>1681</v>
      </c>
      <c r="U77" s="86" t="s">
        <v>1681</v>
      </c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950</v>
      </c>
      <c r="C78" t="s">
        <v>1086</v>
      </c>
      <c r="D78" t="s">
        <v>152</v>
      </c>
      <c r="E78" s="33" t="s">
        <v>19</v>
      </c>
      <c r="F78" s="33" t="s">
        <v>28</v>
      </c>
      <c r="G78" s="33"/>
      <c r="H78" s="33" t="s">
        <v>1568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951</v>
      </c>
      <c r="C79" t="s">
        <v>1086</v>
      </c>
      <c r="D79" t="s">
        <v>45</v>
      </c>
      <c r="E79" s="33" t="s">
        <v>46</v>
      </c>
      <c r="F79" s="33" t="s">
        <v>28</v>
      </c>
      <c r="G79" s="33"/>
      <c r="H79" s="33" t="s">
        <v>674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1086</v>
      </c>
      <c r="D80" t="s">
        <v>154</v>
      </c>
      <c r="E80" s="33" t="s">
        <v>15</v>
      </c>
      <c r="F80" s="33" t="s">
        <v>20</v>
      </c>
      <c r="G80" s="33"/>
      <c r="H80" s="33" t="s">
        <v>1647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952</v>
      </c>
      <c r="C81" t="s">
        <v>1086</v>
      </c>
      <c r="D81" t="s">
        <v>47</v>
      </c>
      <c r="E81" s="33" t="s">
        <v>19</v>
      </c>
      <c r="F81" s="33" t="s">
        <v>28</v>
      </c>
      <c r="G81" s="33"/>
      <c r="H81" s="33" t="s">
        <v>1575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1086</v>
      </c>
      <c r="D82" t="s">
        <v>49</v>
      </c>
      <c r="E82" s="33" t="s">
        <v>19</v>
      </c>
      <c r="F82" s="33" t="s">
        <v>28</v>
      </c>
      <c r="G82" s="33"/>
      <c r="H82" s="33" t="s">
        <v>1562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1086</v>
      </c>
      <c r="D83" t="s">
        <v>51</v>
      </c>
      <c r="E83" s="33" t="s">
        <v>19</v>
      </c>
      <c r="F83" s="33" t="s">
        <v>20</v>
      </c>
      <c r="G83" s="33"/>
      <c r="H83" s="33" t="s">
        <v>1618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1086</v>
      </c>
      <c r="D84" t="s">
        <v>54</v>
      </c>
      <c r="E84" s="33" t="s">
        <v>15</v>
      </c>
      <c r="F84" s="33" t="s">
        <v>20</v>
      </c>
      <c r="G84" s="33"/>
      <c r="H84" s="33" t="s">
        <v>1635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1086</v>
      </c>
      <c r="D85" t="s">
        <v>56</v>
      </c>
      <c r="E85" s="33" t="s">
        <v>15</v>
      </c>
      <c r="F85" s="33" t="s">
        <v>28</v>
      </c>
      <c r="G85" s="33"/>
      <c r="H85" s="33" t="s">
        <v>1571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1086</v>
      </c>
      <c r="D86" t="s">
        <v>58</v>
      </c>
      <c r="E86" s="33" t="s">
        <v>15</v>
      </c>
      <c r="F86" s="33" t="s">
        <v>28</v>
      </c>
      <c r="G86" s="33"/>
      <c r="H86" s="33" t="s">
        <v>675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957</v>
      </c>
      <c r="C87" t="s">
        <v>1086</v>
      </c>
      <c r="D87" t="s">
        <v>59</v>
      </c>
      <c r="E87" s="33" t="s">
        <v>15</v>
      </c>
      <c r="F87" s="33" t="s">
        <v>28</v>
      </c>
      <c r="G87" s="33"/>
      <c r="H87" s="33" t="s">
        <v>1582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1086</v>
      </c>
      <c r="D88" t="s">
        <v>61</v>
      </c>
      <c r="E88" s="33" t="s">
        <v>15</v>
      </c>
      <c r="F88" s="33" t="s">
        <v>1080</v>
      </c>
      <c r="G88" s="33" t="s">
        <v>45</v>
      </c>
      <c r="H88" s="33" t="s">
        <v>676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1086</v>
      </c>
      <c r="D89" t="s">
        <v>63</v>
      </c>
      <c r="E89" s="33" t="s">
        <v>15</v>
      </c>
      <c r="F89" s="33" t="s">
        <v>28</v>
      </c>
      <c r="G89" s="33"/>
      <c r="H89" s="33" t="s">
        <v>1572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958</v>
      </c>
      <c r="C90" t="s">
        <v>1086</v>
      </c>
      <c r="D90" t="s">
        <v>1110</v>
      </c>
      <c r="E90" s="33" t="s">
        <v>15</v>
      </c>
      <c r="F90" s="33" t="s">
        <v>1080</v>
      </c>
      <c r="G90" s="33" t="s">
        <v>1281</v>
      </c>
      <c r="H90" s="33" t="s">
        <v>677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959</v>
      </c>
      <c r="C91" t="s">
        <v>1086</v>
      </c>
      <c r="D91" t="s">
        <v>64</v>
      </c>
      <c r="E91" s="33" t="s">
        <v>15</v>
      </c>
      <c r="F91" s="33" t="s">
        <v>28</v>
      </c>
      <c r="G91" s="33"/>
      <c r="H91" s="33" t="s">
        <v>678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1086</v>
      </c>
      <c r="D92" t="s">
        <v>156</v>
      </c>
      <c r="E92" s="33" t="s">
        <v>46</v>
      </c>
      <c r="F92" s="33" t="s">
        <v>28</v>
      </c>
      <c r="G92" s="33"/>
      <c r="H92" s="33" t="s">
        <v>679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953</v>
      </c>
      <c r="C93" t="s">
        <v>1086</v>
      </c>
      <c r="D93" t="s">
        <v>157</v>
      </c>
      <c r="E93" s="33" t="s">
        <v>46</v>
      </c>
      <c r="F93" s="33" t="s">
        <v>28</v>
      </c>
      <c r="G93" s="33"/>
      <c r="H93" s="33" t="s">
        <v>1083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1086</v>
      </c>
      <c r="D94" t="s">
        <v>157</v>
      </c>
      <c r="E94" s="33" t="s">
        <v>46</v>
      </c>
      <c r="F94" s="33" t="s">
        <v>28</v>
      </c>
      <c r="G94" s="33"/>
      <c r="H94" s="33" t="s">
        <v>680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1086</v>
      </c>
      <c r="D95" t="s">
        <v>160</v>
      </c>
      <c r="E95" s="33" t="s">
        <v>73</v>
      </c>
      <c r="F95" s="33" t="s">
        <v>28</v>
      </c>
      <c r="G95" s="33"/>
      <c r="H95" s="33" t="s">
        <v>684</v>
      </c>
      <c r="I95" s="34">
        <f t="shared" si="18"/>
        <v>22</v>
      </c>
      <c r="J95" s="34">
        <f t="shared" si="19"/>
        <v>6</v>
      </c>
      <c r="K95" s="35">
        <f t="shared" si="20"/>
        <v>0.7857142857142857</v>
      </c>
      <c r="L95" s="86"/>
      <c r="M95" s="86" t="s">
        <v>1681</v>
      </c>
      <c r="N95" s="86" t="s">
        <v>1681</v>
      </c>
      <c r="O95" s="86"/>
      <c r="P95" s="86"/>
      <c r="Q95" s="86"/>
      <c r="R95" s="86" t="s">
        <v>1681</v>
      </c>
      <c r="S95" s="86" t="s">
        <v>1681</v>
      </c>
      <c r="T95" s="86" t="s">
        <v>1681</v>
      </c>
      <c r="U95" s="86" t="s">
        <v>1681</v>
      </c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1086</v>
      </c>
      <c r="D96" t="s">
        <v>160</v>
      </c>
      <c r="E96" s="33" t="s">
        <v>73</v>
      </c>
      <c r="F96" s="33" t="s">
        <v>28</v>
      </c>
      <c r="G96" s="33"/>
      <c r="H96" s="33" t="s">
        <v>685</v>
      </c>
      <c r="I96" s="34">
        <f t="shared" si="18"/>
        <v>22</v>
      </c>
      <c r="J96" s="34">
        <f t="shared" si="19"/>
        <v>6</v>
      </c>
      <c r="K96" s="35">
        <f t="shared" si="20"/>
        <v>0.7857142857142857</v>
      </c>
      <c r="L96" s="86"/>
      <c r="M96" s="86" t="s">
        <v>1681</v>
      </c>
      <c r="N96" s="86" t="s">
        <v>1681</v>
      </c>
      <c r="O96" s="86"/>
      <c r="P96" s="86"/>
      <c r="Q96" s="86"/>
      <c r="R96" s="86" t="s">
        <v>1681</v>
      </c>
      <c r="S96" s="86" t="s">
        <v>1681</v>
      </c>
      <c r="T96" s="86" t="s">
        <v>1681</v>
      </c>
      <c r="U96" s="86" t="s">
        <v>1681</v>
      </c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1086</v>
      </c>
      <c r="D97" t="s">
        <v>163</v>
      </c>
      <c r="E97" s="33" t="s">
        <v>15</v>
      </c>
      <c r="F97" s="33" t="s">
        <v>28</v>
      </c>
      <c r="G97" s="33"/>
      <c r="H97" s="33" t="s">
        <v>686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1086</v>
      </c>
      <c r="D98" t="s">
        <v>66</v>
      </c>
      <c r="E98" s="33" t="s">
        <v>19</v>
      </c>
      <c r="F98" s="33" t="s">
        <v>28</v>
      </c>
      <c r="G98" s="33"/>
      <c r="H98" s="33" t="s">
        <v>687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1086</v>
      </c>
      <c r="D99" t="s">
        <v>68</v>
      </c>
      <c r="E99" s="33" t="s">
        <v>19</v>
      </c>
      <c r="F99" s="33" t="s">
        <v>28</v>
      </c>
      <c r="G99" s="33"/>
      <c r="H99" s="33" t="s">
        <v>688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1086</v>
      </c>
      <c r="D100" t="s">
        <v>70</v>
      </c>
      <c r="E100" s="33" t="s">
        <v>19</v>
      </c>
      <c r="F100" s="33" t="s">
        <v>28</v>
      </c>
      <c r="G100" s="33"/>
      <c r="H100" s="33" t="s">
        <v>689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1086</v>
      </c>
      <c r="D101" t="s">
        <v>165</v>
      </c>
      <c r="E101" s="33" t="s">
        <v>15</v>
      </c>
      <c r="F101" s="33" t="s">
        <v>28</v>
      </c>
      <c r="G101" s="33"/>
      <c r="H101" s="33" t="s">
        <v>690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1086</v>
      </c>
      <c r="D102" t="s">
        <v>167</v>
      </c>
      <c r="E102" s="33" t="s">
        <v>19</v>
      </c>
      <c r="F102" s="33" t="s">
        <v>28</v>
      </c>
      <c r="G102" s="33"/>
      <c r="H102" s="33" t="s">
        <v>691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954</v>
      </c>
      <c r="C103" t="s">
        <v>1086</v>
      </c>
      <c r="D103" t="s">
        <v>955</v>
      </c>
      <c r="E103" s="33" t="s">
        <v>19</v>
      </c>
      <c r="F103" s="33" t="s">
        <v>28</v>
      </c>
      <c r="G103" s="33"/>
      <c r="H103" s="33" t="s">
        <v>1239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956</v>
      </c>
      <c r="C104" t="s">
        <v>1086</v>
      </c>
      <c r="D104" t="s">
        <v>1103</v>
      </c>
      <c r="E104" s="33" t="s">
        <v>73</v>
      </c>
      <c r="F104" s="33" t="s">
        <v>28</v>
      </c>
      <c r="G104" s="33"/>
      <c r="H104" s="33" t="s">
        <v>1240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1134</v>
      </c>
      <c r="C105" t="s">
        <v>1086</v>
      </c>
      <c r="D105" t="s">
        <v>1133</v>
      </c>
      <c r="E105" s="33" t="s">
        <v>73</v>
      </c>
      <c r="F105" s="33" t="s">
        <v>28</v>
      </c>
      <c r="G105" s="33"/>
      <c r="H105" s="33" t="s">
        <v>1135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1681</v>
      </c>
      <c r="N105" s="86" t="s">
        <v>1681</v>
      </c>
      <c r="O105" s="86" t="s">
        <v>1681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1143</v>
      </c>
      <c r="C106" s="33" t="s">
        <v>1086</v>
      </c>
      <c r="D106" t="s">
        <v>122</v>
      </c>
      <c r="E106" s="33" t="s">
        <v>73</v>
      </c>
      <c r="F106" s="33" t="s">
        <v>28</v>
      </c>
      <c r="G106" s="33"/>
      <c r="H106" s="33" t="s">
        <v>1144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1681</v>
      </c>
      <c r="N106" s="86" t="s">
        <v>1681</v>
      </c>
      <c r="O106" s="86" t="s">
        <v>1681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1136</v>
      </c>
      <c r="C107" s="33" t="s">
        <v>1086</v>
      </c>
      <c r="D107" t="s">
        <v>1138</v>
      </c>
      <c r="E107" s="33" t="s">
        <v>73</v>
      </c>
      <c r="F107" s="33" t="s">
        <v>28</v>
      </c>
      <c r="G107" s="33"/>
      <c r="H107" s="33" t="s">
        <v>1145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1137</v>
      </c>
      <c r="C108" s="33" t="s">
        <v>1086</v>
      </c>
      <c r="D108" t="s">
        <v>1138</v>
      </c>
      <c r="E108" s="33" t="s">
        <v>73</v>
      </c>
      <c r="F108" s="33" t="s">
        <v>28</v>
      </c>
      <c r="G108" s="33"/>
      <c r="H108" s="33" t="s">
        <v>1146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1207</v>
      </c>
      <c r="C109" s="33" t="s">
        <v>1086</v>
      </c>
      <c r="D109" t="s">
        <v>93</v>
      </c>
      <c r="E109" s="33" t="s">
        <v>73</v>
      </c>
      <c r="F109" s="33" t="s">
        <v>28</v>
      </c>
      <c r="G109" s="33"/>
      <c r="H109" s="33" t="s">
        <v>1208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1223</v>
      </c>
      <c r="C110" s="33" t="s">
        <v>1086</v>
      </c>
      <c r="D110" t="s">
        <v>1224</v>
      </c>
      <c r="E110" s="33" t="s">
        <v>19</v>
      </c>
      <c r="F110" s="33" t="s">
        <v>28</v>
      </c>
      <c r="G110" s="33"/>
      <c r="H110" s="33" t="s">
        <v>1225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1220</v>
      </c>
      <c r="C111" s="33" t="s">
        <v>1086</v>
      </c>
      <c r="D111" t="s">
        <v>1221</v>
      </c>
      <c r="E111" s="33" t="s">
        <v>19</v>
      </c>
      <c r="F111" s="33" t="s">
        <v>20</v>
      </c>
      <c r="G111" s="33"/>
      <c r="H111" s="33" t="s">
        <v>1222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1251</v>
      </c>
      <c r="C112" s="33" t="s">
        <v>1086</v>
      </c>
      <c r="D112" t="s">
        <v>1252</v>
      </c>
      <c r="E112" t="s">
        <v>73</v>
      </c>
      <c r="F112" t="s">
        <v>28</v>
      </c>
      <c r="G112"/>
      <c r="H112" s="33" t="s">
        <v>1499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1253</v>
      </c>
      <c r="C113" s="33" t="s">
        <v>1086</v>
      </c>
      <c r="D113" t="s">
        <v>1254</v>
      </c>
      <c r="E113" t="s">
        <v>73</v>
      </c>
      <c r="F113" t="s">
        <v>28</v>
      </c>
      <c r="G113"/>
      <c r="H113" s="33" t="s">
        <v>1525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 t="s">
        <v>1681</v>
      </c>
      <c r="M113" s="86" t="s">
        <v>1681</v>
      </c>
      <c r="N113" s="86" t="s">
        <v>1681</v>
      </c>
      <c r="O113" s="86" t="s">
        <v>1681</v>
      </c>
      <c r="P113" s="86" t="s">
        <v>1681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1327</v>
      </c>
      <c r="C114" s="33" t="s">
        <v>1086</v>
      </c>
      <c r="D114" t="s">
        <v>88</v>
      </c>
      <c r="E114" s="33" t="s">
        <v>73</v>
      </c>
      <c r="F114" s="33" t="s">
        <v>28</v>
      </c>
      <c r="G114" s="33"/>
      <c r="H114" s="33" t="s">
        <v>1326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1527</v>
      </c>
      <c r="C115" s="33" t="s">
        <v>1086</v>
      </c>
      <c r="D115" t="s">
        <v>1528</v>
      </c>
      <c r="E115" s="142" t="s">
        <v>19</v>
      </c>
      <c r="F115" s="142" t="s">
        <v>1334</v>
      </c>
      <c r="G115" s="142"/>
      <c r="H115" s="142" t="s">
        <v>1529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1625</v>
      </c>
      <c r="C116" s="33" t="s">
        <v>1086</v>
      </c>
      <c r="D116" t="s">
        <v>1626</v>
      </c>
      <c r="E116" s="145" t="s">
        <v>19</v>
      </c>
      <c r="F116" s="142" t="s">
        <v>28</v>
      </c>
      <c r="G116" s="142"/>
      <c r="H116" s="142" t="s">
        <v>1627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1086</v>
      </c>
      <c r="D117" t="s">
        <v>170</v>
      </c>
      <c r="E117" s="33" t="s">
        <v>19</v>
      </c>
      <c r="F117" s="33" t="s">
        <v>20</v>
      </c>
      <c r="G117" s="33"/>
      <c r="H117" s="33" t="s">
        <v>1615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1086</v>
      </c>
      <c r="D118" t="s">
        <v>173</v>
      </c>
      <c r="E118" s="33" t="s">
        <v>19</v>
      </c>
      <c r="F118" s="33" t="s">
        <v>20</v>
      </c>
      <c r="G118" s="33"/>
      <c r="H118" s="33" t="s">
        <v>692</v>
      </c>
      <c r="I118" s="34">
        <f t="shared" si="25"/>
        <v>19</v>
      </c>
      <c r="J118" s="34">
        <f t="shared" si="26"/>
        <v>9</v>
      </c>
      <c r="K118" s="35">
        <f t="shared" si="27"/>
        <v>0.6785714285714286</v>
      </c>
      <c r="L118" s="86" t="s">
        <v>1681</v>
      </c>
      <c r="M118" s="86" t="s">
        <v>1681</v>
      </c>
      <c r="N118" s="86" t="s">
        <v>1681</v>
      </c>
      <c r="O118" s="86" t="s">
        <v>1681</v>
      </c>
      <c r="P118" s="86" t="s">
        <v>1681</v>
      </c>
      <c r="Q118" s="86"/>
      <c r="R118" s="86" t="s">
        <v>1681</v>
      </c>
      <c r="S118" s="86" t="s">
        <v>1681</v>
      </c>
      <c r="T118" s="86" t="s">
        <v>1681</v>
      </c>
      <c r="U118" s="86" t="s">
        <v>1681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1086</v>
      </c>
      <c r="D119" t="s">
        <v>175</v>
      </c>
      <c r="E119" s="33" t="s">
        <v>15</v>
      </c>
      <c r="F119" s="33" t="s">
        <v>28</v>
      </c>
      <c r="G119" s="33"/>
      <c r="H119" s="33" t="s">
        <v>693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1086</v>
      </c>
      <c r="D120" t="s">
        <v>177</v>
      </c>
      <c r="E120" s="33" t="s">
        <v>15</v>
      </c>
      <c r="F120" s="33" t="s">
        <v>28</v>
      </c>
      <c r="G120" s="33"/>
      <c r="H120" s="33" t="s">
        <v>694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1087</v>
      </c>
      <c r="D121" t="s">
        <v>180</v>
      </c>
      <c r="E121" s="33" t="s">
        <v>19</v>
      </c>
      <c r="F121" s="33" t="s">
        <v>20</v>
      </c>
      <c r="G121" s="33"/>
      <c r="H121" s="33" t="s">
        <v>695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1087</v>
      </c>
      <c r="D122" t="s">
        <v>183</v>
      </c>
      <c r="E122" s="33" t="s">
        <v>19</v>
      </c>
      <c r="F122" s="33" t="s">
        <v>20</v>
      </c>
      <c r="G122" s="33"/>
      <c r="H122" s="33" t="s">
        <v>1408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960</v>
      </c>
      <c r="C123" t="s">
        <v>1087</v>
      </c>
      <c r="D123" t="s">
        <v>184</v>
      </c>
      <c r="E123" s="33" t="s">
        <v>15</v>
      </c>
      <c r="F123" s="33" t="s">
        <v>20</v>
      </c>
      <c r="G123" s="33"/>
      <c r="H123" s="33" t="s">
        <v>696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1255</v>
      </c>
      <c r="C124" t="s">
        <v>1087</v>
      </c>
      <c r="D124" t="s">
        <v>1256</v>
      </c>
      <c r="E124" t="s">
        <v>19</v>
      </c>
      <c r="F124" t="s">
        <v>28</v>
      </c>
      <c r="G124"/>
      <c r="H124" s="33" t="s">
        <v>1266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1086</v>
      </c>
      <c r="D125" t="s">
        <v>186</v>
      </c>
      <c r="E125" s="33" t="s">
        <v>19</v>
      </c>
      <c r="F125" s="33" t="s">
        <v>20</v>
      </c>
      <c r="G125" s="33"/>
      <c r="H125" s="33" t="s">
        <v>697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961</v>
      </c>
      <c r="C126" t="s">
        <v>1086</v>
      </c>
      <c r="D126" t="s">
        <v>188</v>
      </c>
      <c r="E126" s="33" t="s">
        <v>73</v>
      </c>
      <c r="F126" s="33" t="s">
        <v>1080</v>
      </c>
      <c r="G126" s="33" t="s">
        <v>1277</v>
      </c>
      <c r="H126" s="33" t="s">
        <v>698</v>
      </c>
      <c r="I126" s="34">
        <f t="shared" si="25"/>
        <v>26</v>
      </c>
      <c r="J126" s="34">
        <f t="shared" si="26"/>
        <v>2</v>
      </c>
      <c r="K126" s="35">
        <f t="shared" si="27"/>
        <v>0.9285714285714286</v>
      </c>
      <c r="L126" s="86"/>
      <c r="M126" s="86"/>
      <c r="N126" s="86"/>
      <c r="O126" s="86"/>
      <c r="P126" s="86" t="s">
        <v>1681</v>
      </c>
      <c r="Q126" s="86"/>
      <c r="R126" s="86" t="s">
        <v>1681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962</v>
      </c>
      <c r="C127" t="s">
        <v>1086</v>
      </c>
      <c r="D127" t="s">
        <v>188</v>
      </c>
      <c r="E127" s="33" t="s">
        <v>73</v>
      </c>
      <c r="F127" s="33" t="s">
        <v>1080</v>
      </c>
      <c r="G127" s="33" t="s">
        <v>1277</v>
      </c>
      <c r="H127" s="33" t="s">
        <v>699</v>
      </c>
      <c r="I127" s="34">
        <f t="shared" si="25"/>
        <v>26</v>
      </c>
      <c r="J127" s="34">
        <f t="shared" si="26"/>
        <v>2</v>
      </c>
      <c r="K127" s="35">
        <f t="shared" si="27"/>
        <v>0.9285714285714286</v>
      </c>
      <c r="L127" s="86"/>
      <c r="M127" s="86"/>
      <c r="N127" s="86"/>
      <c r="O127" s="86"/>
      <c r="P127" s="86" t="s">
        <v>1681</v>
      </c>
      <c r="Q127" s="86"/>
      <c r="R127" s="86" t="s">
        <v>1681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963</v>
      </c>
      <c r="C128" t="s">
        <v>1086</v>
      </c>
      <c r="D128" t="s">
        <v>964</v>
      </c>
      <c r="E128" s="33" t="s">
        <v>73</v>
      </c>
      <c r="F128" s="33" t="s">
        <v>1080</v>
      </c>
      <c r="G128" s="33" t="s">
        <v>1277</v>
      </c>
      <c r="H128" s="33" t="s">
        <v>1241</v>
      </c>
      <c r="I128" s="34">
        <f t="shared" si="25"/>
        <v>19</v>
      </c>
      <c r="J128" s="34">
        <f t="shared" si="26"/>
        <v>9</v>
      </c>
      <c r="K128" s="35">
        <f t="shared" si="27"/>
        <v>0.6785714285714286</v>
      </c>
      <c r="L128" s="86" t="s">
        <v>1681</v>
      </c>
      <c r="M128" s="86" t="s">
        <v>1681</v>
      </c>
      <c r="N128" s="86" t="s">
        <v>1681</v>
      </c>
      <c r="O128" s="86" t="s">
        <v>1681</v>
      </c>
      <c r="P128" s="86" t="s">
        <v>1681</v>
      </c>
      <c r="Q128" s="86"/>
      <c r="R128" s="86" t="s">
        <v>1681</v>
      </c>
      <c r="S128" s="86" t="s">
        <v>1681</v>
      </c>
      <c r="T128" s="86" t="s">
        <v>1681</v>
      </c>
      <c r="U128" s="86" t="s">
        <v>1681</v>
      </c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965</v>
      </c>
      <c r="C129" t="s">
        <v>1086</v>
      </c>
      <c r="D129" t="s">
        <v>964</v>
      </c>
      <c r="E129" s="33" t="s">
        <v>73</v>
      </c>
      <c r="F129" s="33" t="s">
        <v>1080</v>
      </c>
      <c r="G129" s="33" t="s">
        <v>1277</v>
      </c>
      <c r="H129" s="33" t="s">
        <v>1242</v>
      </c>
      <c r="I129" s="34">
        <f t="shared" si="25"/>
        <v>19</v>
      </c>
      <c r="J129" s="34">
        <f t="shared" si="26"/>
        <v>9</v>
      </c>
      <c r="K129" s="35">
        <f t="shared" si="27"/>
        <v>0.6785714285714286</v>
      </c>
      <c r="L129" s="86" t="s">
        <v>1681</v>
      </c>
      <c r="M129" s="86" t="s">
        <v>1681</v>
      </c>
      <c r="N129" s="86" t="s">
        <v>1681</v>
      </c>
      <c r="O129" s="86" t="s">
        <v>1681</v>
      </c>
      <c r="P129" s="86" t="s">
        <v>1681</v>
      </c>
      <c r="Q129" s="86"/>
      <c r="R129" s="86" t="s">
        <v>1681</v>
      </c>
      <c r="S129" s="86" t="s">
        <v>1681</v>
      </c>
      <c r="T129" s="86" t="s">
        <v>1681</v>
      </c>
      <c r="U129" s="86" t="s">
        <v>1681</v>
      </c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1159</v>
      </c>
      <c r="C130" t="s">
        <v>1086</v>
      </c>
      <c r="D130" t="s">
        <v>1154</v>
      </c>
      <c r="E130" s="33" t="s">
        <v>73</v>
      </c>
      <c r="F130" s="33" t="s">
        <v>1080</v>
      </c>
      <c r="G130" s="33" t="s">
        <v>1277</v>
      </c>
      <c r="H130" s="33" t="s">
        <v>1167</v>
      </c>
      <c r="I130" s="34">
        <f t="shared" si="25"/>
        <v>26</v>
      </c>
      <c r="J130" s="34">
        <f t="shared" si="26"/>
        <v>2</v>
      </c>
      <c r="K130" s="35">
        <f t="shared" si="27"/>
        <v>0.9285714285714286</v>
      </c>
      <c r="L130" s="86"/>
      <c r="M130" s="86"/>
      <c r="N130" s="86"/>
      <c r="O130" s="86"/>
      <c r="P130" s="86" t="s">
        <v>1681</v>
      </c>
      <c r="Q130" s="86"/>
      <c r="R130" s="86" t="s">
        <v>1681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1160</v>
      </c>
      <c r="C131" t="s">
        <v>1086</v>
      </c>
      <c r="D131" t="s">
        <v>1154</v>
      </c>
      <c r="E131" s="33" t="s">
        <v>73</v>
      </c>
      <c r="F131" s="33" t="s">
        <v>1080</v>
      </c>
      <c r="G131" s="33" t="s">
        <v>1277</v>
      </c>
      <c r="H131" s="33" t="s">
        <v>1168</v>
      </c>
      <c r="I131" s="34">
        <f t="shared" si="25"/>
        <v>26</v>
      </c>
      <c r="J131" s="34">
        <f t="shared" si="26"/>
        <v>2</v>
      </c>
      <c r="K131" s="35">
        <f t="shared" si="27"/>
        <v>0.9285714285714286</v>
      </c>
      <c r="L131" s="86"/>
      <c r="M131" s="86"/>
      <c r="N131" s="86"/>
      <c r="O131" s="86"/>
      <c r="P131" s="86" t="s">
        <v>1681</v>
      </c>
      <c r="Q131" s="86"/>
      <c r="R131" s="86" t="s">
        <v>1681</v>
      </c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1532</v>
      </c>
      <c r="B132" t="s">
        <v>1519</v>
      </c>
      <c r="C132" s="129" t="s">
        <v>1087</v>
      </c>
      <c r="D132" t="s">
        <v>1520</v>
      </c>
      <c r="E132" s="33" t="s">
        <v>19</v>
      </c>
      <c r="F132" s="33" t="s">
        <v>1334</v>
      </c>
      <c r="G132" s="33"/>
      <c r="H132" s="33" t="s">
        <v>1535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1532</v>
      </c>
      <c r="B133" t="s">
        <v>1536</v>
      </c>
      <c r="C133" s="129" t="s">
        <v>1087</v>
      </c>
      <c r="D133" t="s">
        <v>1537</v>
      </c>
      <c r="E133" s="33"/>
      <c r="F133" s="33"/>
      <c r="G133" s="33"/>
      <c r="H133" s="33" t="s">
        <v>1551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966</v>
      </c>
      <c r="C134" t="s">
        <v>1087</v>
      </c>
      <c r="D134" t="s">
        <v>190</v>
      </c>
      <c r="E134" s="33" t="s">
        <v>15</v>
      </c>
      <c r="F134" s="33" t="s">
        <v>28</v>
      </c>
      <c r="G134" s="33"/>
      <c r="H134" s="33" t="s">
        <v>700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967</v>
      </c>
      <c r="C135" t="s">
        <v>1087</v>
      </c>
      <c r="D135" t="s">
        <v>191</v>
      </c>
      <c r="E135" s="33" t="s">
        <v>15</v>
      </c>
      <c r="F135" s="33" t="s">
        <v>28</v>
      </c>
      <c r="G135" s="33"/>
      <c r="H135" s="33" t="s">
        <v>701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968</v>
      </c>
      <c r="C136" t="s">
        <v>1087</v>
      </c>
      <c r="D136" t="s">
        <v>192</v>
      </c>
      <c r="E136" s="33" t="s">
        <v>19</v>
      </c>
      <c r="F136" s="33" t="s">
        <v>28</v>
      </c>
      <c r="G136" s="33"/>
      <c r="H136" s="33" t="s">
        <v>1409</v>
      </c>
      <c r="I136" s="34">
        <f t="shared" si="25"/>
        <v>20</v>
      </c>
      <c r="J136" s="34">
        <f t="shared" si="26"/>
        <v>8</v>
      </c>
      <c r="K136" s="35">
        <f t="shared" si="27"/>
        <v>0.7142857142857143</v>
      </c>
      <c r="L136" s="86" t="s">
        <v>1681</v>
      </c>
      <c r="M136" s="86" t="s">
        <v>1681</v>
      </c>
      <c r="N136" s="86" t="s">
        <v>1681</v>
      </c>
      <c r="O136" s="86" t="s">
        <v>1681</v>
      </c>
      <c r="P136" s="86" t="s">
        <v>1681</v>
      </c>
      <c r="Q136" s="86"/>
      <c r="R136" s="86" t="s">
        <v>1681</v>
      </c>
      <c r="S136" s="86" t="s">
        <v>1681</v>
      </c>
      <c r="T136" s="86" t="s">
        <v>1681</v>
      </c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969</v>
      </c>
      <c r="C137" t="s">
        <v>1087</v>
      </c>
      <c r="D137" t="s">
        <v>193</v>
      </c>
      <c r="E137" s="33" t="s">
        <v>15</v>
      </c>
      <c r="F137" s="33" t="s">
        <v>28</v>
      </c>
      <c r="G137" s="33"/>
      <c r="H137" s="33" t="s">
        <v>702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1087</v>
      </c>
      <c r="D138" t="s">
        <v>198</v>
      </c>
      <c r="E138" s="33" t="s">
        <v>19</v>
      </c>
      <c r="F138" s="33" t="s">
        <v>20</v>
      </c>
      <c r="G138" s="33"/>
      <c r="H138" s="33" t="s">
        <v>1663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1087</v>
      </c>
      <c r="D139" t="s">
        <v>201</v>
      </c>
      <c r="E139" s="33" t="s">
        <v>19</v>
      </c>
      <c r="F139" s="33" t="s">
        <v>1080</v>
      </c>
      <c r="G139" s="33" t="s">
        <v>461</v>
      </c>
      <c r="H139" s="33" t="s">
        <v>703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1087</v>
      </c>
      <c r="D140" t="s">
        <v>204</v>
      </c>
      <c r="E140" s="33" t="s">
        <v>15</v>
      </c>
      <c r="F140" s="33" t="s">
        <v>1080</v>
      </c>
      <c r="G140" s="33" t="s">
        <v>461</v>
      </c>
      <c r="H140" s="33" t="s">
        <v>704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1087</v>
      </c>
      <c r="D141" t="s">
        <v>206</v>
      </c>
      <c r="E141" s="33" t="s">
        <v>19</v>
      </c>
      <c r="F141" s="33" t="s">
        <v>28</v>
      </c>
      <c r="G141" s="33"/>
      <c r="H141" s="33" t="s">
        <v>705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1087</v>
      </c>
      <c r="D142" t="s">
        <v>208</v>
      </c>
      <c r="E142" s="33" t="s">
        <v>19</v>
      </c>
      <c r="F142" s="33" t="s">
        <v>28</v>
      </c>
      <c r="G142" s="33"/>
      <c r="H142" s="33" t="s">
        <v>706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1087</v>
      </c>
      <c r="D143" t="s">
        <v>210</v>
      </c>
      <c r="E143" s="33" t="s">
        <v>19</v>
      </c>
      <c r="F143" s="33" t="s">
        <v>20</v>
      </c>
      <c r="G143" s="33"/>
      <c r="H143" s="33" t="s">
        <v>1644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971</v>
      </c>
      <c r="C144" t="s">
        <v>1087</v>
      </c>
      <c r="D144" t="s">
        <v>195</v>
      </c>
      <c r="E144" s="33" t="s">
        <v>15</v>
      </c>
      <c r="F144" s="33" t="s">
        <v>1080</v>
      </c>
      <c r="G144" s="33" t="s">
        <v>461</v>
      </c>
      <c r="H144" s="33" t="s">
        <v>707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1087</v>
      </c>
      <c r="D145" t="s">
        <v>970</v>
      </c>
      <c r="E145" s="33" t="s">
        <v>46</v>
      </c>
      <c r="F145" s="33" t="s">
        <v>20</v>
      </c>
      <c r="G145" s="33"/>
      <c r="H145" s="33" t="s">
        <v>708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1087</v>
      </c>
      <c r="D146" t="s">
        <v>212</v>
      </c>
      <c r="E146" s="33" t="s">
        <v>73</v>
      </c>
      <c r="F146" s="33" t="s">
        <v>28</v>
      </c>
      <c r="G146" s="33"/>
      <c r="H146" s="33" t="s">
        <v>709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1087</v>
      </c>
      <c r="D147" t="s">
        <v>212</v>
      </c>
      <c r="E147" s="33" t="s">
        <v>73</v>
      </c>
      <c r="F147" s="33" t="s">
        <v>28</v>
      </c>
      <c r="G147" s="33"/>
      <c r="H147" s="33" t="s">
        <v>710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1087</v>
      </c>
      <c r="D148" t="s">
        <v>215</v>
      </c>
      <c r="E148" s="33" t="s">
        <v>73</v>
      </c>
      <c r="F148" s="33" t="s">
        <v>28</v>
      </c>
      <c r="G148" s="33"/>
      <c r="H148" s="33" t="s">
        <v>682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1087</v>
      </c>
      <c r="D149" t="s">
        <v>215</v>
      </c>
      <c r="E149" s="33" t="s">
        <v>73</v>
      </c>
      <c r="F149" s="33" t="s">
        <v>28</v>
      </c>
      <c r="G149" s="33"/>
      <c r="H149" s="33" t="s">
        <v>683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1195</v>
      </c>
      <c r="C150" s="33" t="s">
        <v>1087</v>
      </c>
      <c r="D150" t="s">
        <v>1178</v>
      </c>
      <c r="E150" s="33" t="s">
        <v>1139</v>
      </c>
      <c r="F150" s="33" t="s">
        <v>28</v>
      </c>
      <c r="G150" s="33"/>
      <c r="H150" s="33" t="s">
        <v>1179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1194</v>
      </c>
      <c r="C151" s="33" t="s">
        <v>1087</v>
      </c>
      <c r="D151" t="s">
        <v>1178</v>
      </c>
      <c r="E151" s="33" t="s">
        <v>1139</v>
      </c>
      <c r="F151" s="33" t="s">
        <v>28</v>
      </c>
      <c r="G151" s="33"/>
      <c r="H151" s="33" t="s">
        <v>1180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1197</v>
      </c>
      <c r="C152" s="33" t="s">
        <v>1087</v>
      </c>
      <c r="D152" t="s">
        <v>1175</v>
      </c>
      <c r="E152" s="33" t="s">
        <v>73</v>
      </c>
      <c r="F152" s="33" t="s">
        <v>28</v>
      </c>
      <c r="G152" s="33"/>
      <c r="H152" s="33" t="s">
        <v>1176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1198</v>
      </c>
      <c r="C153" s="33" t="s">
        <v>1087</v>
      </c>
      <c r="D153" t="s">
        <v>1175</v>
      </c>
      <c r="E153" s="33" t="s">
        <v>73</v>
      </c>
      <c r="F153" s="33" t="s">
        <v>28</v>
      </c>
      <c r="G153" s="33"/>
      <c r="H153" s="33" t="s">
        <v>1177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972</v>
      </c>
      <c r="C154" t="s">
        <v>1087</v>
      </c>
      <c r="D154" t="s">
        <v>218</v>
      </c>
      <c r="E154" s="33" t="s">
        <v>15</v>
      </c>
      <c r="F154" s="33" t="s">
        <v>28</v>
      </c>
      <c r="G154" s="33"/>
      <c r="H154" s="33" t="s">
        <v>712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973</v>
      </c>
      <c r="C155" t="s">
        <v>1087</v>
      </c>
      <c r="D155" t="s">
        <v>219</v>
      </c>
      <c r="E155" s="33" t="s">
        <v>15</v>
      </c>
      <c r="F155" s="33" t="s">
        <v>28</v>
      </c>
      <c r="G155" s="33"/>
      <c r="H155" s="33" t="s">
        <v>713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974</v>
      </c>
      <c r="C156" t="s">
        <v>1087</v>
      </c>
      <c r="D156" t="s">
        <v>221</v>
      </c>
      <c r="E156" s="33"/>
      <c r="F156" s="33" t="s">
        <v>28</v>
      </c>
      <c r="G156" s="33"/>
      <c r="H156" s="33" t="s">
        <v>714</v>
      </c>
      <c r="I156" s="34">
        <f t="shared" si="28"/>
        <v>19</v>
      </c>
      <c r="J156" s="34">
        <f t="shared" si="26"/>
        <v>9</v>
      </c>
      <c r="K156" s="35">
        <f t="shared" si="27"/>
        <v>0.6785714285714286</v>
      </c>
      <c r="L156" s="86" t="s">
        <v>1681</v>
      </c>
      <c r="M156" s="86" t="s">
        <v>1681</v>
      </c>
      <c r="N156" s="86" t="s">
        <v>1681</v>
      </c>
      <c r="O156" s="86" t="s">
        <v>1681</v>
      </c>
      <c r="P156" s="86" t="s">
        <v>1681</v>
      </c>
      <c r="Q156" s="86"/>
      <c r="R156" s="86" t="s">
        <v>1681</v>
      </c>
      <c r="S156" s="86" t="s">
        <v>1681</v>
      </c>
      <c r="T156" s="86" t="s">
        <v>1681</v>
      </c>
      <c r="U156" s="86" t="s">
        <v>1681</v>
      </c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1086</v>
      </c>
      <c r="D157" t="s">
        <v>234</v>
      </c>
      <c r="E157" s="33" t="s">
        <v>15</v>
      </c>
      <c r="F157" s="33" t="s">
        <v>20</v>
      </c>
      <c r="G157" s="33"/>
      <c r="H157" s="33" t="s">
        <v>1598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1086</v>
      </c>
      <c r="D158" t="s">
        <v>236</v>
      </c>
      <c r="E158" s="33" t="s">
        <v>19</v>
      </c>
      <c r="F158" s="33" t="s">
        <v>20</v>
      </c>
      <c r="G158" s="33"/>
      <c r="H158" s="33" t="s">
        <v>1636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1086</v>
      </c>
      <c r="D159" t="s">
        <v>238</v>
      </c>
      <c r="E159" s="33" t="s">
        <v>19</v>
      </c>
      <c r="F159" s="33" t="s">
        <v>20</v>
      </c>
      <c r="G159" s="33"/>
      <c r="H159" s="33" t="s">
        <v>1616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1086</v>
      </c>
      <c r="D160" t="s">
        <v>240</v>
      </c>
      <c r="E160" s="33" t="s">
        <v>19</v>
      </c>
      <c r="F160" s="33" t="s">
        <v>20</v>
      </c>
      <c r="G160" s="33"/>
      <c r="H160" s="33" t="s">
        <v>1649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1086</v>
      </c>
      <c r="D161" t="s">
        <v>242</v>
      </c>
      <c r="E161" s="33" t="s">
        <v>19</v>
      </c>
      <c r="F161" s="33" t="s">
        <v>20</v>
      </c>
      <c r="G161" s="33"/>
      <c r="H161" s="33" t="s">
        <v>1650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1086</v>
      </c>
      <c r="D162" t="s">
        <v>244</v>
      </c>
      <c r="E162" s="33" t="s">
        <v>15</v>
      </c>
      <c r="F162" s="33" t="s">
        <v>20</v>
      </c>
      <c r="G162" s="33"/>
      <c r="H162" s="33" t="s">
        <v>715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1086</v>
      </c>
      <c r="D163" t="s">
        <v>224</v>
      </c>
      <c r="E163" s="33" t="s">
        <v>15</v>
      </c>
      <c r="F163" s="33" t="s">
        <v>20</v>
      </c>
      <c r="G163" s="33"/>
      <c r="H163" s="33" t="s">
        <v>716</v>
      </c>
      <c r="I163" s="34">
        <f t="shared" si="28"/>
        <v>27</v>
      </c>
      <c r="J163" s="34">
        <f>COUNTIF(L163:AM163,"APAGADO")</f>
        <v>1</v>
      </c>
      <c r="K163" s="35">
        <f>(I163)/(J163+I163)</f>
        <v>0.9642857142857143</v>
      </c>
      <c r="L163" s="86"/>
      <c r="M163" s="86"/>
      <c r="N163" s="86"/>
      <c r="O163" s="86"/>
      <c r="P163" s="86"/>
      <c r="Q163" s="86"/>
      <c r="R163" s="86" t="s">
        <v>1681</v>
      </c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979</v>
      </c>
      <c r="C164" t="s">
        <v>1086</v>
      </c>
      <c r="D164" t="s">
        <v>225</v>
      </c>
      <c r="E164" s="33" t="s">
        <v>15</v>
      </c>
      <c r="F164" s="33" t="s">
        <v>20</v>
      </c>
      <c r="G164" s="33"/>
      <c r="H164" s="33" t="s">
        <v>1614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980</v>
      </c>
      <c r="C165" t="s">
        <v>1086</v>
      </c>
      <c r="D165" t="s">
        <v>226</v>
      </c>
      <c r="E165" s="33" t="s">
        <v>15</v>
      </c>
      <c r="F165" s="33" t="s">
        <v>20</v>
      </c>
      <c r="G165" s="33"/>
      <c r="H165" s="33" t="s">
        <v>1237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1681</v>
      </c>
      <c r="M165" s="86" t="s">
        <v>1681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1567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1086</v>
      </c>
      <c r="D166" t="s">
        <v>228</v>
      </c>
      <c r="E166" s="33" t="s">
        <v>15</v>
      </c>
      <c r="F166" s="33" t="s">
        <v>20</v>
      </c>
      <c r="G166" s="33"/>
      <c r="H166" s="33" t="s">
        <v>1613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1086</v>
      </c>
      <c r="D167" t="s">
        <v>246</v>
      </c>
      <c r="E167" s="33" t="s">
        <v>15</v>
      </c>
      <c r="F167" s="33" t="s">
        <v>28</v>
      </c>
      <c r="G167" s="33"/>
      <c r="H167" s="33" t="s">
        <v>717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1086</v>
      </c>
      <c r="D168" t="s">
        <v>230</v>
      </c>
      <c r="E168" s="33" t="s">
        <v>73</v>
      </c>
      <c r="F168" s="33" t="s">
        <v>1080</v>
      </c>
      <c r="G168" s="33" t="s">
        <v>1277</v>
      </c>
      <c r="H168" s="33" t="s">
        <v>718</v>
      </c>
      <c r="I168" s="34">
        <f t="shared" si="28"/>
        <v>27</v>
      </c>
      <c r="J168" s="34">
        <f t="shared" si="31"/>
        <v>1</v>
      </c>
      <c r="K168" s="35">
        <f t="shared" si="32"/>
        <v>0.9642857142857143</v>
      </c>
      <c r="L168" s="86"/>
      <c r="M168" s="86"/>
      <c r="N168" s="86"/>
      <c r="O168" s="86"/>
      <c r="P168" s="86"/>
      <c r="Q168" s="86"/>
      <c r="R168" s="86" t="s">
        <v>1681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1086</v>
      </c>
      <c r="D169" t="s">
        <v>230</v>
      </c>
      <c r="E169" s="33" t="s">
        <v>73</v>
      </c>
      <c r="F169" s="33" t="s">
        <v>1080</v>
      </c>
      <c r="G169" s="33" t="s">
        <v>1277</v>
      </c>
      <c r="H169" s="33" t="s">
        <v>719</v>
      </c>
      <c r="I169" s="34">
        <f t="shared" si="28"/>
        <v>27</v>
      </c>
      <c r="J169" s="34">
        <f t="shared" si="31"/>
        <v>1</v>
      </c>
      <c r="K169" s="35">
        <f t="shared" si="32"/>
        <v>0.9642857142857143</v>
      </c>
      <c r="L169" s="86"/>
      <c r="M169" s="86"/>
      <c r="N169" s="86"/>
      <c r="O169" s="86"/>
      <c r="P169" s="86"/>
      <c r="Q169" s="86"/>
      <c r="R169" s="86" t="s">
        <v>1681</v>
      </c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975</v>
      </c>
      <c r="C170" t="s">
        <v>1086</v>
      </c>
      <c r="D170" t="s">
        <v>247</v>
      </c>
      <c r="E170" s="33" t="s">
        <v>73</v>
      </c>
      <c r="F170" s="33" t="s">
        <v>1080</v>
      </c>
      <c r="G170" s="33" t="s">
        <v>1277</v>
      </c>
      <c r="H170" s="33" t="s">
        <v>720</v>
      </c>
      <c r="I170" s="34">
        <f t="shared" si="28"/>
        <v>27</v>
      </c>
      <c r="J170" s="34">
        <f t="shared" si="31"/>
        <v>1</v>
      </c>
      <c r="K170" s="35">
        <f t="shared" si="32"/>
        <v>0.9642857142857143</v>
      </c>
      <c r="L170" s="86"/>
      <c r="M170" s="86"/>
      <c r="N170" s="86"/>
      <c r="O170" s="86"/>
      <c r="P170" s="86"/>
      <c r="Q170" s="86"/>
      <c r="R170" s="86" t="s">
        <v>1681</v>
      </c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976</v>
      </c>
      <c r="C171" t="s">
        <v>1086</v>
      </c>
      <c r="D171" t="s">
        <v>247</v>
      </c>
      <c r="E171" s="33" t="s">
        <v>73</v>
      </c>
      <c r="F171" s="33" t="s">
        <v>1080</v>
      </c>
      <c r="G171" s="33" t="s">
        <v>1277</v>
      </c>
      <c r="H171" s="33" t="s">
        <v>721</v>
      </c>
      <c r="I171" s="34">
        <f t="shared" si="28"/>
        <v>27</v>
      </c>
      <c r="J171" s="34">
        <f t="shared" si="31"/>
        <v>1</v>
      </c>
      <c r="K171" s="35">
        <f t="shared" si="32"/>
        <v>0.9642857142857143</v>
      </c>
      <c r="L171" s="86"/>
      <c r="M171" s="86"/>
      <c r="N171" s="86"/>
      <c r="O171" s="86"/>
      <c r="P171" s="86"/>
      <c r="Q171" s="86"/>
      <c r="R171" s="86" t="s">
        <v>1681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977</v>
      </c>
      <c r="C172" t="s">
        <v>1086</v>
      </c>
      <c r="D172" t="s">
        <v>248</v>
      </c>
      <c r="E172" s="33" t="s">
        <v>73</v>
      </c>
      <c r="F172" s="33" t="s">
        <v>1080</v>
      </c>
      <c r="G172" s="33" t="s">
        <v>1277</v>
      </c>
      <c r="H172" s="33" t="s">
        <v>722</v>
      </c>
      <c r="I172" s="34">
        <f t="shared" si="28"/>
        <v>27</v>
      </c>
      <c r="J172" s="34">
        <f t="shared" si="31"/>
        <v>1</v>
      </c>
      <c r="K172" s="35">
        <f t="shared" si="32"/>
        <v>0.9642857142857143</v>
      </c>
      <c r="L172" s="86"/>
      <c r="M172" s="86"/>
      <c r="N172" s="86"/>
      <c r="O172" s="86"/>
      <c r="P172" s="86"/>
      <c r="Q172" s="86"/>
      <c r="R172" s="86" t="s">
        <v>1681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978</v>
      </c>
      <c r="C173" t="s">
        <v>1086</v>
      </c>
      <c r="D173" t="s">
        <v>248</v>
      </c>
      <c r="E173" s="33" t="s">
        <v>73</v>
      </c>
      <c r="F173" s="33" t="s">
        <v>1080</v>
      </c>
      <c r="G173" s="33" t="s">
        <v>1277</v>
      </c>
      <c r="H173" s="33" t="s">
        <v>723</v>
      </c>
      <c r="I173" s="34">
        <f t="shared" si="28"/>
        <v>27</v>
      </c>
      <c r="J173" s="34">
        <f t="shared" si="31"/>
        <v>1</v>
      </c>
      <c r="K173" s="35">
        <f t="shared" si="32"/>
        <v>0.9642857142857143</v>
      </c>
      <c r="L173" s="86"/>
      <c r="M173" s="86"/>
      <c r="N173" s="86"/>
      <c r="O173" s="86"/>
      <c r="P173" s="86"/>
      <c r="Q173" s="86"/>
      <c r="R173" s="86" t="s">
        <v>1681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1258</v>
      </c>
      <c r="C174" t="s">
        <v>1086</v>
      </c>
      <c r="D174" t="s">
        <v>1257</v>
      </c>
      <c r="E174" t="s">
        <v>19</v>
      </c>
      <c r="F174" t="s">
        <v>28</v>
      </c>
      <c r="G174"/>
      <c r="H174" s="33" t="s">
        <v>1267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1086</v>
      </c>
      <c r="D175" t="s">
        <v>250</v>
      </c>
      <c r="E175" s="33" t="s">
        <v>15</v>
      </c>
      <c r="F175" s="33" t="s">
        <v>1080</v>
      </c>
      <c r="G175" s="33" t="s">
        <v>45</v>
      </c>
      <c r="H175" s="33" t="s">
        <v>724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1086</v>
      </c>
      <c r="D176" t="s">
        <v>252</v>
      </c>
      <c r="E176" s="33" t="s">
        <v>15</v>
      </c>
      <c r="F176" s="33" t="s">
        <v>1080</v>
      </c>
      <c r="G176" s="33" t="s">
        <v>45</v>
      </c>
      <c r="H176" s="33" t="s">
        <v>725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1086</v>
      </c>
      <c r="D177" t="s">
        <v>254</v>
      </c>
      <c r="E177" s="33" t="s">
        <v>15</v>
      </c>
      <c r="F177" s="33" t="s">
        <v>1080</v>
      </c>
      <c r="G177" s="33" t="s">
        <v>45</v>
      </c>
      <c r="H177" s="33" t="s">
        <v>726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1209</v>
      </c>
      <c r="C178" t="s">
        <v>1087</v>
      </c>
      <c r="D178" t="s">
        <v>1210</v>
      </c>
      <c r="E178" s="33" t="s">
        <v>73</v>
      </c>
      <c r="F178" s="33" t="s">
        <v>16</v>
      </c>
      <c r="G178" s="33"/>
      <c r="H178" s="33" t="s">
        <v>1298</v>
      </c>
      <c r="I178" s="34">
        <f t="shared" si="28"/>
        <v>24</v>
      </c>
      <c r="J178" s="34">
        <f t="shared" si="29"/>
        <v>4</v>
      </c>
      <c r="K178" s="35">
        <f t="shared" si="30"/>
        <v>0.8571428571428571</v>
      </c>
      <c r="L178" s="86"/>
      <c r="M178" s="86"/>
      <c r="N178" s="86"/>
      <c r="O178" s="86" t="s">
        <v>1681</v>
      </c>
      <c r="P178" s="86"/>
      <c r="Q178" s="86"/>
      <c r="R178" s="86" t="s">
        <v>1681</v>
      </c>
      <c r="S178" s="86" t="s">
        <v>1681</v>
      </c>
      <c r="T178" s="86"/>
      <c r="U178" s="86" t="s">
        <v>1681</v>
      </c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1211</v>
      </c>
      <c r="C179" t="s">
        <v>1087</v>
      </c>
      <c r="D179" t="s">
        <v>1212</v>
      </c>
      <c r="E179" s="33" t="s">
        <v>73</v>
      </c>
      <c r="F179" s="33" t="s">
        <v>20</v>
      </c>
      <c r="G179" s="33"/>
      <c r="H179" s="33" t="s">
        <v>1299</v>
      </c>
      <c r="I179" s="34">
        <f t="shared" si="28"/>
        <v>24</v>
      </c>
      <c r="J179" s="34">
        <f t="shared" si="29"/>
        <v>4</v>
      </c>
      <c r="K179" s="35">
        <f t="shared" si="30"/>
        <v>0.8571428571428571</v>
      </c>
      <c r="L179" s="86"/>
      <c r="M179" s="86"/>
      <c r="N179" s="86"/>
      <c r="O179" s="86" t="s">
        <v>1681</v>
      </c>
      <c r="P179" s="86"/>
      <c r="Q179" s="86"/>
      <c r="R179" s="86" t="s">
        <v>1681</v>
      </c>
      <c r="S179" s="86" t="s">
        <v>1681</v>
      </c>
      <c r="T179" s="86"/>
      <c r="U179" s="86" t="s">
        <v>1681</v>
      </c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1664</v>
      </c>
      <c r="B180" t="s">
        <v>981</v>
      </c>
      <c r="C180" t="s">
        <v>1086</v>
      </c>
      <c r="D180" t="s">
        <v>1111</v>
      </c>
      <c r="E180" s="33" t="s">
        <v>19</v>
      </c>
      <c r="F180" s="33" t="s">
        <v>20</v>
      </c>
      <c r="G180" s="33"/>
      <c r="H180" s="33" t="s">
        <v>1648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1086</v>
      </c>
      <c r="D181" t="s">
        <v>256</v>
      </c>
      <c r="E181" s="33" t="s">
        <v>19</v>
      </c>
      <c r="F181" s="33" t="s">
        <v>20</v>
      </c>
      <c r="G181" s="33"/>
      <c r="H181" s="33" t="s">
        <v>1624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1086</v>
      </c>
      <c r="D182" t="s">
        <v>259</v>
      </c>
      <c r="E182" s="33" t="s">
        <v>73</v>
      </c>
      <c r="F182" s="33" t="s">
        <v>28</v>
      </c>
      <c r="G182" s="33"/>
      <c r="H182" s="33" t="s">
        <v>727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1086</v>
      </c>
      <c r="D183" t="s">
        <v>259</v>
      </c>
      <c r="E183" s="33" t="s">
        <v>46</v>
      </c>
      <c r="F183" s="33" t="s">
        <v>28</v>
      </c>
      <c r="G183" s="33"/>
      <c r="H183" s="33" t="s">
        <v>711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1526</v>
      </c>
      <c r="C184" t="s">
        <v>1086</v>
      </c>
      <c r="D184" t="s">
        <v>1530</v>
      </c>
      <c r="E184" s="33" t="s">
        <v>15</v>
      </c>
      <c r="F184" s="33" t="s">
        <v>1334</v>
      </c>
      <c r="G184" s="33"/>
      <c r="H184" s="33" t="s">
        <v>1531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1628</v>
      </c>
      <c r="C185" t="s">
        <v>1086</v>
      </c>
      <c r="D185" t="s">
        <v>1629</v>
      </c>
      <c r="E185" s="145"/>
      <c r="F185" s="142" t="s">
        <v>28</v>
      </c>
      <c r="G185" s="142"/>
      <c r="H185" s="142" t="s">
        <v>1630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982</v>
      </c>
      <c r="C186" t="s">
        <v>1087</v>
      </c>
      <c r="D186" t="s">
        <v>262</v>
      </c>
      <c r="E186" s="33" t="s">
        <v>15</v>
      </c>
      <c r="F186" s="33" t="s">
        <v>28</v>
      </c>
      <c r="G186" s="33"/>
      <c r="H186" s="33" t="s">
        <v>728</v>
      </c>
      <c r="I186" s="34">
        <f t="shared" ref="I186:I216" si="36">COUNTIF(L186:AM186,"")</f>
        <v>27</v>
      </c>
      <c r="J186" s="34">
        <f t="shared" ref="J186:J202" si="37">COUNTIF(L186:AM186,"APAGADO")</f>
        <v>1</v>
      </c>
      <c r="K186" s="35">
        <f t="shared" ref="K186:K202" si="38">(I186)/(J186+I186)</f>
        <v>0.9642857142857143</v>
      </c>
      <c r="L186" s="86"/>
      <c r="M186" s="86"/>
      <c r="N186" s="86"/>
      <c r="O186" s="86"/>
      <c r="P186" s="86"/>
      <c r="Q186" s="86"/>
      <c r="R186" s="86" t="s">
        <v>1681</v>
      </c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1087</v>
      </c>
      <c r="D187" t="s">
        <v>264</v>
      </c>
      <c r="E187" s="33" t="s">
        <v>73</v>
      </c>
      <c r="F187" s="33" t="s">
        <v>28</v>
      </c>
      <c r="G187" s="33"/>
      <c r="H187" s="33" t="s">
        <v>729</v>
      </c>
      <c r="I187" s="34">
        <f t="shared" si="36"/>
        <v>27</v>
      </c>
      <c r="J187" s="34">
        <f t="shared" si="37"/>
        <v>1</v>
      </c>
      <c r="K187" s="35">
        <f t="shared" si="38"/>
        <v>0.9642857142857143</v>
      </c>
      <c r="L187" s="86"/>
      <c r="M187" s="86"/>
      <c r="N187" s="86"/>
      <c r="O187" s="86"/>
      <c r="P187" s="86"/>
      <c r="Q187" s="86"/>
      <c r="R187" s="86" t="s">
        <v>1681</v>
      </c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1087</v>
      </c>
      <c r="D188" t="s">
        <v>264</v>
      </c>
      <c r="E188" s="33" t="s">
        <v>73</v>
      </c>
      <c r="F188" s="33" t="s">
        <v>28</v>
      </c>
      <c r="G188" s="33"/>
      <c r="H188" s="33" t="s">
        <v>730</v>
      </c>
      <c r="I188" s="34">
        <f t="shared" si="36"/>
        <v>27</v>
      </c>
      <c r="J188" s="34">
        <f t="shared" si="37"/>
        <v>1</v>
      </c>
      <c r="K188" s="35">
        <f t="shared" si="38"/>
        <v>0.9642857142857143</v>
      </c>
      <c r="L188" s="86"/>
      <c r="M188" s="86"/>
      <c r="N188" s="86"/>
      <c r="O188" s="86"/>
      <c r="P188" s="86"/>
      <c r="Q188" s="86"/>
      <c r="R188" s="86" t="s">
        <v>1681</v>
      </c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983</v>
      </c>
      <c r="C189" t="s">
        <v>1086</v>
      </c>
      <c r="D189" t="s">
        <v>275</v>
      </c>
      <c r="E189" s="33" t="s">
        <v>73</v>
      </c>
      <c r="F189" s="33" t="s">
        <v>28</v>
      </c>
      <c r="G189" s="33"/>
      <c r="H189" s="33" t="s">
        <v>735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1681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984</v>
      </c>
      <c r="C190" t="s">
        <v>1086</v>
      </c>
      <c r="D190" t="s">
        <v>1112</v>
      </c>
      <c r="E190" s="33" t="s">
        <v>19</v>
      </c>
      <c r="F190" s="33" t="s">
        <v>28</v>
      </c>
      <c r="G190" s="33"/>
      <c r="H190" s="33" t="s">
        <v>737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985</v>
      </c>
      <c r="C191" t="s">
        <v>1086</v>
      </c>
      <c r="D191" t="s">
        <v>282</v>
      </c>
      <c r="E191" s="33" t="s">
        <v>19</v>
      </c>
      <c r="F191" s="33" t="s">
        <v>28</v>
      </c>
      <c r="G191" s="33"/>
      <c r="H191" s="33" t="s">
        <v>1661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986</v>
      </c>
      <c r="C192" t="s">
        <v>1086</v>
      </c>
      <c r="D192" t="s">
        <v>285</v>
      </c>
      <c r="E192" s="33" t="s">
        <v>73</v>
      </c>
      <c r="F192" s="33" t="s">
        <v>28</v>
      </c>
      <c r="G192" s="33"/>
      <c r="H192" s="33" t="s">
        <v>739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987</v>
      </c>
      <c r="C193" t="s">
        <v>1086</v>
      </c>
      <c r="D193" t="s">
        <v>285</v>
      </c>
      <c r="E193" s="33" t="s">
        <v>73</v>
      </c>
      <c r="F193" s="33" t="s">
        <v>28</v>
      </c>
      <c r="G193" s="33"/>
      <c r="H193" s="33" t="s">
        <v>740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988</v>
      </c>
      <c r="C194" t="s">
        <v>1086</v>
      </c>
      <c r="D194" t="s">
        <v>266</v>
      </c>
      <c r="E194" s="33" t="s">
        <v>46</v>
      </c>
      <c r="F194" s="33" t="s">
        <v>28</v>
      </c>
      <c r="G194" s="33"/>
      <c r="H194" s="33" t="s">
        <v>731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1086</v>
      </c>
      <c r="D195" t="s">
        <v>269</v>
      </c>
      <c r="E195" s="33" t="s">
        <v>19</v>
      </c>
      <c r="F195" s="33" t="s">
        <v>28</v>
      </c>
      <c r="G195" s="33"/>
      <c r="H195" s="33" t="s">
        <v>732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1086</v>
      </c>
      <c r="D196" t="s">
        <v>272</v>
      </c>
      <c r="E196" s="33" t="s">
        <v>73</v>
      </c>
      <c r="F196" s="33" t="s">
        <v>28</v>
      </c>
      <c r="G196" s="33"/>
      <c r="H196" s="33" t="s">
        <v>733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1086</v>
      </c>
      <c r="D197" t="s">
        <v>274</v>
      </c>
      <c r="E197" s="33" t="s">
        <v>46</v>
      </c>
      <c r="F197" s="33" t="s">
        <v>28</v>
      </c>
      <c r="G197" s="33"/>
      <c r="H197" s="33" t="s">
        <v>734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1086</v>
      </c>
      <c r="D198" t="s">
        <v>277</v>
      </c>
      <c r="E198" s="33" t="s">
        <v>19</v>
      </c>
      <c r="F198" s="33" t="s">
        <v>28</v>
      </c>
      <c r="G198" s="33"/>
      <c r="H198" s="33" t="s">
        <v>736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1086</v>
      </c>
      <c r="D199" t="s">
        <v>279</v>
      </c>
      <c r="E199" s="33" t="s">
        <v>19</v>
      </c>
      <c r="F199" s="33" t="s">
        <v>28</v>
      </c>
      <c r="G199" s="33"/>
      <c r="H199" s="33" t="s">
        <v>725</v>
      </c>
      <c r="I199" s="34">
        <f t="shared" si="36"/>
        <v>23</v>
      </c>
      <c r="J199" s="34">
        <f t="shared" si="37"/>
        <v>5</v>
      </c>
      <c r="K199" s="35">
        <f t="shared" si="38"/>
        <v>0.8214285714285714</v>
      </c>
      <c r="L199" s="86" t="s">
        <v>1681</v>
      </c>
      <c r="M199" s="86" t="s">
        <v>1681</v>
      </c>
      <c r="N199" s="86" t="s">
        <v>1681</v>
      </c>
      <c r="O199" s="86" t="s">
        <v>1681</v>
      </c>
      <c r="P199" s="86" t="s">
        <v>1681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1086</v>
      </c>
      <c r="D200" t="s">
        <v>281</v>
      </c>
      <c r="E200" s="33" t="s">
        <v>19</v>
      </c>
      <c r="F200" s="33" t="s">
        <v>28</v>
      </c>
      <c r="G200" s="33"/>
      <c r="H200" s="33" t="s">
        <v>1660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1086</v>
      </c>
      <c r="D201" t="s">
        <v>284</v>
      </c>
      <c r="E201" s="19"/>
      <c r="F201" s="33" t="s">
        <v>28</v>
      </c>
      <c r="G201" s="33"/>
      <c r="H201" s="33" t="s">
        <v>738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1086</v>
      </c>
      <c r="D202" t="s">
        <v>287</v>
      </c>
      <c r="E202" s="33" t="s">
        <v>15</v>
      </c>
      <c r="F202" s="33" t="s">
        <v>28</v>
      </c>
      <c r="G202" s="33"/>
      <c r="H202" s="33" t="s">
        <v>741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1236</v>
      </c>
      <c r="C203" s="33" t="s">
        <v>1086</v>
      </c>
      <c r="D203" t="s">
        <v>1231</v>
      </c>
      <c r="E203" s="33" t="s">
        <v>15</v>
      </c>
      <c r="F203" s="33" t="s">
        <v>28</v>
      </c>
      <c r="G203" s="33"/>
      <c r="H203" s="33" t="s">
        <v>1232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989</v>
      </c>
      <c r="C204" t="s">
        <v>1086</v>
      </c>
      <c r="D204" t="s">
        <v>1113</v>
      </c>
      <c r="E204" s="33" t="s">
        <v>19</v>
      </c>
      <c r="F204" s="33" t="s">
        <v>20</v>
      </c>
      <c r="G204" s="33"/>
      <c r="H204" s="33" t="s">
        <v>742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1087</v>
      </c>
      <c r="D205" t="s">
        <v>289</v>
      </c>
      <c r="E205" s="33" t="s">
        <v>15</v>
      </c>
      <c r="F205" s="33" t="s">
        <v>1080</v>
      </c>
      <c r="G205" s="33"/>
      <c r="H205" s="33" t="s">
        <v>1089</v>
      </c>
      <c r="I205" s="34">
        <f t="shared" si="36"/>
        <v>27</v>
      </c>
      <c r="J205" s="34">
        <f t="shared" si="41"/>
        <v>1</v>
      </c>
      <c r="K205" s="35">
        <f t="shared" si="42"/>
        <v>0.9642857142857143</v>
      </c>
      <c r="L205" s="86"/>
      <c r="M205" s="86"/>
      <c r="N205" s="86"/>
      <c r="O205" s="86"/>
      <c r="P205" s="86"/>
      <c r="Q205" s="86"/>
      <c r="R205" s="87" t="s">
        <v>1681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1087</v>
      </c>
      <c r="D206" t="s">
        <v>292</v>
      </c>
      <c r="E206" s="33" t="s">
        <v>15</v>
      </c>
      <c r="F206" s="33" t="s">
        <v>28</v>
      </c>
      <c r="G206" s="33"/>
      <c r="H206" s="33" t="s">
        <v>743</v>
      </c>
      <c r="I206" s="34">
        <f t="shared" si="36"/>
        <v>19</v>
      </c>
      <c r="J206" s="34">
        <f t="shared" si="41"/>
        <v>9</v>
      </c>
      <c r="K206" s="35">
        <f t="shared" si="42"/>
        <v>0.6785714285714286</v>
      </c>
      <c r="L206" s="86" t="s">
        <v>1681</v>
      </c>
      <c r="M206" s="86" t="s">
        <v>1681</v>
      </c>
      <c r="N206" s="86" t="s">
        <v>1681</v>
      </c>
      <c r="O206" s="86" t="s">
        <v>1681</v>
      </c>
      <c r="P206" s="86" t="s">
        <v>1681</v>
      </c>
      <c r="Q206" s="86"/>
      <c r="R206" s="86" t="s">
        <v>1681</v>
      </c>
      <c r="S206" s="86" t="s">
        <v>1681</v>
      </c>
      <c r="T206" s="86" t="s">
        <v>1681</v>
      </c>
      <c r="U206" s="86" t="s">
        <v>1681</v>
      </c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1087</v>
      </c>
      <c r="D207" t="s">
        <v>14</v>
      </c>
      <c r="E207" s="33" t="s">
        <v>15</v>
      </c>
      <c r="F207" s="33" t="s">
        <v>1080</v>
      </c>
      <c r="G207" s="33"/>
      <c r="H207" s="33" t="s">
        <v>744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990</v>
      </c>
      <c r="C208" t="s">
        <v>1087</v>
      </c>
      <c r="D208" t="s">
        <v>991</v>
      </c>
      <c r="E208" s="33" t="s">
        <v>73</v>
      </c>
      <c r="F208" s="33" t="s">
        <v>28</v>
      </c>
      <c r="G208" s="33"/>
      <c r="H208" s="33" t="s">
        <v>1243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992</v>
      </c>
      <c r="B209" t="s">
        <v>993</v>
      </c>
      <c r="C209" t="s">
        <v>1087</v>
      </c>
      <c r="D209" t="s">
        <v>991</v>
      </c>
      <c r="E209" s="33" t="s">
        <v>73</v>
      </c>
      <c r="F209" s="33" t="s">
        <v>28</v>
      </c>
      <c r="G209" s="33"/>
      <c r="H209" s="33" t="s">
        <v>1244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1087</v>
      </c>
      <c r="D210" t="s">
        <v>1114</v>
      </c>
      <c r="E210" s="33" t="s">
        <v>19</v>
      </c>
      <c r="F210" s="33" t="s">
        <v>28</v>
      </c>
      <c r="G210" s="33"/>
      <c r="H210" s="33" t="s">
        <v>1584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1087</v>
      </c>
      <c r="D211" t="s">
        <v>22</v>
      </c>
      <c r="E211" s="33" t="s">
        <v>19</v>
      </c>
      <c r="F211" s="33" t="s">
        <v>28</v>
      </c>
      <c r="G211" s="33"/>
      <c r="H211" s="33" t="s">
        <v>1585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1087</v>
      </c>
      <c r="D212" t="s">
        <v>613</v>
      </c>
      <c r="E212" s="33" t="s">
        <v>15</v>
      </c>
      <c r="F212" s="33" t="s">
        <v>1080</v>
      </c>
      <c r="G212" s="33" t="s">
        <v>1282</v>
      </c>
      <c r="H212" s="33" t="s">
        <v>745</v>
      </c>
      <c r="I212" s="34">
        <f t="shared" si="36"/>
        <v>21</v>
      </c>
      <c r="J212" s="34">
        <f t="shared" si="41"/>
        <v>7</v>
      </c>
      <c r="K212" s="35">
        <f t="shared" si="42"/>
        <v>0.75</v>
      </c>
      <c r="L212" s="86" t="s">
        <v>1681</v>
      </c>
      <c r="M212" s="86" t="s">
        <v>1681</v>
      </c>
      <c r="N212" s="86" t="s">
        <v>1681</v>
      </c>
      <c r="O212" s="86" t="s">
        <v>1681</v>
      </c>
      <c r="P212" s="86" t="s">
        <v>1681</v>
      </c>
      <c r="Q212" s="86"/>
      <c r="R212" s="86" t="s">
        <v>1681</v>
      </c>
      <c r="S212" s="86"/>
      <c r="T212" s="86"/>
      <c r="U212" s="86" t="s">
        <v>1681</v>
      </c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1087</v>
      </c>
      <c r="D213" t="s">
        <v>25</v>
      </c>
      <c r="E213" s="33" t="s">
        <v>15</v>
      </c>
      <c r="F213" s="33" t="s">
        <v>20</v>
      </c>
      <c r="G213" s="33"/>
      <c r="H213" s="33" t="s">
        <v>746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1259</v>
      </c>
      <c r="C214" t="s">
        <v>1086</v>
      </c>
      <c r="D214" t="s">
        <v>1260</v>
      </c>
      <c r="E214" t="s">
        <v>19</v>
      </c>
      <c r="F214" t="s">
        <v>28</v>
      </c>
      <c r="G214"/>
      <c r="H214" s="33" t="s">
        <v>1300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1506</v>
      </c>
      <c r="C215" t="s">
        <v>1086</v>
      </c>
      <c r="D215" t="s">
        <v>1522</v>
      </c>
      <c r="E215" s="33" t="s">
        <v>15</v>
      </c>
      <c r="F215" s="33" t="s">
        <v>28</v>
      </c>
      <c r="G215"/>
      <c r="H215" s="33" t="s">
        <v>1534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994</v>
      </c>
      <c r="C216" t="s">
        <v>1086</v>
      </c>
      <c r="D216" t="s">
        <v>294</v>
      </c>
      <c r="E216" s="33" t="s">
        <v>73</v>
      </c>
      <c r="F216" s="33" t="s">
        <v>28</v>
      </c>
      <c r="G216" s="33"/>
      <c r="H216" s="33" t="s">
        <v>747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1681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1086</v>
      </c>
      <c r="D217" t="s">
        <v>296</v>
      </c>
      <c r="E217" s="33" t="s">
        <v>73</v>
      </c>
      <c r="F217" s="33" t="s">
        <v>28</v>
      </c>
      <c r="G217" s="33"/>
      <c r="H217" s="33" t="s">
        <v>1084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995</v>
      </c>
      <c r="C218" t="s">
        <v>1086</v>
      </c>
      <c r="D218" t="s">
        <v>298</v>
      </c>
      <c r="E218" s="33" t="s">
        <v>19</v>
      </c>
      <c r="F218" s="33" t="s">
        <v>28</v>
      </c>
      <c r="G218" s="33"/>
      <c r="H218" s="33" t="s">
        <v>748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1681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1086</v>
      </c>
      <c r="D219" t="s">
        <v>300</v>
      </c>
      <c r="E219" s="33" t="s">
        <v>19</v>
      </c>
      <c r="F219" s="33" t="s">
        <v>28</v>
      </c>
      <c r="G219" s="33"/>
      <c r="H219" s="33" t="s">
        <v>749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996</v>
      </c>
      <c r="C220" t="s">
        <v>1086</v>
      </c>
      <c r="D220" t="s">
        <v>301</v>
      </c>
      <c r="E220" s="33" t="s">
        <v>19</v>
      </c>
      <c r="F220" s="33" t="s">
        <v>28</v>
      </c>
      <c r="G220" s="33"/>
      <c r="H220" s="33" t="s">
        <v>750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1681</v>
      </c>
      <c r="M220" s="86"/>
      <c r="N220" s="86" t="s">
        <v>1681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1086</v>
      </c>
      <c r="D221" t="s">
        <v>303</v>
      </c>
      <c r="E221" s="33" t="s">
        <v>15</v>
      </c>
      <c r="F221" s="33" t="s">
        <v>20</v>
      </c>
      <c r="G221" s="33"/>
      <c r="H221" s="33" t="s">
        <v>751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1681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1273</v>
      </c>
      <c r="C222" t="s">
        <v>1086</v>
      </c>
      <c r="D222" t="s">
        <v>1274</v>
      </c>
      <c r="E222" s="33" t="s">
        <v>19</v>
      </c>
      <c r="F222" s="33" t="s">
        <v>1080</v>
      </c>
      <c r="G222" s="33"/>
      <c r="H222" s="33" t="s">
        <v>1275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1312</v>
      </c>
      <c r="C223" t="s">
        <v>1086</v>
      </c>
      <c r="D223" t="s">
        <v>1313</v>
      </c>
      <c r="E223" s="33" t="s">
        <v>19</v>
      </c>
      <c r="F223" s="33" t="s">
        <v>1080</v>
      </c>
      <c r="G223" s="33"/>
      <c r="H223" s="33" t="s">
        <v>1566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1086</v>
      </c>
      <c r="D224" t="s">
        <v>306</v>
      </c>
      <c r="E224" s="33" t="s">
        <v>73</v>
      </c>
      <c r="F224" s="33" t="s">
        <v>28</v>
      </c>
      <c r="G224" s="33"/>
      <c r="H224" s="33" t="s">
        <v>752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1086</v>
      </c>
      <c r="D225" t="s">
        <v>308</v>
      </c>
      <c r="E225" s="33" t="s">
        <v>19</v>
      </c>
      <c r="F225" s="33" t="s">
        <v>20</v>
      </c>
      <c r="G225" s="33"/>
      <c r="H225" s="33" t="s">
        <v>753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1086</v>
      </c>
      <c r="D226" t="s">
        <v>310</v>
      </c>
      <c r="E226" s="33" t="s">
        <v>19</v>
      </c>
      <c r="F226" s="33" t="s">
        <v>20</v>
      </c>
      <c r="G226" s="33"/>
      <c r="H226" s="33" t="s">
        <v>1651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1086</v>
      </c>
      <c r="D227" t="s">
        <v>312</v>
      </c>
      <c r="E227" s="33" t="s">
        <v>19</v>
      </c>
      <c r="F227" s="33" t="s">
        <v>20</v>
      </c>
      <c r="G227" s="33"/>
      <c r="H227" s="33" t="s">
        <v>1638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997</v>
      </c>
      <c r="C228" t="s">
        <v>1086</v>
      </c>
      <c r="D228" t="s">
        <v>316</v>
      </c>
      <c r="E228" s="33" t="s">
        <v>19</v>
      </c>
      <c r="F228" s="33" t="s">
        <v>28</v>
      </c>
      <c r="G228" s="33"/>
      <c r="H228" s="33" t="s">
        <v>754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1681</v>
      </c>
      <c r="M228" s="86" t="s">
        <v>1681</v>
      </c>
      <c r="N228" s="86" t="s">
        <v>1681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1086</v>
      </c>
      <c r="D229" t="s">
        <v>318</v>
      </c>
      <c r="E229" s="33" t="s">
        <v>19</v>
      </c>
      <c r="F229" s="33" t="s">
        <v>28</v>
      </c>
      <c r="G229" s="33"/>
      <c r="H229" s="33" t="s">
        <v>1579</v>
      </c>
      <c r="I229" s="34">
        <f t="shared" si="43"/>
        <v>22</v>
      </c>
      <c r="J229" s="34">
        <f t="shared" si="50"/>
        <v>6</v>
      </c>
      <c r="K229" s="35">
        <f t="shared" si="51"/>
        <v>0.7857142857142857</v>
      </c>
      <c r="L229" s="86" t="s">
        <v>1681</v>
      </c>
      <c r="M229" s="86" t="s">
        <v>1681</v>
      </c>
      <c r="N229" s="86" t="s">
        <v>1681</v>
      </c>
      <c r="O229" s="86" t="s">
        <v>1681</v>
      </c>
      <c r="P229" s="86" t="s">
        <v>1681</v>
      </c>
      <c r="Q229" s="86"/>
      <c r="R229" s="86" t="s">
        <v>1681</v>
      </c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1086</v>
      </c>
      <c r="D230" t="s">
        <v>320</v>
      </c>
      <c r="E230" s="33" t="s">
        <v>19</v>
      </c>
      <c r="F230" s="33" t="s">
        <v>1080</v>
      </c>
      <c r="G230" s="33" t="s">
        <v>1283</v>
      </c>
      <c r="H230" s="33" t="s">
        <v>755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1681</v>
      </c>
      <c r="M230" s="86" t="s">
        <v>1681</v>
      </c>
      <c r="N230" s="86" t="s">
        <v>1681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1086</v>
      </c>
      <c r="D231" t="s">
        <v>322</v>
      </c>
      <c r="E231" s="33" t="s">
        <v>19</v>
      </c>
      <c r="F231" s="33" t="s">
        <v>28</v>
      </c>
      <c r="G231" s="33"/>
      <c r="H231" s="33" t="s">
        <v>1569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1086</v>
      </c>
      <c r="D232" t="s">
        <v>325</v>
      </c>
      <c r="E232" s="33" t="s">
        <v>19</v>
      </c>
      <c r="F232" s="33" t="s">
        <v>28</v>
      </c>
      <c r="G232" s="33"/>
      <c r="H232" s="97" t="s">
        <v>1570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1086</v>
      </c>
      <c r="D233" t="s">
        <v>327</v>
      </c>
      <c r="E233" s="33" t="s">
        <v>19</v>
      </c>
      <c r="F233" s="33" t="s">
        <v>28</v>
      </c>
      <c r="G233" s="33"/>
      <c r="H233" s="33" t="s">
        <v>756</v>
      </c>
      <c r="I233" s="34">
        <f t="shared" si="43"/>
        <v>24</v>
      </c>
      <c r="J233" s="34">
        <f t="shared" si="50"/>
        <v>4</v>
      </c>
      <c r="K233" s="35">
        <f t="shared" si="51"/>
        <v>0.8571428571428571</v>
      </c>
      <c r="L233" s="86" t="s">
        <v>1681</v>
      </c>
      <c r="M233" s="86" t="s">
        <v>1681</v>
      </c>
      <c r="N233" s="86" t="s">
        <v>1681</v>
      </c>
      <c r="O233" s="86"/>
      <c r="P233" s="86"/>
      <c r="Q233" s="86"/>
      <c r="R233" s="86"/>
      <c r="S233" s="86"/>
      <c r="T233" s="86"/>
      <c r="U233" s="86" t="s">
        <v>1681</v>
      </c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1086</v>
      </c>
      <c r="D234" t="s">
        <v>329</v>
      </c>
      <c r="E234" s="33" t="s">
        <v>19</v>
      </c>
      <c r="F234" s="33" t="s">
        <v>28</v>
      </c>
      <c r="G234" s="33"/>
      <c r="H234" s="33" t="s">
        <v>757</v>
      </c>
      <c r="I234" s="34">
        <f t="shared" si="43"/>
        <v>22</v>
      </c>
      <c r="J234" s="34">
        <f t="shared" si="50"/>
        <v>6</v>
      </c>
      <c r="K234" s="35">
        <f t="shared" si="51"/>
        <v>0.7857142857142857</v>
      </c>
      <c r="L234" s="86" t="s">
        <v>1681</v>
      </c>
      <c r="M234" s="86" t="s">
        <v>1681</v>
      </c>
      <c r="N234" s="86" t="s">
        <v>1681</v>
      </c>
      <c r="O234" s="86" t="s">
        <v>1681</v>
      </c>
      <c r="P234" s="86" t="s">
        <v>1681</v>
      </c>
      <c r="Q234" s="86"/>
      <c r="R234" s="86" t="s">
        <v>1681</v>
      </c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1086</v>
      </c>
      <c r="D235" t="s">
        <v>315</v>
      </c>
      <c r="E235" s="33" t="s">
        <v>15</v>
      </c>
      <c r="F235" s="33" t="s">
        <v>28</v>
      </c>
      <c r="G235" s="33"/>
      <c r="H235" s="33" t="s">
        <v>1578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1086</v>
      </c>
      <c r="D236" t="s">
        <v>331</v>
      </c>
      <c r="E236" s="33" t="s">
        <v>15</v>
      </c>
      <c r="F236" s="33" t="s">
        <v>28</v>
      </c>
      <c r="G236" s="33"/>
      <c r="H236" s="33" t="s">
        <v>758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1681</v>
      </c>
      <c r="M236" s="86" t="s">
        <v>1681</v>
      </c>
      <c r="N236" s="86" t="s">
        <v>1681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1547</v>
      </c>
      <c r="C237" t="s">
        <v>1086</v>
      </c>
      <c r="D237" t="s">
        <v>1548</v>
      </c>
      <c r="E237" s="33"/>
      <c r="F237" s="33"/>
      <c r="G237" s="33"/>
      <c r="H237" s="33" t="s">
        <v>1564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1087</v>
      </c>
      <c r="D238" t="s">
        <v>333</v>
      </c>
      <c r="E238" s="33" t="s">
        <v>15</v>
      </c>
      <c r="F238" s="33" t="s">
        <v>28</v>
      </c>
      <c r="G238" s="33"/>
      <c r="H238" s="33" t="s">
        <v>759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1087</v>
      </c>
      <c r="D239" t="s">
        <v>336</v>
      </c>
      <c r="E239" s="33" t="s">
        <v>73</v>
      </c>
      <c r="F239" s="33" t="s">
        <v>28</v>
      </c>
      <c r="G239" s="33"/>
      <c r="H239" s="33" t="s">
        <v>760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1087</v>
      </c>
      <c r="D240" t="s">
        <v>336</v>
      </c>
      <c r="E240" s="33" t="s">
        <v>73</v>
      </c>
      <c r="F240" s="33" t="s">
        <v>28</v>
      </c>
      <c r="G240" s="33"/>
      <c r="H240" s="33" t="s">
        <v>761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1087</v>
      </c>
      <c r="D241" t="s">
        <v>339</v>
      </c>
      <c r="E241" s="33" t="s">
        <v>73</v>
      </c>
      <c r="F241" s="33" t="s">
        <v>28</v>
      </c>
      <c r="G241" s="33"/>
      <c r="H241" s="33" t="s">
        <v>762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1087</v>
      </c>
      <c r="D242" t="s">
        <v>339</v>
      </c>
      <c r="E242" s="33" t="s">
        <v>73</v>
      </c>
      <c r="F242" s="33" t="s">
        <v>28</v>
      </c>
      <c r="G242" s="33"/>
      <c r="H242" s="33" t="s">
        <v>763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1086</v>
      </c>
      <c r="D243" t="s">
        <v>343</v>
      </c>
      <c r="E243" s="33" t="s">
        <v>15</v>
      </c>
      <c r="F243" s="33" t="s">
        <v>28</v>
      </c>
      <c r="G243" s="33"/>
      <c r="H243" s="33" t="s">
        <v>766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1086</v>
      </c>
      <c r="D244" t="s">
        <v>343</v>
      </c>
      <c r="E244" s="33" t="s">
        <v>73</v>
      </c>
      <c r="F244" s="33" t="s">
        <v>28</v>
      </c>
      <c r="G244" s="33"/>
      <c r="H244" s="33" t="s">
        <v>767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999</v>
      </c>
      <c r="C245" t="s">
        <v>1086</v>
      </c>
      <c r="D245" t="s">
        <v>1000</v>
      </c>
      <c r="E245" s="33" t="s">
        <v>73</v>
      </c>
      <c r="F245" s="33" t="s">
        <v>28</v>
      </c>
      <c r="G245" s="33"/>
      <c r="H245" s="33" t="s">
        <v>1301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1087</v>
      </c>
      <c r="D246" t="s">
        <v>346</v>
      </c>
      <c r="E246" s="33" t="s">
        <v>15</v>
      </c>
      <c r="F246" s="33" t="s">
        <v>28</v>
      </c>
      <c r="G246" s="33"/>
      <c r="H246" s="33" t="s">
        <v>768</v>
      </c>
      <c r="I246" s="34">
        <f t="shared" si="43"/>
        <v>20</v>
      </c>
      <c r="J246" s="34">
        <f t="shared" si="50"/>
        <v>8</v>
      </c>
      <c r="K246" s="35">
        <f t="shared" si="51"/>
        <v>0.7142857142857143</v>
      </c>
      <c r="L246" s="86" t="s">
        <v>1681</v>
      </c>
      <c r="M246" s="86" t="s">
        <v>1681</v>
      </c>
      <c r="N246" s="86" t="s">
        <v>1681</v>
      </c>
      <c r="O246" s="86" t="s">
        <v>1681</v>
      </c>
      <c r="P246" s="86" t="s">
        <v>1681</v>
      </c>
      <c r="Q246" s="86"/>
      <c r="R246" s="86" t="s">
        <v>1681</v>
      </c>
      <c r="S246" s="86"/>
      <c r="T246" s="86" t="s">
        <v>1681</v>
      </c>
      <c r="U246" s="86" t="s">
        <v>1681</v>
      </c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1087</v>
      </c>
      <c r="D247" t="s">
        <v>346</v>
      </c>
      <c r="E247" s="33" t="s">
        <v>73</v>
      </c>
      <c r="F247" s="33" t="s">
        <v>28</v>
      </c>
      <c r="G247" s="33"/>
      <c r="H247" s="33" t="s">
        <v>769</v>
      </c>
      <c r="I247" s="34">
        <f t="shared" si="43"/>
        <v>26</v>
      </c>
      <c r="J247" s="34">
        <f t="shared" si="50"/>
        <v>2</v>
      </c>
      <c r="K247" s="35">
        <f t="shared" si="51"/>
        <v>0.9285714285714286</v>
      </c>
      <c r="L247" s="86" t="s">
        <v>1681</v>
      </c>
      <c r="M247" s="86"/>
      <c r="N247" s="86"/>
      <c r="O247" s="86"/>
      <c r="P247" s="86"/>
      <c r="Q247" s="86"/>
      <c r="R247" s="86" t="s">
        <v>1681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1323</v>
      </c>
      <c r="C248" t="s">
        <v>1087</v>
      </c>
      <c r="D248" t="s">
        <v>1001</v>
      </c>
      <c r="E248" s="33" t="s">
        <v>73</v>
      </c>
      <c r="F248" s="33" t="s">
        <v>28</v>
      </c>
      <c r="G248" s="33"/>
      <c r="H248" s="33" t="s">
        <v>1302</v>
      </c>
      <c r="I248" s="34">
        <f>COUNTIF(L248:AM248,"")</f>
        <v>27</v>
      </c>
      <c r="J248" s="34">
        <f t="shared" si="50"/>
        <v>1</v>
      </c>
      <c r="K248" s="35">
        <f t="shared" si="51"/>
        <v>0.9642857142857143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 t="s">
        <v>1681</v>
      </c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1087</v>
      </c>
      <c r="D249" t="s">
        <v>349</v>
      </c>
      <c r="E249" s="33" t="s">
        <v>15</v>
      </c>
      <c r="F249" s="33" t="s">
        <v>28</v>
      </c>
      <c r="G249" s="33"/>
      <c r="H249" s="33" t="s">
        <v>770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1087</v>
      </c>
      <c r="D250" t="s">
        <v>349</v>
      </c>
      <c r="E250" s="33" t="s">
        <v>73</v>
      </c>
      <c r="F250" s="33" t="s">
        <v>28</v>
      </c>
      <c r="G250" s="33"/>
      <c r="H250" s="33" t="s">
        <v>771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1681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1322</v>
      </c>
      <c r="C251" t="s">
        <v>1087</v>
      </c>
      <c r="D251" t="s">
        <v>1002</v>
      </c>
      <c r="E251" s="33" t="s">
        <v>19</v>
      </c>
      <c r="F251" s="33" t="s">
        <v>28</v>
      </c>
      <c r="G251" s="33"/>
      <c r="H251" s="33" t="s">
        <v>1303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773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1087</v>
      </c>
      <c r="D253" t="s">
        <v>352</v>
      </c>
      <c r="E253" s="33" t="s">
        <v>15</v>
      </c>
      <c r="F253" s="33" t="s">
        <v>28</v>
      </c>
      <c r="G253" s="33"/>
      <c r="H253" s="33" t="s">
        <v>774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1003</v>
      </c>
      <c r="C254" t="s">
        <v>1087</v>
      </c>
      <c r="D254" t="s">
        <v>1004</v>
      </c>
      <c r="E254" s="33" t="s">
        <v>73</v>
      </c>
      <c r="F254" s="33" t="s">
        <v>28</v>
      </c>
      <c r="G254" s="33"/>
      <c r="H254" s="33" t="s">
        <v>1304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1087</v>
      </c>
      <c r="D255" t="s">
        <v>355</v>
      </c>
      <c r="E255" s="33" t="s">
        <v>15</v>
      </c>
      <c r="F255" s="33" t="s">
        <v>28</v>
      </c>
      <c r="G255" s="33"/>
      <c r="H255" s="33" t="s">
        <v>775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1087</v>
      </c>
      <c r="D256" t="s">
        <v>355</v>
      </c>
      <c r="E256" s="33" t="s">
        <v>73</v>
      </c>
      <c r="F256" s="33" t="s">
        <v>28</v>
      </c>
      <c r="G256" s="33"/>
      <c r="H256" s="33" t="s">
        <v>776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1005</v>
      </c>
      <c r="C257" t="s">
        <v>1087</v>
      </c>
      <c r="D257" t="s">
        <v>355</v>
      </c>
      <c r="E257" s="33" t="s">
        <v>19</v>
      </c>
      <c r="F257" s="33" t="s">
        <v>28</v>
      </c>
      <c r="G257" s="33"/>
      <c r="H257" s="33" t="s">
        <v>1305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998</v>
      </c>
      <c r="C258" t="s">
        <v>1087</v>
      </c>
      <c r="D258" t="s">
        <v>358</v>
      </c>
      <c r="E258" s="33" t="s">
        <v>15</v>
      </c>
      <c r="F258" s="33" t="s">
        <v>28</v>
      </c>
      <c r="G258" s="33"/>
      <c r="H258" s="33" t="s">
        <v>782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1087</v>
      </c>
      <c r="D259" t="s">
        <v>360</v>
      </c>
      <c r="E259" s="33" t="s">
        <v>15</v>
      </c>
      <c r="F259" s="33" t="s">
        <v>28</v>
      </c>
      <c r="G259" s="33"/>
      <c r="H259" s="33" t="s">
        <v>777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1087</v>
      </c>
      <c r="D260" t="s">
        <v>360</v>
      </c>
      <c r="E260" s="33" t="s">
        <v>73</v>
      </c>
      <c r="F260" s="33" t="s">
        <v>28</v>
      </c>
      <c r="G260" s="33"/>
      <c r="H260" s="33" t="s">
        <v>778</v>
      </c>
      <c r="I260" s="34">
        <f t="shared" si="43"/>
        <v>19</v>
      </c>
      <c r="J260" s="34">
        <f t="shared" si="50"/>
        <v>9</v>
      </c>
      <c r="K260" s="35">
        <f t="shared" si="51"/>
        <v>0.6785714285714286</v>
      </c>
      <c r="L260" s="86" t="s">
        <v>1681</v>
      </c>
      <c r="M260" s="86" t="s">
        <v>1681</v>
      </c>
      <c r="N260" s="86" t="s">
        <v>1681</v>
      </c>
      <c r="O260" s="86" t="s">
        <v>1681</v>
      </c>
      <c r="P260" s="86" t="s">
        <v>1681</v>
      </c>
      <c r="Q260" s="86"/>
      <c r="R260" s="86" t="s">
        <v>1681</v>
      </c>
      <c r="S260" s="86" t="s">
        <v>1681</v>
      </c>
      <c r="T260" s="86" t="s">
        <v>1681</v>
      </c>
      <c r="U260" s="86" t="s">
        <v>1681</v>
      </c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1006</v>
      </c>
      <c r="C261" t="s">
        <v>1087</v>
      </c>
      <c r="D261" t="s">
        <v>1007</v>
      </c>
      <c r="E261" s="33" t="s">
        <v>73</v>
      </c>
      <c r="F261" s="33" t="s">
        <v>28</v>
      </c>
      <c r="G261" s="33"/>
      <c r="H261" s="33" t="s">
        <v>1306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1234</v>
      </c>
      <c r="C262" t="s">
        <v>1087</v>
      </c>
      <c r="D262" t="s">
        <v>1235</v>
      </c>
      <c r="E262" s="33" t="s">
        <v>15</v>
      </c>
      <c r="F262" s="33" t="s">
        <v>28</v>
      </c>
      <c r="G262" s="33"/>
      <c r="H262" s="33" t="s">
        <v>783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1087</v>
      </c>
      <c r="D263" t="s">
        <v>1235</v>
      </c>
      <c r="E263" s="33" t="s">
        <v>73</v>
      </c>
      <c r="F263" s="33" t="s">
        <v>28</v>
      </c>
      <c r="G263" s="33"/>
      <c r="H263" s="33" t="s">
        <v>784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 t="s">
        <v>1681</v>
      </c>
      <c r="N263" s="86" t="s">
        <v>1681</v>
      </c>
      <c r="O263" s="86" t="s">
        <v>1681</v>
      </c>
      <c r="P263" s="86" t="s">
        <v>1681</v>
      </c>
      <c r="Q263" s="86"/>
      <c r="R263" s="86" t="s">
        <v>1681</v>
      </c>
      <c r="S263" s="86" t="s">
        <v>1681</v>
      </c>
      <c r="T263" s="86" t="s">
        <v>1681</v>
      </c>
      <c r="U263" s="86" t="s">
        <v>1681</v>
      </c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1008</v>
      </c>
      <c r="C264" t="s">
        <v>1087</v>
      </c>
      <c r="D264" t="s">
        <v>1009</v>
      </c>
      <c r="E264" s="33" t="s">
        <v>19</v>
      </c>
      <c r="F264" s="33" t="s">
        <v>28</v>
      </c>
      <c r="G264" s="33"/>
      <c r="H264" s="33" t="s">
        <v>1307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 t="s">
        <v>1681</v>
      </c>
      <c r="N264" s="86" t="s">
        <v>1681</v>
      </c>
      <c r="O264" s="86" t="s">
        <v>1681</v>
      </c>
      <c r="P264" s="86" t="s">
        <v>1681</v>
      </c>
      <c r="Q264" s="86"/>
      <c r="R264" s="86" t="s">
        <v>1681</v>
      </c>
      <c r="S264" s="86" t="s">
        <v>1681</v>
      </c>
      <c r="T264" s="86" t="s">
        <v>1681</v>
      </c>
      <c r="U264" s="86" t="s">
        <v>1681</v>
      </c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1087</v>
      </c>
      <c r="D265" t="s">
        <v>365</v>
      </c>
      <c r="E265" s="33" t="s">
        <v>15</v>
      </c>
      <c r="F265" s="33" t="s">
        <v>28</v>
      </c>
      <c r="G265" s="33"/>
      <c r="H265" s="33" t="s">
        <v>780</v>
      </c>
      <c r="I265" s="34">
        <f t="shared" si="43"/>
        <v>19</v>
      </c>
      <c r="J265" s="34">
        <f t="shared" si="50"/>
        <v>9</v>
      </c>
      <c r="K265" s="35">
        <f t="shared" si="51"/>
        <v>0.6785714285714286</v>
      </c>
      <c r="L265" s="86" t="s">
        <v>1681</v>
      </c>
      <c r="M265" s="86" t="s">
        <v>1681</v>
      </c>
      <c r="N265" s="86" t="s">
        <v>1681</v>
      </c>
      <c r="O265" s="86" t="s">
        <v>1681</v>
      </c>
      <c r="P265" s="86" t="s">
        <v>1681</v>
      </c>
      <c r="Q265" s="86"/>
      <c r="R265" s="86" t="s">
        <v>1681</v>
      </c>
      <c r="S265" s="86" t="s">
        <v>1681</v>
      </c>
      <c r="T265" s="86" t="s">
        <v>1681</v>
      </c>
      <c r="U265" s="86" t="s">
        <v>1681</v>
      </c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1087</v>
      </c>
      <c r="D266" t="s">
        <v>365</v>
      </c>
      <c r="E266" s="33" t="s">
        <v>73</v>
      </c>
      <c r="F266" s="33" t="s">
        <v>28</v>
      </c>
      <c r="G266" s="33"/>
      <c r="H266" s="33" t="s">
        <v>779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1010</v>
      </c>
      <c r="C267" t="s">
        <v>1087</v>
      </c>
      <c r="D267" t="s">
        <v>1011</v>
      </c>
      <c r="E267" s="33" t="s">
        <v>73</v>
      </c>
      <c r="F267" s="33" t="s">
        <v>28</v>
      </c>
      <c r="G267" s="33"/>
      <c r="H267" s="33" t="s">
        <v>1308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1319</v>
      </c>
      <c r="C268" t="s">
        <v>1087</v>
      </c>
      <c r="D268" t="s">
        <v>1013</v>
      </c>
      <c r="E268" s="33" t="s">
        <v>73</v>
      </c>
      <c r="F268" s="33" t="s">
        <v>28</v>
      </c>
      <c r="G268" s="33"/>
      <c r="H268" s="33" t="s">
        <v>781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1320</v>
      </c>
      <c r="C269" t="s">
        <v>1087</v>
      </c>
      <c r="D269" t="s">
        <v>1013</v>
      </c>
      <c r="E269" s="33" t="s">
        <v>73</v>
      </c>
      <c r="F269" s="33" t="s">
        <v>28</v>
      </c>
      <c r="G269" s="33"/>
      <c r="H269" s="33" t="s">
        <v>772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1012</v>
      </c>
      <c r="C270" t="s">
        <v>1087</v>
      </c>
      <c r="D270" t="s">
        <v>1013</v>
      </c>
      <c r="E270" s="33" t="s">
        <v>73</v>
      </c>
      <c r="F270" s="33" t="s">
        <v>28</v>
      </c>
      <c r="G270" s="33"/>
      <c r="H270" s="33" t="s">
        <v>1321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1087</v>
      </c>
      <c r="D271" t="s">
        <v>370</v>
      </c>
      <c r="E271" s="33" t="s">
        <v>15</v>
      </c>
      <c r="F271" s="33" t="s">
        <v>28</v>
      </c>
      <c r="G271" s="33"/>
      <c r="H271" s="33" t="s">
        <v>785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1014</v>
      </c>
      <c r="C272" t="s">
        <v>1087</v>
      </c>
      <c r="D272" t="s">
        <v>371</v>
      </c>
      <c r="E272" s="33" t="s">
        <v>15</v>
      </c>
      <c r="F272" s="33" t="s">
        <v>28</v>
      </c>
      <c r="G272" s="33"/>
      <c r="H272" s="33" t="s">
        <v>786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1087</v>
      </c>
      <c r="D273" t="s">
        <v>373</v>
      </c>
      <c r="E273" s="33" t="s">
        <v>73</v>
      </c>
      <c r="F273" s="33" t="s">
        <v>28</v>
      </c>
      <c r="G273" s="33"/>
      <c r="H273" s="33" t="s">
        <v>787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1087</v>
      </c>
      <c r="D274" t="s">
        <v>373</v>
      </c>
      <c r="E274" s="33" t="s">
        <v>73</v>
      </c>
      <c r="F274" s="33" t="s">
        <v>28</v>
      </c>
      <c r="G274" s="33"/>
      <c r="H274" s="33" t="s">
        <v>788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1087</v>
      </c>
      <c r="D275" t="s">
        <v>376</v>
      </c>
      <c r="E275" s="33" t="s">
        <v>73</v>
      </c>
      <c r="F275" s="33" t="s">
        <v>28</v>
      </c>
      <c r="G275" s="33"/>
      <c r="H275" s="33" t="s">
        <v>789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1087</v>
      </c>
      <c r="D276" t="s">
        <v>376</v>
      </c>
      <c r="E276" s="33" t="s">
        <v>46</v>
      </c>
      <c r="F276" s="33" t="s">
        <v>28</v>
      </c>
      <c r="G276" s="33"/>
      <c r="H276" s="33" t="s">
        <v>790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1538</v>
      </c>
      <c r="C277" t="s">
        <v>1086</v>
      </c>
      <c r="D277" t="s">
        <v>1539</v>
      </c>
      <c r="E277" s="33"/>
      <c r="F277" s="33" t="s">
        <v>28</v>
      </c>
      <c r="G277" s="33"/>
      <c r="H277" s="33" t="s">
        <v>1552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1586</v>
      </c>
      <c r="C278" t="s">
        <v>1086</v>
      </c>
      <c r="D278" s="84" t="s">
        <v>1589</v>
      </c>
      <c r="E278" s="33" t="s">
        <v>19</v>
      </c>
      <c r="F278" s="33" t="s">
        <v>28</v>
      </c>
      <c r="G278" s="33"/>
      <c r="H278" s="33" t="s">
        <v>1601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1587</v>
      </c>
      <c r="C279" t="s">
        <v>1086</v>
      </c>
      <c r="D279" s="84" t="s">
        <v>1590</v>
      </c>
      <c r="E279" s="33" t="s">
        <v>73</v>
      </c>
      <c r="F279" s="33" t="s">
        <v>28</v>
      </c>
      <c r="G279" s="33"/>
      <c r="H279" s="33" t="s">
        <v>1602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1588</v>
      </c>
      <c r="C280" t="s">
        <v>1086</v>
      </c>
      <c r="D280" s="84" t="s">
        <v>1591</v>
      </c>
      <c r="E280" s="33" t="s">
        <v>73</v>
      </c>
      <c r="F280" s="33" t="s">
        <v>28</v>
      </c>
      <c r="G280" s="33"/>
      <c r="H280" s="33" t="s">
        <v>1603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1024</v>
      </c>
      <c r="C281" s="89" t="s">
        <v>1087</v>
      </c>
      <c r="D281" s="89" t="s">
        <v>379</v>
      </c>
      <c r="E281" s="142" t="s">
        <v>15</v>
      </c>
      <c r="F281" s="142" t="s">
        <v>28</v>
      </c>
      <c r="G281" s="142"/>
      <c r="H281" s="142" t="s">
        <v>791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1025</v>
      </c>
      <c r="C282" t="s">
        <v>1087</v>
      </c>
      <c r="D282" t="s">
        <v>380</v>
      </c>
      <c r="E282" s="33" t="s">
        <v>15</v>
      </c>
      <c r="F282" s="33" t="s">
        <v>28</v>
      </c>
      <c r="G282" s="33"/>
      <c r="H282" s="33" t="s">
        <v>794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1087</v>
      </c>
      <c r="D283" t="s">
        <v>382</v>
      </c>
      <c r="E283" s="33" t="s">
        <v>73</v>
      </c>
      <c r="F283" s="33" t="s">
        <v>28</v>
      </c>
      <c r="G283" s="33"/>
      <c r="H283" s="33" t="s">
        <v>792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1087</v>
      </c>
      <c r="D284" t="s">
        <v>382</v>
      </c>
      <c r="E284" s="33" t="s">
        <v>73</v>
      </c>
      <c r="F284" s="33" t="s">
        <v>28</v>
      </c>
      <c r="G284" s="33"/>
      <c r="H284" s="33" t="s">
        <v>793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1015</v>
      </c>
      <c r="C285" t="s">
        <v>1087</v>
      </c>
      <c r="D285" t="s">
        <v>384</v>
      </c>
      <c r="E285" s="33" t="s">
        <v>15</v>
      </c>
      <c r="F285" s="33" t="s">
        <v>28</v>
      </c>
      <c r="G285" s="33"/>
      <c r="H285" s="33" t="s">
        <v>795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1016</v>
      </c>
      <c r="C286" t="s">
        <v>1087</v>
      </c>
      <c r="D286" t="s">
        <v>1017</v>
      </c>
      <c r="E286" s="33" t="s">
        <v>19</v>
      </c>
      <c r="F286" s="33" t="s">
        <v>28</v>
      </c>
      <c r="G286" s="33"/>
      <c r="H286" s="33" t="s">
        <v>928</v>
      </c>
      <c r="I286" s="34">
        <f t="shared" si="43"/>
        <v>27</v>
      </c>
      <c r="J286" s="34">
        <f t="shared" si="52"/>
        <v>1</v>
      </c>
      <c r="K286" s="35">
        <f t="shared" si="53"/>
        <v>0.9642857142857143</v>
      </c>
      <c r="L286" s="86"/>
      <c r="M286" s="86"/>
      <c r="N286" s="86"/>
      <c r="O286" s="86"/>
      <c r="P286" s="86"/>
      <c r="Q286" s="86"/>
      <c r="R286" s="86"/>
      <c r="S286" s="86"/>
      <c r="T286" s="86" t="s">
        <v>1681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1018</v>
      </c>
      <c r="C287" t="s">
        <v>1087</v>
      </c>
      <c r="D287" t="s">
        <v>1019</v>
      </c>
      <c r="E287" s="33" t="s">
        <v>19</v>
      </c>
      <c r="F287" s="33" t="s">
        <v>28</v>
      </c>
      <c r="G287" s="33"/>
      <c r="H287" s="33" t="s">
        <v>929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1020</v>
      </c>
      <c r="C288" t="s">
        <v>1087</v>
      </c>
      <c r="D288" t="s">
        <v>1021</v>
      </c>
      <c r="E288" s="33" t="s">
        <v>19</v>
      </c>
      <c r="F288" s="33" t="s">
        <v>28</v>
      </c>
      <c r="G288" s="33"/>
      <c r="H288" s="33" t="s">
        <v>930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1022</v>
      </c>
      <c r="C289" t="s">
        <v>1087</v>
      </c>
      <c r="D289" t="s">
        <v>1023</v>
      </c>
      <c r="E289" s="33" t="s">
        <v>19</v>
      </c>
      <c r="F289" s="33" t="s">
        <v>28</v>
      </c>
      <c r="G289" s="33"/>
      <c r="H289" s="33" t="s">
        <v>931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1199</v>
      </c>
      <c r="C290" t="s">
        <v>1087</v>
      </c>
      <c r="D290" t="s">
        <v>1182</v>
      </c>
      <c r="E290" s="33" t="s">
        <v>19</v>
      </c>
      <c r="F290" s="33" t="s">
        <v>28</v>
      </c>
      <c r="G290" s="33"/>
      <c r="H290" s="33" t="s">
        <v>1184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1200</v>
      </c>
      <c r="C291" t="s">
        <v>1087</v>
      </c>
      <c r="D291" t="s">
        <v>1182</v>
      </c>
      <c r="E291" s="33" t="s">
        <v>19</v>
      </c>
      <c r="F291" s="33" t="s">
        <v>28</v>
      </c>
      <c r="G291" s="33"/>
      <c r="H291" s="33" t="s">
        <v>1185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1218</v>
      </c>
      <c r="C292" t="s">
        <v>1087</v>
      </c>
      <c r="D292" t="s">
        <v>1181</v>
      </c>
      <c r="E292" s="33" t="s">
        <v>15</v>
      </c>
      <c r="F292" s="33" t="s">
        <v>28</v>
      </c>
      <c r="G292" s="33"/>
      <c r="H292" s="33" t="s">
        <v>1183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1324</v>
      </c>
      <c r="C293" t="s">
        <v>1087</v>
      </c>
      <c r="D293" t="s">
        <v>1325</v>
      </c>
      <c r="E293" s="33" t="s">
        <v>73</v>
      </c>
      <c r="F293" s="33" t="s">
        <v>28</v>
      </c>
      <c r="G293" s="33"/>
      <c r="H293" s="33" t="s">
        <v>1617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1592</v>
      </c>
      <c r="C294" t="s">
        <v>1087</v>
      </c>
      <c r="D294" s="84" t="s">
        <v>1595</v>
      </c>
      <c r="E294" s="33" t="s">
        <v>15</v>
      </c>
      <c r="F294" s="33" t="s">
        <v>1080</v>
      </c>
      <c r="G294" s="33"/>
      <c r="H294" s="33" t="s">
        <v>1599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1593</v>
      </c>
      <c r="C295" t="s">
        <v>1087</v>
      </c>
      <c r="D295" s="84" t="s">
        <v>1596</v>
      </c>
      <c r="E295" s="33" t="s">
        <v>73</v>
      </c>
      <c r="F295" s="33" t="s">
        <v>1080</v>
      </c>
      <c r="G295" s="33"/>
      <c r="H295" s="33" t="s">
        <v>1600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1594</v>
      </c>
      <c r="C296" t="s">
        <v>1087</v>
      </c>
      <c r="D296" s="84" t="s">
        <v>1597</v>
      </c>
      <c r="E296" s="33" t="s">
        <v>15</v>
      </c>
      <c r="F296" s="33" t="s">
        <v>28</v>
      </c>
      <c r="G296" s="33"/>
      <c r="H296" s="33" t="s">
        <v>1604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919</v>
      </c>
      <c r="B297" t="s">
        <v>1026</v>
      </c>
      <c r="C297" t="s">
        <v>1087</v>
      </c>
      <c r="D297" t="s">
        <v>1027</v>
      </c>
      <c r="E297" s="33" t="s">
        <v>1081</v>
      </c>
      <c r="F297" s="33" t="s">
        <v>28</v>
      </c>
      <c r="G297" s="33"/>
      <c r="H297" s="33" t="s">
        <v>921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919</v>
      </c>
      <c r="B298" t="s">
        <v>918</v>
      </c>
      <c r="C298" t="s">
        <v>1087</v>
      </c>
      <c r="D298" t="s">
        <v>1027</v>
      </c>
      <c r="E298" s="33" t="s">
        <v>1082</v>
      </c>
      <c r="F298" s="33" t="s">
        <v>28</v>
      </c>
      <c r="G298" s="33"/>
      <c r="H298" s="33" t="s">
        <v>920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1086</v>
      </c>
      <c r="D299" t="s">
        <v>386</v>
      </c>
      <c r="E299" s="33" t="s">
        <v>19</v>
      </c>
      <c r="F299" s="33" t="s">
        <v>28</v>
      </c>
      <c r="G299" s="33"/>
      <c r="H299" s="33" t="s">
        <v>796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1028</v>
      </c>
      <c r="C300" t="s">
        <v>1086</v>
      </c>
      <c r="D300" t="s">
        <v>341</v>
      </c>
      <c r="E300" s="33" t="s">
        <v>73</v>
      </c>
      <c r="F300" s="33" t="s">
        <v>28</v>
      </c>
      <c r="G300" s="33"/>
      <c r="H300" s="33" t="s">
        <v>764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1029</v>
      </c>
      <c r="C301" t="s">
        <v>1086</v>
      </c>
      <c r="D301" t="s">
        <v>341</v>
      </c>
      <c r="E301" s="33" t="s">
        <v>73</v>
      </c>
      <c r="F301" s="33" t="s">
        <v>28</v>
      </c>
      <c r="G301" s="33"/>
      <c r="H301" s="33" t="s">
        <v>765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1030</v>
      </c>
      <c r="C302" t="s">
        <v>1086</v>
      </c>
      <c r="D302" t="s">
        <v>1031</v>
      </c>
      <c r="E302" s="33" t="s">
        <v>19</v>
      </c>
      <c r="F302" s="33" t="s">
        <v>28</v>
      </c>
      <c r="G302" s="33"/>
      <c r="H302" s="33" t="s">
        <v>1246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1032</v>
      </c>
      <c r="C303" t="s">
        <v>1086</v>
      </c>
      <c r="D303" t="s">
        <v>1033</v>
      </c>
      <c r="E303" s="33" t="s">
        <v>19</v>
      </c>
      <c r="F303" s="33" t="s">
        <v>28</v>
      </c>
      <c r="G303" s="33"/>
      <c r="H303" s="33" t="s">
        <v>1245</v>
      </c>
      <c r="I303" s="34">
        <f t="shared" si="60"/>
        <v>25</v>
      </c>
      <c r="J303" s="34">
        <f t="shared" si="52"/>
        <v>3</v>
      </c>
      <c r="K303" s="35">
        <f t="shared" si="53"/>
        <v>0.8928571428571429</v>
      </c>
      <c r="L303" s="86"/>
      <c r="M303" s="86"/>
      <c r="N303" s="86"/>
      <c r="O303" s="86"/>
      <c r="P303" s="86" t="s">
        <v>1681</v>
      </c>
      <c r="Q303" s="86"/>
      <c r="R303" s="86" t="s">
        <v>1681</v>
      </c>
      <c r="S303" s="86" t="s">
        <v>1681</v>
      </c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1155</v>
      </c>
      <c r="C304" t="s">
        <v>1086</v>
      </c>
      <c r="D304" t="s">
        <v>1152</v>
      </c>
      <c r="E304" s="33" t="s">
        <v>73</v>
      </c>
      <c r="F304" s="33" t="s">
        <v>28</v>
      </c>
      <c r="G304" s="33"/>
      <c r="H304" s="33" t="s">
        <v>1161</v>
      </c>
      <c r="I304" s="34">
        <f t="shared" si="60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 t="s">
        <v>1681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1156</v>
      </c>
      <c r="C305" t="s">
        <v>1086</v>
      </c>
      <c r="D305" t="s">
        <v>1152</v>
      </c>
      <c r="E305" s="33" t="s">
        <v>73</v>
      </c>
      <c r="F305" s="33" t="s">
        <v>28</v>
      </c>
      <c r="G305" s="33"/>
      <c r="H305" s="33" t="s">
        <v>1162</v>
      </c>
      <c r="I305" s="34">
        <f t="shared" si="60"/>
        <v>27</v>
      </c>
      <c r="J305" s="34">
        <f>COUNTIF(L305:AM305,"APAGADO")</f>
        <v>1</v>
      </c>
      <c r="K305" s="35">
        <f>(I305)/(J305+I305)</f>
        <v>0.9642857142857143</v>
      </c>
      <c r="L305" s="86"/>
      <c r="M305" s="86"/>
      <c r="N305" s="86"/>
      <c r="O305" s="86"/>
      <c r="P305" s="86"/>
      <c r="Q305" s="86"/>
      <c r="R305" s="86" t="s">
        <v>1681</v>
      </c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1157</v>
      </c>
      <c r="C306" t="s">
        <v>1086</v>
      </c>
      <c r="D306" t="s">
        <v>1153</v>
      </c>
      <c r="E306" s="33" t="s">
        <v>73</v>
      </c>
      <c r="F306" s="33" t="s">
        <v>28</v>
      </c>
      <c r="G306" s="33"/>
      <c r="H306" s="33" t="s">
        <v>1163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1158</v>
      </c>
      <c r="C307" t="s">
        <v>1086</v>
      </c>
      <c r="D307" t="s">
        <v>1153</v>
      </c>
      <c r="E307" s="33" t="s">
        <v>73</v>
      </c>
      <c r="F307" s="33" t="s">
        <v>28</v>
      </c>
      <c r="G307" s="33"/>
      <c r="H307" s="33" t="s">
        <v>1164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1523</v>
      </c>
      <c r="B308" t="s">
        <v>1261</v>
      </c>
      <c r="C308" t="s">
        <v>1086</v>
      </c>
      <c r="D308" t="s">
        <v>1262</v>
      </c>
      <c r="E308" t="s">
        <v>19</v>
      </c>
      <c r="F308" t="s">
        <v>28</v>
      </c>
      <c r="G308"/>
      <c r="H308" s="33" t="s">
        <v>1268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1523</v>
      </c>
      <c r="B309" t="s">
        <v>1263</v>
      </c>
      <c r="C309" t="s">
        <v>1086</v>
      </c>
      <c r="D309" t="s">
        <v>1264</v>
      </c>
      <c r="E309" t="s">
        <v>19</v>
      </c>
      <c r="F309" t="s">
        <v>28</v>
      </c>
      <c r="G309"/>
      <c r="H309" s="33" t="s">
        <v>1269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1086</v>
      </c>
      <c r="D310" t="s">
        <v>389</v>
      </c>
      <c r="E310" s="33" t="s">
        <v>19</v>
      </c>
      <c r="F310" s="33" t="s">
        <v>28</v>
      </c>
      <c r="G310" s="33"/>
      <c r="H310" s="33" t="s">
        <v>797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1086</v>
      </c>
      <c r="D311" t="s">
        <v>391</v>
      </c>
      <c r="E311" s="33" t="s">
        <v>19</v>
      </c>
      <c r="F311" s="33" t="s">
        <v>28</v>
      </c>
      <c r="G311" s="33"/>
      <c r="H311" s="33" t="s">
        <v>798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1086</v>
      </c>
      <c r="D312" t="s">
        <v>394</v>
      </c>
      <c r="E312" s="33" t="s">
        <v>19</v>
      </c>
      <c r="F312" s="33" t="s">
        <v>20</v>
      </c>
      <c r="G312" s="33"/>
      <c r="H312" s="33" t="s">
        <v>799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1086</v>
      </c>
      <c r="D313" t="s">
        <v>396</v>
      </c>
      <c r="E313" s="33" t="s">
        <v>19</v>
      </c>
      <c r="F313" s="33" t="s">
        <v>28</v>
      </c>
      <c r="G313" s="33"/>
      <c r="H313" s="33" t="s">
        <v>802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1034</v>
      </c>
      <c r="C314" t="s">
        <v>1086</v>
      </c>
      <c r="D314" t="s">
        <v>397</v>
      </c>
      <c r="E314" s="33" t="s">
        <v>19</v>
      </c>
      <c r="F314" s="33" t="s">
        <v>28</v>
      </c>
      <c r="G314" s="33"/>
      <c r="H314" s="33" t="s">
        <v>803</v>
      </c>
      <c r="I314" s="34">
        <f t="shared" si="60"/>
        <v>22</v>
      </c>
      <c r="J314" s="34">
        <f>COUNTIF(L314:AM314,"APAGADO")</f>
        <v>6</v>
      </c>
      <c r="K314" s="35">
        <f>(I314)/(J314+I314)</f>
        <v>0.7857142857142857</v>
      </c>
      <c r="L314" s="86" t="s">
        <v>1681</v>
      </c>
      <c r="M314" s="86"/>
      <c r="N314" s="86"/>
      <c r="O314" s="86" t="s">
        <v>1681</v>
      </c>
      <c r="P314" s="86" t="s">
        <v>1681</v>
      </c>
      <c r="Q314" s="86"/>
      <c r="R314" s="86" t="s">
        <v>1681</v>
      </c>
      <c r="S314" s="86" t="s">
        <v>1681</v>
      </c>
      <c r="T314" s="86" t="s">
        <v>1681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1086</v>
      </c>
      <c r="D315" t="s">
        <v>399</v>
      </c>
      <c r="E315" s="33" t="s">
        <v>73</v>
      </c>
      <c r="F315" s="33" t="s">
        <v>28</v>
      </c>
      <c r="G315" s="33"/>
      <c r="H315" s="33" t="s">
        <v>800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1086</v>
      </c>
      <c r="D316" t="s">
        <v>399</v>
      </c>
      <c r="E316" s="33" t="s">
        <v>73</v>
      </c>
      <c r="F316" s="33" t="s">
        <v>28</v>
      </c>
      <c r="G316" s="33"/>
      <c r="H316" s="33" t="s">
        <v>801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1292</v>
      </c>
      <c r="C317" t="s">
        <v>1086</v>
      </c>
      <c r="D317" t="s">
        <v>1293</v>
      </c>
      <c r="E317" s="33" t="s">
        <v>15</v>
      </c>
      <c r="F317" s="33" t="s">
        <v>1080</v>
      </c>
      <c r="G317" s="33" t="s">
        <v>1295</v>
      </c>
      <c r="H317" s="33" t="s">
        <v>1294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1503</v>
      </c>
      <c r="C318" s="129" t="s">
        <v>1087</v>
      </c>
      <c r="D318" t="s">
        <v>1504</v>
      </c>
      <c r="E318" s="33" t="s">
        <v>15</v>
      </c>
      <c r="F318" s="33" t="s">
        <v>1334</v>
      </c>
      <c r="G318" s="33"/>
      <c r="H318" s="33" t="s">
        <v>1505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1086</v>
      </c>
      <c r="D319" t="s">
        <v>411</v>
      </c>
      <c r="E319" s="33" t="s">
        <v>15</v>
      </c>
      <c r="F319" s="33" t="s">
        <v>20</v>
      </c>
      <c r="G319" s="33"/>
      <c r="H319" s="33" t="s">
        <v>804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1086</v>
      </c>
      <c r="D320" t="s">
        <v>402</v>
      </c>
      <c r="E320" s="33" t="s">
        <v>19</v>
      </c>
      <c r="F320" s="33" t="s">
        <v>20</v>
      </c>
      <c r="G320" s="33"/>
      <c r="H320" s="33" t="s">
        <v>805</v>
      </c>
      <c r="I320" s="34">
        <f t="shared" si="60"/>
        <v>25</v>
      </c>
      <c r="J320" s="34">
        <f>COUNTIF(L320:AM320,"APAGADO")</f>
        <v>3</v>
      </c>
      <c r="K320" s="35">
        <f>(I320)/(J320+I320)</f>
        <v>0.8928571428571429</v>
      </c>
      <c r="L320" s="86"/>
      <c r="M320" s="86"/>
      <c r="N320" s="86"/>
      <c r="O320" s="86"/>
      <c r="P320" s="86"/>
      <c r="Q320" s="86"/>
      <c r="R320" s="86"/>
      <c r="S320" s="86" t="s">
        <v>1681</v>
      </c>
      <c r="T320" s="86" t="s">
        <v>1681</v>
      </c>
      <c r="U320" s="86" t="s">
        <v>1681</v>
      </c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1086</v>
      </c>
      <c r="D321" t="s">
        <v>404</v>
      </c>
      <c r="E321" s="33" t="s">
        <v>15</v>
      </c>
      <c r="F321" s="33" t="s">
        <v>20</v>
      </c>
      <c r="G321" s="33"/>
      <c r="H321" s="33" t="s">
        <v>806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1086</v>
      </c>
      <c r="D322" t="s">
        <v>407</v>
      </c>
      <c r="E322" s="33" t="s">
        <v>19</v>
      </c>
      <c r="F322" s="33" t="s">
        <v>28</v>
      </c>
      <c r="G322" s="33"/>
      <c r="H322" s="33" t="s">
        <v>807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1086</v>
      </c>
      <c r="D323" t="s">
        <v>407</v>
      </c>
      <c r="E323" s="33" t="s">
        <v>73</v>
      </c>
      <c r="F323" s="33" t="s">
        <v>28</v>
      </c>
      <c r="G323" s="33"/>
      <c r="H323" s="33" t="s">
        <v>808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1086</v>
      </c>
      <c r="D324" t="s">
        <v>407</v>
      </c>
      <c r="E324" s="33" t="s">
        <v>73</v>
      </c>
      <c r="F324" s="33" t="s">
        <v>28</v>
      </c>
      <c r="G324" s="33"/>
      <c r="H324" s="33" t="s">
        <v>809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1086</v>
      </c>
      <c r="D325" t="s">
        <v>414</v>
      </c>
      <c r="E325" s="33" t="s">
        <v>73</v>
      </c>
      <c r="F325" s="33" t="s">
        <v>28</v>
      </c>
      <c r="G325" s="33"/>
      <c r="H325" s="33" t="s">
        <v>810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1086</v>
      </c>
      <c r="D326" t="s">
        <v>414</v>
      </c>
      <c r="E326" s="33" t="s">
        <v>73</v>
      </c>
      <c r="F326" s="33" t="s">
        <v>28</v>
      </c>
      <c r="G326" s="33"/>
      <c r="H326" s="33" t="s">
        <v>811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1086</v>
      </c>
      <c r="D327" t="s">
        <v>417</v>
      </c>
      <c r="E327" s="33" t="s">
        <v>73</v>
      </c>
      <c r="F327" s="33" t="s">
        <v>28</v>
      </c>
      <c r="G327" s="33"/>
      <c r="H327" s="33" t="s">
        <v>812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1086</v>
      </c>
      <c r="D328" t="s">
        <v>417</v>
      </c>
      <c r="E328" s="33" t="s">
        <v>73</v>
      </c>
      <c r="F328" s="33" t="s">
        <v>28</v>
      </c>
      <c r="G328" s="33"/>
      <c r="H328" s="33" t="s">
        <v>813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1086</v>
      </c>
      <c r="D329" t="s">
        <v>420</v>
      </c>
      <c r="E329" s="33" t="s">
        <v>73</v>
      </c>
      <c r="F329" s="33" t="s">
        <v>28</v>
      </c>
      <c r="G329" s="33"/>
      <c r="H329" s="33" t="s">
        <v>814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1086</v>
      </c>
      <c r="D330" t="s">
        <v>420</v>
      </c>
      <c r="E330" s="33" t="s">
        <v>73</v>
      </c>
      <c r="F330" s="33" t="s">
        <v>28</v>
      </c>
      <c r="G330" s="33"/>
      <c r="H330" s="33" t="s">
        <v>815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924</v>
      </c>
      <c r="C331" t="s">
        <v>1086</v>
      </c>
      <c r="D331" t="s">
        <v>925</v>
      </c>
      <c r="E331" s="33" t="s">
        <v>19</v>
      </c>
      <c r="F331" s="33" t="s">
        <v>28</v>
      </c>
      <c r="G331" s="33"/>
      <c r="H331" s="33" t="s">
        <v>932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926</v>
      </c>
      <c r="C332" t="s">
        <v>1086</v>
      </c>
      <c r="D332" t="s">
        <v>927</v>
      </c>
      <c r="E332" s="33" t="s">
        <v>19</v>
      </c>
      <c r="F332" s="33" t="s">
        <v>28</v>
      </c>
      <c r="G332" s="33"/>
      <c r="H332" s="33" t="s">
        <v>933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1035</v>
      </c>
      <c r="C333" t="s">
        <v>1086</v>
      </c>
      <c r="D333" t="s">
        <v>1036</v>
      </c>
      <c r="E333" s="33" t="s">
        <v>19</v>
      </c>
      <c r="F333" s="33" t="s">
        <v>28</v>
      </c>
      <c r="G333" s="33"/>
      <c r="H333" s="33" t="s">
        <v>1247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1652</v>
      </c>
      <c r="C334" t="s">
        <v>1086</v>
      </c>
      <c r="D334" t="s">
        <v>1655</v>
      </c>
      <c r="E334" s="145"/>
      <c r="F334" s="33" t="s">
        <v>28</v>
      </c>
      <c r="G334" s="33"/>
      <c r="H334" s="142" t="s">
        <v>1656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1653</v>
      </c>
      <c r="C335" t="s">
        <v>1086</v>
      </c>
      <c r="D335" t="s">
        <v>1655</v>
      </c>
      <c r="E335" s="145"/>
      <c r="F335" s="33" t="s">
        <v>28</v>
      </c>
      <c r="G335" s="33"/>
      <c r="H335" s="142" t="s">
        <v>1657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1654</v>
      </c>
      <c r="C336" t="s">
        <v>1086</v>
      </c>
      <c r="D336" t="s">
        <v>1655</v>
      </c>
      <c r="E336" s="145"/>
      <c r="F336" s="33" t="s">
        <v>28</v>
      </c>
      <c r="G336" s="33"/>
      <c r="H336" s="142" t="s">
        <v>1658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1087</v>
      </c>
      <c r="D337" t="s">
        <v>423</v>
      </c>
      <c r="E337" s="33" t="s">
        <v>15</v>
      </c>
      <c r="F337" s="33" t="s">
        <v>20</v>
      </c>
      <c r="G337" s="33"/>
      <c r="H337" s="33" t="s">
        <v>817</v>
      </c>
      <c r="I337" s="34">
        <f t="shared" ref="I337:I349" si="68">COUNTIF(L337:AM337,"")</f>
        <v>24</v>
      </c>
      <c r="J337" s="34">
        <f t="shared" si="66"/>
        <v>4</v>
      </c>
      <c r="K337" s="35">
        <f>(I337)/(J337+I337)</f>
        <v>0.8571428571428571</v>
      </c>
      <c r="L337" s="86"/>
      <c r="M337" s="86"/>
      <c r="N337" s="86"/>
      <c r="O337" s="86" t="s">
        <v>1681</v>
      </c>
      <c r="P337" s="86" t="s">
        <v>1681</v>
      </c>
      <c r="Q337" s="86"/>
      <c r="R337" s="86" t="s">
        <v>1681</v>
      </c>
      <c r="S337" s="86" t="s">
        <v>1681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1087</v>
      </c>
      <c r="D338" t="s">
        <v>425</v>
      </c>
      <c r="E338" s="33" t="s">
        <v>15</v>
      </c>
      <c r="F338" s="33" t="s">
        <v>20</v>
      </c>
      <c r="G338" s="33"/>
      <c r="H338" s="33" t="s">
        <v>1645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1681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1037</v>
      </c>
      <c r="C339" t="s">
        <v>1087</v>
      </c>
      <c r="D339" t="s">
        <v>1038</v>
      </c>
      <c r="E339" s="33" t="s">
        <v>73</v>
      </c>
      <c r="F339" s="33" t="s">
        <v>20</v>
      </c>
      <c r="G339" s="33"/>
      <c r="H339" s="33" t="s">
        <v>1309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1039</v>
      </c>
      <c r="C340" t="s">
        <v>1087</v>
      </c>
      <c r="D340" t="s">
        <v>1038</v>
      </c>
      <c r="E340" s="33" t="s">
        <v>73</v>
      </c>
      <c r="F340" s="33" t="s">
        <v>20</v>
      </c>
      <c r="G340" s="33"/>
      <c r="H340" s="33" t="s">
        <v>1606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1087</v>
      </c>
      <c r="D341" t="s">
        <v>427</v>
      </c>
      <c r="E341" s="33" t="s">
        <v>19</v>
      </c>
      <c r="F341" s="33" t="s">
        <v>20</v>
      </c>
      <c r="G341" s="33"/>
      <c r="H341" s="33" t="s">
        <v>1646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1087</v>
      </c>
      <c r="D342" t="s">
        <v>429</v>
      </c>
      <c r="E342" s="33" t="s">
        <v>19</v>
      </c>
      <c r="F342" s="33" t="s">
        <v>20</v>
      </c>
      <c r="G342" s="33"/>
      <c r="H342" s="33" t="s">
        <v>816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1087</v>
      </c>
      <c r="D343" t="s">
        <v>431</v>
      </c>
      <c r="E343" s="33" t="s">
        <v>73</v>
      </c>
      <c r="F343" s="33" t="s">
        <v>28</v>
      </c>
      <c r="G343" s="33"/>
      <c r="H343" s="33" t="s">
        <v>819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1087</v>
      </c>
      <c r="D344" t="s">
        <v>431</v>
      </c>
      <c r="E344" s="33" t="s">
        <v>73</v>
      </c>
      <c r="F344" s="33" t="s">
        <v>28</v>
      </c>
      <c r="G344" s="33"/>
      <c r="H344" s="33" t="s">
        <v>820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1087</v>
      </c>
      <c r="D345" t="s">
        <v>434</v>
      </c>
      <c r="E345" s="33" t="s">
        <v>73</v>
      </c>
      <c r="F345" s="33" t="s">
        <v>28</v>
      </c>
      <c r="G345" s="33"/>
      <c r="H345" s="33" t="s">
        <v>821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1087</v>
      </c>
      <c r="D346" t="s">
        <v>434</v>
      </c>
      <c r="E346" s="33" t="s">
        <v>73</v>
      </c>
      <c r="F346" s="33" t="s">
        <v>28</v>
      </c>
      <c r="G346" s="33"/>
      <c r="H346" s="33" t="s">
        <v>822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1087</v>
      </c>
      <c r="D347" t="s">
        <v>438</v>
      </c>
      <c r="E347" s="33" t="s">
        <v>19</v>
      </c>
      <c r="F347" s="33" t="s">
        <v>20</v>
      </c>
      <c r="G347" s="33"/>
      <c r="H347" s="33" t="s">
        <v>823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1559</v>
      </c>
      <c r="C348" t="s">
        <v>1087</v>
      </c>
      <c r="D348" t="s">
        <v>1560</v>
      </c>
      <c r="E348" s="33"/>
      <c r="F348" s="33"/>
      <c r="G348" s="33"/>
      <c r="H348" s="33" t="s">
        <v>1623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1610</v>
      </c>
      <c r="C349" t="s">
        <v>1087</v>
      </c>
      <c r="D349" t="s">
        <v>1611</v>
      </c>
      <c r="E349" s="143"/>
      <c r="F349" s="144" t="s">
        <v>28</v>
      </c>
      <c r="G349" s="144"/>
      <c r="H349" s="144" t="s">
        <v>1612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1087</v>
      </c>
      <c r="D350" t="s">
        <v>449</v>
      </c>
      <c r="E350" s="33" t="s">
        <v>15</v>
      </c>
      <c r="F350" s="33" t="s">
        <v>28</v>
      </c>
      <c r="G350" s="33"/>
      <c r="H350" s="33" t="s">
        <v>1580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1087</v>
      </c>
      <c r="D351" t="s">
        <v>451</v>
      </c>
      <c r="E351" s="33" t="s">
        <v>19</v>
      </c>
      <c r="F351" s="33" t="s">
        <v>20</v>
      </c>
      <c r="G351" s="33"/>
      <c r="H351" s="33" t="s">
        <v>1633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1087</v>
      </c>
      <c r="D352" t="s">
        <v>440</v>
      </c>
      <c r="E352" s="33" t="s">
        <v>19</v>
      </c>
      <c r="F352" s="33" t="s">
        <v>20</v>
      </c>
      <c r="G352" s="33"/>
      <c r="H352" s="33" t="s">
        <v>824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1087</v>
      </c>
      <c r="D353" t="s">
        <v>443</v>
      </c>
      <c r="E353" s="33" t="s">
        <v>46</v>
      </c>
      <c r="F353" s="33" t="s">
        <v>28</v>
      </c>
      <c r="G353" s="33"/>
      <c r="H353" s="33" t="s">
        <v>1581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1087</v>
      </c>
      <c r="D354" t="s">
        <v>453</v>
      </c>
      <c r="E354" s="33" t="s">
        <v>15</v>
      </c>
      <c r="F354" s="33" t="s">
        <v>1080</v>
      </c>
      <c r="G354" s="33" t="s">
        <v>1284</v>
      </c>
      <c r="H354" s="33" t="s">
        <v>825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1087</v>
      </c>
      <c r="D355" t="s">
        <v>445</v>
      </c>
      <c r="E355" s="33" t="s">
        <v>15</v>
      </c>
      <c r="F355" s="33" t="s">
        <v>28</v>
      </c>
      <c r="G355" s="33"/>
      <c r="H355" s="33" t="s">
        <v>826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1087</v>
      </c>
      <c r="D356" t="s">
        <v>447</v>
      </c>
      <c r="E356" s="33" t="s">
        <v>15</v>
      </c>
      <c r="F356" s="33" t="s">
        <v>28</v>
      </c>
      <c r="G356" s="33"/>
      <c r="H356" s="33" t="s">
        <v>827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1149</v>
      </c>
      <c r="B357" t="s">
        <v>1150</v>
      </c>
      <c r="C357" t="s">
        <v>1087</v>
      </c>
      <c r="D357" t="s">
        <v>1151</v>
      </c>
      <c r="E357" s="33" t="s">
        <v>1139</v>
      </c>
      <c r="F357" s="33" t="s">
        <v>28</v>
      </c>
      <c r="G357" s="33"/>
      <c r="H357" s="33" t="s">
        <v>1165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1149</v>
      </c>
      <c r="B358" t="s">
        <v>1169</v>
      </c>
      <c r="C358" t="s">
        <v>1087</v>
      </c>
      <c r="D358" t="s">
        <v>1151</v>
      </c>
      <c r="E358" s="33" t="s">
        <v>1139</v>
      </c>
      <c r="F358" s="33" t="s">
        <v>28</v>
      </c>
      <c r="G358" s="33"/>
      <c r="H358" s="33" t="s">
        <v>1166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1086</v>
      </c>
      <c r="D359" t="s">
        <v>455</v>
      </c>
      <c r="E359" s="33" t="s">
        <v>73</v>
      </c>
      <c r="F359" s="33" t="s">
        <v>28</v>
      </c>
      <c r="G359" s="33"/>
      <c r="H359" s="33" t="s">
        <v>828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1086</v>
      </c>
      <c r="D360" t="s">
        <v>455</v>
      </c>
      <c r="E360" s="33" t="s">
        <v>73</v>
      </c>
      <c r="F360" s="33" t="s">
        <v>28</v>
      </c>
      <c r="G360" s="33"/>
      <c r="H360" s="33" t="s">
        <v>829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1040</v>
      </c>
      <c r="C361" t="s">
        <v>1086</v>
      </c>
      <c r="D361" t="s">
        <v>457</v>
      </c>
      <c r="E361" s="33" t="s">
        <v>73</v>
      </c>
      <c r="F361" s="33" t="s">
        <v>28</v>
      </c>
      <c r="G361" s="33"/>
      <c r="H361" s="33" t="s">
        <v>830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1041</v>
      </c>
      <c r="C362" t="s">
        <v>1086</v>
      </c>
      <c r="D362" t="s">
        <v>457</v>
      </c>
      <c r="E362" s="33" t="s">
        <v>73</v>
      </c>
      <c r="F362" s="33" t="s">
        <v>28</v>
      </c>
      <c r="G362" s="33"/>
      <c r="H362" s="33" t="s">
        <v>831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1087</v>
      </c>
      <c r="D363" t="s">
        <v>1048</v>
      </c>
      <c r="E363" s="33" t="s">
        <v>19</v>
      </c>
      <c r="F363" s="33" t="s">
        <v>20</v>
      </c>
      <c r="G363" s="33"/>
      <c r="H363" s="33" t="s">
        <v>1619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1087</v>
      </c>
      <c r="D364" t="s">
        <v>1524</v>
      </c>
      <c r="E364" s="33" t="s">
        <v>19</v>
      </c>
      <c r="F364" s="33" t="s">
        <v>20</v>
      </c>
      <c r="G364" s="33"/>
      <c r="H364" s="33" t="s">
        <v>1620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1087</v>
      </c>
      <c r="D365" t="s">
        <v>470</v>
      </c>
      <c r="E365" s="33" t="s">
        <v>19</v>
      </c>
      <c r="F365" s="33" t="s">
        <v>20</v>
      </c>
      <c r="G365" s="33"/>
      <c r="H365" s="33" t="s">
        <v>1632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1042</v>
      </c>
      <c r="C366" t="s">
        <v>1087</v>
      </c>
      <c r="D366" t="s">
        <v>471</v>
      </c>
      <c r="E366" s="33" t="s">
        <v>19</v>
      </c>
      <c r="F366" s="33" t="s">
        <v>20</v>
      </c>
      <c r="G366" s="33"/>
      <c r="H366" s="33" t="s">
        <v>1637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1049</v>
      </c>
      <c r="C367" t="s">
        <v>1087</v>
      </c>
      <c r="D367" t="s">
        <v>459</v>
      </c>
      <c r="E367" s="33" t="s">
        <v>15</v>
      </c>
      <c r="F367" s="33" t="s">
        <v>20</v>
      </c>
      <c r="G367" s="33"/>
      <c r="H367" s="33" t="s">
        <v>834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1050</v>
      </c>
      <c r="C368" t="s">
        <v>1087</v>
      </c>
      <c r="D368" t="s">
        <v>460</v>
      </c>
      <c r="E368" s="33" t="s">
        <v>19</v>
      </c>
      <c r="F368" s="33" t="s">
        <v>28</v>
      </c>
      <c r="G368" s="33"/>
      <c r="H368" s="33" t="s">
        <v>835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1051</v>
      </c>
      <c r="C369" t="s">
        <v>1087</v>
      </c>
      <c r="D369" t="s">
        <v>461</v>
      </c>
      <c r="E369" s="33" t="s">
        <v>19</v>
      </c>
      <c r="F369" s="33" t="s">
        <v>28</v>
      </c>
      <c r="G369" s="33"/>
      <c r="H369" s="33" t="s">
        <v>836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1087</v>
      </c>
      <c r="D370" t="s">
        <v>463</v>
      </c>
      <c r="E370" s="33" t="s">
        <v>19</v>
      </c>
      <c r="F370" s="33" t="s">
        <v>28</v>
      </c>
      <c r="G370" s="33"/>
      <c r="H370" s="33" t="s">
        <v>837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1052</v>
      </c>
      <c r="C371" t="s">
        <v>1087</v>
      </c>
      <c r="D371" t="s">
        <v>464</v>
      </c>
      <c r="E371" s="33" t="s">
        <v>15</v>
      </c>
      <c r="F371" s="33" t="s">
        <v>20</v>
      </c>
      <c r="G371" s="33"/>
      <c r="H371" s="33" t="s">
        <v>818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1053</v>
      </c>
      <c r="C372" t="s">
        <v>1087</v>
      </c>
      <c r="D372" t="s">
        <v>465</v>
      </c>
      <c r="E372" s="33" t="s">
        <v>15</v>
      </c>
      <c r="F372" s="33" t="s">
        <v>20</v>
      </c>
      <c r="G372" s="33"/>
      <c r="H372" s="33" t="s">
        <v>838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1043</v>
      </c>
      <c r="C373" t="s">
        <v>1087</v>
      </c>
      <c r="D373" t="s">
        <v>472</v>
      </c>
      <c r="E373" s="33" t="s">
        <v>15</v>
      </c>
      <c r="F373" s="33" t="s">
        <v>20</v>
      </c>
      <c r="G373" s="33"/>
      <c r="H373" s="33" t="s">
        <v>832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1087</v>
      </c>
      <c r="D374" t="s">
        <v>474</v>
      </c>
      <c r="E374" s="33" t="s">
        <v>15</v>
      </c>
      <c r="F374" s="33" t="s">
        <v>20</v>
      </c>
      <c r="G374" s="33"/>
      <c r="H374" s="33" t="s">
        <v>833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1044</v>
      </c>
      <c r="C375" t="s">
        <v>1087</v>
      </c>
      <c r="D375" t="s">
        <v>475</v>
      </c>
      <c r="E375" s="33" t="s">
        <v>73</v>
      </c>
      <c r="F375" s="33" t="s">
        <v>20</v>
      </c>
      <c r="G375" s="33"/>
      <c r="H375" s="33" t="s">
        <v>1621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1045</v>
      </c>
      <c r="C376" t="s">
        <v>1087</v>
      </c>
      <c r="D376" t="s">
        <v>475</v>
      </c>
      <c r="E376" s="33" t="s">
        <v>73</v>
      </c>
      <c r="F376" s="33" t="s">
        <v>20</v>
      </c>
      <c r="G376" s="33"/>
      <c r="H376" s="33" t="s">
        <v>1622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1681</v>
      </c>
      <c r="O376" s="86"/>
      <c r="P376" s="86" t="s">
        <v>1681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1087</v>
      </c>
      <c r="D377" t="s">
        <v>477</v>
      </c>
      <c r="E377" s="33" t="s">
        <v>15</v>
      </c>
      <c r="F377" s="33" t="s">
        <v>28</v>
      </c>
      <c r="G377" s="33"/>
      <c r="H377" s="33" t="s">
        <v>839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1681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1054</v>
      </c>
      <c r="C378" t="s">
        <v>1087</v>
      </c>
      <c r="D378" t="s">
        <v>466</v>
      </c>
      <c r="E378" s="33" t="s">
        <v>73</v>
      </c>
      <c r="F378" s="33" t="s">
        <v>28</v>
      </c>
      <c r="G378" s="33"/>
      <c r="H378" s="33" t="s">
        <v>840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1055</v>
      </c>
      <c r="C379" t="s">
        <v>1087</v>
      </c>
      <c r="D379" t="s">
        <v>466</v>
      </c>
      <c r="E379" s="33" t="s">
        <v>73</v>
      </c>
      <c r="F379" s="33" t="s">
        <v>28</v>
      </c>
      <c r="G379" s="33"/>
      <c r="H379" s="33" t="s">
        <v>841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1046</v>
      </c>
      <c r="C380" t="s">
        <v>1087</v>
      </c>
      <c r="D380" t="s">
        <v>478</v>
      </c>
      <c r="E380" s="33" t="s">
        <v>73</v>
      </c>
      <c r="F380" s="33" t="s">
        <v>28</v>
      </c>
      <c r="G380" s="33"/>
      <c r="H380" s="33" t="s">
        <v>842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1047</v>
      </c>
      <c r="C381" t="s">
        <v>1087</v>
      </c>
      <c r="D381" t="s">
        <v>478</v>
      </c>
      <c r="E381" s="33" t="s">
        <v>73</v>
      </c>
      <c r="F381" s="33" t="s">
        <v>28</v>
      </c>
      <c r="G381" s="33"/>
      <c r="H381" s="33" t="s">
        <v>843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1316</v>
      </c>
      <c r="C382" t="s">
        <v>1087</v>
      </c>
      <c r="D382" s="84" t="s">
        <v>1315</v>
      </c>
      <c r="E382" s="33" t="s">
        <v>73</v>
      </c>
      <c r="F382" s="33" t="s">
        <v>28</v>
      </c>
      <c r="G382" s="33"/>
      <c r="H382" s="33" t="s">
        <v>1317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1314</v>
      </c>
      <c r="C383" t="s">
        <v>1087</v>
      </c>
      <c r="D383" s="84" t="s">
        <v>1315</v>
      </c>
      <c r="E383" s="33" t="s">
        <v>73</v>
      </c>
      <c r="F383" s="33" t="s">
        <v>28</v>
      </c>
      <c r="G383" s="33"/>
      <c r="H383" s="33" t="s">
        <v>1318</v>
      </c>
      <c r="I383" s="34">
        <f t="shared" ref="I383" si="75">COUNTIF(L383:AM383,"")</f>
        <v>26</v>
      </c>
      <c r="J383" s="34">
        <f t="shared" ref="J383" si="76">COUNTIF(L383:AM383,"APAGADO")</f>
        <v>2</v>
      </c>
      <c r="K383" s="35">
        <f t="shared" ref="K383" si="77">(I383)/(J383+I383)</f>
        <v>0.9285714285714286</v>
      </c>
      <c r="L383" s="86"/>
      <c r="M383" s="86"/>
      <c r="N383" s="86"/>
      <c r="O383" s="86"/>
      <c r="P383" s="86"/>
      <c r="Q383" s="86"/>
      <c r="R383" s="86"/>
      <c r="S383" s="86"/>
      <c r="T383" s="86" t="s">
        <v>1681</v>
      </c>
      <c r="U383" s="86" t="s">
        <v>1681</v>
      </c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1087</v>
      </c>
      <c r="D384" t="s">
        <v>480</v>
      </c>
      <c r="E384" s="33" t="s">
        <v>73</v>
      </c>
      <c r="F384" s="33" t="s">
        <v>28</v>
      </c>
      <c r="G384" s="33"/>
      <c r="H384" s="33" t="s">
        <v>844</v>
      </c>
      <c r="I384" s="34">
        <f t="shared" si="74"/>
        <v>19</v>
      </c>
      <c r="J384" s="34">
        <f t="shared" ref="J384:J414" si="78">COUNTIF(L384:AM384,"APAGADO")</f>
        <v>9</v>
      </c>
      <c r="K384" s="35">
        <f t="shared" ref="K384:K414" si="79">(I384)/(J384+I384)</f>
        <v>0.6785714285714286</v>
      </c>
      <c r="L384" s="86" t="s">
        <v>1681</v>
      </c>
      <c r="M384" s="86" t="s">
        <v>1681</v>
      </c>
      <c r="N384" s="86" t="s">
        <v>1681</v>
      </c>
      <c r="O384" s="86" t="s">
        <v>1681</v>
      </c>
      <c r="P384" s="86" t="s">
        <v>1681</v>
      </c>
      <c r="Q384" s="86"/>
      <c r="R384" s="86" t="s">
        <v>1681</v>
      </c>
      <c r="S384" s="86" t="s">
        <v>1681</v>
      </c>
      <c r="T384" s="86" t="s">
        <v>1681</v>
      </c>
      <c r="U384" s="86" t="s">
        <v>1681</v>
      </c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1087</v>
      </c>
      <c r="D385" t="s">
        <v>480</v>
      </c>
      <c r="E385" s="33" t="s">
        <v>73</v>
      </c>
      <c r="F385" s="33" t="s">
        <v>28</v>
      </c>
      <c r="G385" s="33"/>
      <c r="H385" s="33" t="s">
        <v>845</v>
      </c>
      <c r="I385" s="34">
        <f t="shared" si="74"/>
        <v>19</v>
      </c>
      <c r="J385" s="34">
        <f t="shared" si="78"/>
        <v>9</v>
      </c>
      <c r="K385" s="35">
        <f t="shared" si="79"/>
        <v>0.6785714285714286</v>
      </c>
      <c r="L385" s="86" t="s">
        <v>1681</v>
      </c>
      <c r="M385" s="86" t="s">
        <v>1681</v>
      </c>
      <c r="N385" s="86" t="s">
        <v>1681</v>
      </c>
      <c r="O385" s="86" t="s">
        <v>1681</v>
      </c>
      <c r="P385" s="86" t="s">
        <v>1681</v>
      </c>
      <c r="Q385" s="86"/>
      <c r="R385" s="86" t="s">
        <v>1681</v>
      </c>
      <c r="S385" s="86" t="s">
        <v>1681</v>
      </c>
      <c r="T385" s="86" t="s">
        <v>1681</v>
      </c>
      <c r="U385" s="86" t="s">
        <v>1681</v>
      </c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1130</v>
      </c>
      <c r="C386" s="33" t="s">
        <v>1087</v>
      </c>
      <c r="D386" t="s">
        <v>1129</v>
      </c>
      <c r="E386" s="33" t="s">
        <v>15</v>
      </c>
      <c r="F386" s="33" t="s">
        <v>28</v>
      </c>
      <c r="G386" s="33"/>
      <c r="H386" s="33" t="s">
        <v>1131</v>
      </c>
      <c r="I386" s="34">
        <f t="shared" si="74"/>
        <v>19</v>
      </c>
      <c r="J386" s="34">
        <f t="shared" si="78"/>
        <v>9</v>
      </c>
      <c r="K386" s="35">
        <f t="shared" si="79"/>
        <v>0.6785714285714286</v>
      </c>
      <c r="L386" s="86" t="s">
        <v>1681</v>
      </c>
      <c r="M386" s="86" t="s">
        <v>1681</v>
      </c>
      <c r="N386" s="86" t="s">
        <v>1681</v>
      </c>
      <c r="O386" s="86" t="s">
        <v>1681</v>
      </c>
      <c r="P386" s="86" t="s">
        <v>1681</v>
      </c>
      <c r="Q386" s="86"/>
      <c r="R386" s="86" t="s">
        <v>1681</v>
      </c>
      <c r="S386" s="86" t="s">
        <v>1681</v>
      </c>
      <c r="T386" s="86" t="s">
        <v>1681</v>
      </c>
      <c r="U386" s="86" t="s">
        <v>1681</v>
      </c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1056</v>
      </c>
      <c r="C387" t="s">
        <v>1086</v>
      </c>
      <c r="D387" t="s">
        <v>500</v>
      </c>
      <c r="E387" s="33" t="s">
        <v>19</v>
      </c>
      <c r="F387" s="33" t="s">
        <v>1080</v>
      </c>
      <c r="G387" s="33" t="s">
        <v>1285</v>
      </c>
      <c r="H387" s="33" t="s">
        <v>854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1086</v>
      </c>
      <c r="D388" t="s">
        <v>484</v>
      </c>
      <c r="E388" s="33" t="s">
        <v>19</v>
      </c>
      <c r="F388" s="33" t="s">
        <v>1080</v>
      </c>
      <c r="G388" s="33" t="s">
        <v>1285</v>
      </c>
      <c r="H388" s="33" t="s">
        <v>846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1086</v>
      </c>
      <c r="D389" t="s">
        <v>486</v>
      </c>
      <c r="E389" s="33" t="s">
        <v>19</v>
      </c>
      <c r="F389" s="33" t="s">
        <v>28</v>
      </c>
      <c r="G389" s="33"/>
      <c r="H389" s="33" t="s">
        <v>847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1086</v>
      </c>
      <c r="D390" t="s">
        <v>489</v>
      </c>
      <c r="E390" s="33" t="s">
        <v>19</v>
      </c>
      <c r="F390" s="33" t="s">
        <v>28</v>
      </c>
      <c r="G390" s="33"/>
      <c r="H390" s="33" t="s">
        <v>848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1086</v>
      </c>
      <c r="D391" t="s">
        <v>491</v>
      </c>
      <c r="E391" s="33" t="s">
        <v>15</v>
      </c>
      <c r="F391" s="33" t="s">
        <v>28</v>
      </c>
      <c r="G391" s="33"/>
      <c r="H391" s="33" t="s">
        <v>849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1086</v>
      </c>
      <c r="D392" t="s">
        <v>493</v>
      </c>
      <c r="E392" s="33" t="s">
        <v>19</v>
      </c>
      <c r="F392" s="33" t="s">
        <v>28</v>
      </c>
      <c r="G392" s="33"/>
      <c r="H392" s="33" t="s">
        <v>850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1086</v>
      </c>
      <c r="D393" t="s">
        <v>495</v>
      </c>
      <c r="E393" s="33" t="s">
        <v>15</v>
      </c>
      <c r="F393" s="33" t="s">
        <v>28</v>
      </c>
      <c r="G393" s="33"/>
      <c r="H393" s="33" t="s">
        <v>851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1086</v>
      </c>
      <c r="D394" t="s">
        <v>497</v>
      </c>
      <c r="E394" s="33" t="s">
        <v>19</v>
      </c>
      <c r="F394" s="33" t="s">
        <v>28</v>
      </c>
      <c r="G394" s="33"/>
      <c r="H394" s="33" t="s">
        <v>852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1086</v>
      </c>
      <c r="D395" t="s">
        <v>499</v>
      </c>
      <c r="E395" s="33" t="s">
        <v>19</v>
      </c>
      <c r="F395" s="33" t="s">
        <v>1080</v>
      </c>
      <c r="G395" s="33" t="s">
        <v>1286</v>
      </c>
      <c r="H395" s="33" t="s">
        <v>853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1213</v>
      </c>
      <c r="C396" t="s">
        <v>1086</v>
      </c>
      <c r="D396" t="s">
        <v>1214</v>
      </c>
      <c r="E396" s="33" t="s">
        <v>1139</v>
      </c>
      <c r="F396" s="33" t="s">
        <v>28</v>
      </c>
      <c r="G396" s="33"/>
      <c r="H396" s="33" t="s">
        <v>1215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1216</v>
      </c>
      <c r="C397" t="s">
        <v>1086</v>
      </c>
      <c r="D397" t="s">
        <v>1214</v>
      </c>
      <c r="E397" s="33" t="s">
        <v>1139</v>
      </c>
      <c r="F397" s="33" t="s">
        <v>28</v>
      </c>
      <c r="G397" s="33"/>
      <c r="H397" s="33" t="s">
        <v>1217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1249</v>
      </c>
      <c r="C398" t="s">
        <v>1086</v>
      </c>
      <c r="D398" t="s">
        <v>1265</v>
      </c>
      <c r="E398" t="s">
        <v>73</v>
      </c>
      <c r="F398" t="s">
        <v>28</v>
      </c>
      <c r="G398"/>
      <c r="H398" s="33" t="s">
        <v>1310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1250</v>
      </c>
      <c r="C399" t="s">
        <v>1086</v>
      </c>
      <c r="D399" t="s">
        <v>1265</v>
      </c>
      <c r="E399" t="s">
        <v>73</v>
      </c>
      <c r="F399" t="s">
        <v>28</v>
      </c>
      <c r="G399"/>
      <c r="H399" s="33" t="s">
        <v>1311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1545</v>
      </c>
      <c r="C400" t="s">
        <v>1086</v>
      </c>
      <c r="D400" s="84" t="s">
        <v>1546</v>
      </c>
      <c r="E400"/>
      <c r="F400"/>
      <c r="G400"/>
      <c r="H400" s="33" t="s">
        <v>1191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1558</v>
      </c>
      <c r="C401" t="s">
        <v>1086</v>
      </c>
      <c r="D401" s="84" t="s">
        <v>1565</v>
      </c>
      <c r="E401"/>
      <c r="F401"/>
      <c r="G401"/>
      <c r="H401" s="33" t="s">
        <v>1631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1087</v>
      </c>
      <c r="D402" t="s">
        <v>502</v>
      </c>
      <c r="E402" s="33" t="s">
        <v>19</v>
      </c>
      <c r="F402" s="33" t="s">
        <v>20</v>
      </c>
      <c r="G402" s="33"/>
      <c r="H402" s="33" t="s">
        <v>855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1087</v>
      </c>
      <c r="D403" t="s">
        <v>504</v>
      </c>
      <c r="E403" s="33" t="s">
        <v>15</v>
      </c>
      <c r="F403" s="33" t="s">
        <v>20</v>
      </c>
      <c r="G403" s="33"/>
      <c r="H403" s="33" t="s">
        <v>856</v>
      </c>
      <c r="I403" s="34">
        <f t="shared" si="74"/>
        <v>27</v>
      </c>
      <c r="J403" s="34">
        <f t="shared" si="78"/>
        <v>1</v>
      </c>
      <c r="K403" s="35">
        <f t="shared" si="79"/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1681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1087</v>
      </c>
      <c r="D404" t="s">
        <v>506</v>
      </c>
      <c r="E404" s="33" t="s">
        <v>73</v>
      </c>
      <c r="F404" s="33" t="s">
        <v>20</v>
      </c>
      <c r="G404" s="33"/>
      <c r="H404" s="33" t="s">
        <v>857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1087</v>
      </c>
      <c r="D405" t="s">
        <v>506</v>
      </c>
      <c r="E405" s="33" t="s">
        <v>73</v>
      </c>
      <c r="F405" s="33" t="s">
        <v>20</v>
      </c>
      <c r="G405" s="33"/>
      <c r="H405" s="33" t="s">
        <v>858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1087</v>
      </c>
      <c r="D406" t="s">
        <v>509</v>
      </c>
      <c r="E406" s="33" t="s">
        <v>73</v>
      </c>
      <c r="F406" s="33" t="s">
        <v>20</v>
      </c>
      <c r="G406" s="33"/>
      <c r="H406" s="33" t="s">
        <v>859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1087</v>
      </c>
      <c r="D407" t="s">
        <v>509</v>
      </c>
      <c r="E407" s="33" t="s">
        <v>73</v>
      </c>
      <c r="F407" s="33" t="s">
        <v>20</v>
      </c>
      <c r="G407" s="33"/>
      <c r="H407" s="33" t="s">
        <v>860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1087</v>
      </c>
      <c r="D408" t="s">
        <v>512</v>
      </c>
      <c r="E408" s="33" t="s">
        <v>15</v>
      </c>
      <c r="F408" s="33" t="s">
        <v>28</v>
      </c>
      <c r="G408" s="33"/>
      <c r="H408" s="33" t="s">
        <v>861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1057</v>
      </c>
      <c r="C409" t="s">
        <v>1087</v>
      </c>
      <c r="D409" t="s">
        <v>513</v>
      </c>
      <c r="E409" s="33" t="s">
        <v>73</v>
      </c>
      <c r="F409" s="33" t="s">
        <v>28</v>
      </c>
      <c r="G409" s="33"/>
      <c r="H409" s="33" t="s">
        <v>862</v>
      </c>
      <c r="I409" s="34">
        <f t="shared" si="74"/>
        <v>27</v>
      </c>
      <c r="J409" s="34">
        <f t="shared" si="78"/>
        <v>1</v>
      </c>
      <c r="K409" s="35">
        <f t="shared" si="79"/>
        <v>0.9642857142857143</v>
      </c>
      <c r="L409" s="86"/>
      <c r="M409" s="86"/>
      <c r="N409" s="86"/>
      <c r="O409" s="86"/>
      <c r="P409" s="86"/>
      <c r="Q409" s="86"/>
      <c r="R409" s="86" t="s">
        <v>1681</v>
      </c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1058</v>
      </c>
      <c r="C410" t="s">
        <v>1087</v>
      </c>
      <c r="D410" t="s">
        <v>513</v>
      </c>
      <c r="E410" s="33" t="s">
        <v>73</v>
      </c>
      <c r="F410" s="33" t="s">
        <v>28</v>
      </c>
      <c r="G410" s="33"/>
      <c r="H410" s="33" t="s">
        <v>863</v>
      </c>
      <c r="I410" s="34">
        <f t="shared" si="74"/>
        <v>27</v>
      </c>
      <c r="J410" s="34">
        <f t="shared" si="78"/>
        <v>1</v>
      </c>
      <c r="K410" s="35">
        <f t="shared" si="79"/>
        <v>0.9642857142857143</v>
      </c>
      <c r="L410" s="86"/>
      <c r="M410" s="86"/>
      <c r="N410" s="86"/>
      <c r="O410" s="86"/>
      <c r="P410" s="86"/>
      <c r="Q410" s="86"/>
      <c r="R410" s="86" t="s">
        <v>1681</v>
      </c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1087</v>
      </c>
      <c r="D411" t="s">
        <v>515</v>
      </c>
      <c r="E411" s="33" t="s">
        <v>73</v>
      </c>
      <c r="F411" s="33" t="s">
        <v>28</v>
      </c>
      <c r="G411" s="33"/>
      <c r="H411" s="33" t="s">
        <v>864</v>
      </c>
      <c r="I411" s="34">
        <f t="shared" si="74"/>
        <v>27</v>
      </c>
      <c r="J411" s="34">
        <f t="shared" si="78"/>
        <v>1</v>
      </c>
      <c r="K411" s="35">
        <f t="shared" si="79"/>
        <v>0.9642857142857143</v>
      </c>
      <c r="L411" s="86"/>
      <c r="M411" s="86"/>
      <c r="N411" s="86"/>
      <c r="O411" s="86"/>
      <c r="P411" s="86"/>
      <c r="Q411" s="86"/>
      <c r="R411" s="86" t="s">
        <v>1681</v>
      </c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1087</v>
      </c>
      <c r="D412" t="s">
        <v>515</v>
      </c>
      <c r="E412" s="33" t="s">
        <v>73</v>
      </c>
      <c r="F412" s="33" t="s">
        <v>28</v>
      </c>
      <c r="G412" s="33"/>
      <c r="H412" s="33" t="s">
        <v>865</v>
      </c>
      <c r="I412" s="34">
        <f t="shared" si="74"/>
        <v>27</v>
      </c>
      <c r="J412" s="34">
        <f t="shared" si="78"/>
        <v>1</v>
      </c>
      <c r="K412" s="35">
        <f t="shared" si="79"/>
        <v>0.9642857142857143</v>
      </c>
      <c r="L412" s="86"/>
      <c r="M412" s="86"/>
      <c r="N412" s="86"/>
      <c r="O412" s="86"/>
      <c r="P412" s="86"/>
      <c r="Q412" s="86"/>
      <c r="R412" s="86" t="s">
        <v>1681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1120</v>
      </c>
      <c r="C413" s="33" t="s">
        <v>1087</v>
      </c>
      <c r="D413" t="s">
        <v>1121</v>
      </c>
      <c r="E413" s="33" t="s">
        <v>19</v>
      </c>
      <c r="F413" s="33" t="s">
        <v>28</v>
      </c>
      <c r="G413" s="33"/>
      <c r="H413" s="33" t="s">
        <v>1122</v>
      </c>
      <c r="I413" s="34">
        <f t="shared" si="74"/>
        <v>26</v>
      </c>
      <c r="J413" s="34">
        <f t="shared" si="78"/>
        <v>2</v>
      </c>
      <c r="K413" s="35">
        <f t="shared" si="79"/>
        <v>0.9285714285714286</v>
      </c>
      <c r="L413" s="86"/>
      <c r="M413" s="86"/>
      <c r="N413" s="86"/>
      <c r="O413" s="86" t="s">
        <v>1681</v>
      </c>
      <c r="P413" s="86"/>
      <c r="Q413" s="86"/>
      <c r="R413" s="86" t="s">
        <v>1681</v>
      </c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1125</v>
      </c>
      <c r="C414" s="33" t="s">
        <v>1087</v>
      </c>
      <c r="D414" t="s">
        <v>1123</v>
      </c>
      <c r="E414" s="33" t="s">
        <v>19</v>
      </c>
      <c r="F414" s="33" t="s">
        <v>28</v>
      </c>
      <c r="G414" s="33"/>
      <c r="H414" s="33" t="s">
        <v>1124</v>
      </c>
      <c r="I414" s="34">
        <f t="shared" si="74"/>
        <v>25</v>
      </c>
      <c r="J414" s="34">
        <f t="shared" si="78"/>
        <v>3</v>
      </c>
      <c r="K414" s="35">
        <f t="shared" si="79"/>
        <v>0.8928571428571429</v>
      </c>
      <c r="L414" s="86"/>
      <c r="M414" s="86"/>
      <c r="N414" s="86"/>
      <c r="O414" s="86" t="s">
        <v>1681</v>
      </c>
      <c r="P414" s="86" t="s">
        <v>1681</v>
      </c>
      <c r="Q414" s="86"/>
      <c r="R414" s="86" t="s">
        <v>1681</v>
      </c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1126</v>
      </c>
      <c r="C415" s="33" t="s">
        <v>1087</v>
      </c>
      <c r="D415" t="s">
        <v>1127</v>
      </c>
      <c r="E415" s="33" t="s">
        <v>19</v>
      </c>
      <c r="F415" s="33" t="s">
        <v>28</v>
      </c>
      <c r="G415" s="33"/>
      <c r="H415" s="33" t="s">
        <v>1128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1087</v>
      </c>
      <c r="D416" t="s">
        <v>1063</v>
      </c>
      <c r="E416" s="33" t="s">
        <v>19</v>
      </c>
      <c r="F416" s="33" t="s">
        <v>28</v>
      </c>
      <c r="G416" s="33"/>
      <c r="H416" s="33" t="s">
        <v>866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1087</v>
      </c>
      <c r="D417" t="s">
        <v>1116</v>
      </c>
      <c r="E417" s="33" t="s">
        <v>19</v>
      </c>
      <c r="F417" s="33" t="s">
        <v>28</v>
      </c>
      <c r="G417" s="33"/>
      <c r="H417" s="33" t="s">
        <v>867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1087</v>
      </c>
      <c r="D418" t="s">
        <v>533</v>
      </c>
      <c r="E418" s="33" t="s">
        <v>19</v>
      </c>
      <c r="F418" s="33" t="s">
        <v>28</v>
      </c>
      <c r="G418" s="33"/>
      <c r="H418" s="33" t="s">
        <v>868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1087</v>
      </c>
      <c r="D419" s="89" t="s">
        <v>535</v>
      </c>
      <c r="E419" s="142" t="s">
        <v>19</v>
      </c>
      <c r="F419" s="142" t="s">
        <v>28</v>
      </c>
      <c r="G419" s="142"/>
      <c r="H419" s="142" t="s">
        <v>869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1087</v>
      </c>
      <c r="D420" t="s">
        <v>537</v>
      </c>
      <c r="E420" s="33" t="s">
        <v>19</v>
      </c>
      <c r="F420" s="33" t="s">
        <v>20</v>
      </c>
      <c r="G420" s="33"/>
      <c r="H420" s="33" t="s">
        <v>1643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1087</v>
      </c>
      <c r="D421" t="s">
        <v>1094</v>
      </c>
      <c r="E421" s="33" t="s">
        <v>19</v>
      </c>
      <c r="F421" s="33" t="s">
        <v>28</v>
      </c>
      <c r="G421" s="33"/>
      <c r="H421" s="33" t="s">
        <v>870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1086</v>
      </c>
      <c r="D422" t="s">
        <v>1093</v>
      </c>
      <c r="E422" s="33"/>
      <c r="F422" s="33" t="s">
        <v>28</v>
      </c>
      <c r="G422" s="33"/>
      <c r="H422" s="33" t="s">
        <v>871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1087</v>
      </c>
      <c r="D423" t="s">
        <v>541</v>
      </c>
      <c r="E423" s="33" t="s">
        <v>19</v>
      </c>
      <c r="F423" s="33" t="s">
        <v>28</v>
      </c>
      <c r="G423" s="33"/>
      <c r="H423" s="33" t="s">
        <v>872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1087</v>
      </c>
      <c r="D424" t="s">
        <v>543</v>
      </c>
      <c r="E424" s="33" t="s">
        <v>19</v>
      </c>
      <c r="F424" s="33" t="s">
        <v>28</v>
      </c>
      <c r="G424" s="33"/>
      <c r="H424" s="33" t="s">
        <v>873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1059</v>
      </c>
      <c r="C425" t="s">
        <v>1087</v>
      </c>
      <c r="D425" t="s">
        <v>544</v>
      </c>
      <c r="E425" s="33" t="s">
        <v>19</v>
      </c>
      <c r="F425" s="33" t="s">
        <v>28</v>
      </c>
      <c r="G425" s="33"/>
      <c r="H425" s="33" t="s">
        <v>874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1087</v>
      </c>
      <c r="D426" t="s">
        <v>546</v>
      </c>
      <c r="E426" s="33" t="s">
        <v>19</v>
      </c>
      <c r="F426" s="33" t="s">
        <v>28</v>
      </c>
      <c r="G426" s="33"/>
      <c r="H426" s="33" t="s">
        <v>875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1064</v>
      </c>
      <c r="C427" t="s">
        <v>1087</v>
      </c>
      <c r="D427" t="s">
        <v>517</v>
      </c>
      <c r="E427" s="33" t="s">
        <v>15</v>
      </c>
      <c r="F427" s="33" t="s">
        <v>1080</v>
      </c>
      <c r="G427" s="33" t="s">
        <v>1287</v>
      </c>
      <c r="H427" s="33" t="s">
        <v>876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1681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1065</v>
      </c>
      <c r="C428" t="s">
        <v>1087</v>
      </c>
      <c r="D428" t="s">
        <v>519</v>
      </c>
      <c r="E428" s="33" t="s">
        <v>19</v>
      </c>
      <c r="F428" s="33" t="s">
        <v>28</v>
      </c>
      <c r="G428" s="33"/>
      <c r="H428" s="33" t="s">
        <v>877</v>
      </c>
      <c r="I428" s="34">
        <f t="shared" si="74"/>
        <v>21</v>
      </c>
      <c r="J428" s="34">
        <f t="shared" si="84"/>
        <v>7</v>
      </c>
      <c r="K428" s="35">
        <f t="shared" si="85"/>
        <v>0.75</v>
      </c>
      <c r="L428" s="86" t="s">
        <v>1681</v>
      </c>
      <c r="M428" s="86" t="s">
        <v>1681</v>
      </c>
      <c r="N428" s="86"/>
      <c r="O428" s="86" t="s">
        <v>1681</v>
      </c>
      <c r="P428" s="86" t="s">
        <v>1681</v>
      </c>
      <c r="Q428" s="86"/>
      <c r="R428" s="86" t="s">
        <v>1681</v>
      </c>
      <c r="S428" s="86" t="s">
        <v>1681</v>
      </c>
      <c r="T428" s="86" t="s">
        <v>1681</v>
      </c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1060</v>
      </c>
      <c r="C429" t="s">
        <v>1087</v>
      </c>
      <c r="D429" t="s">
        <v>547</v>
      </c>
      <c r="E429" s="33" t="s">
        <v>15</v>
      </c>
      <c r="F429" s="33" t="s">
        <v>28</v>
      </c>
      <c r="G429" s="33"/>
      <c r="H429" s="33" t="s">
        <v>878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1087</v>
      </c>
      <c r="D430" t="s">
        <v>521</v>
      </c>
      <c r="E430" s="33" t="s">
        <v>15</v>
      </c>
      <c r="F430" s="33" t="s">
        <v>1080</v>
      </c>
      <c r="G430" s="33" t="s">
        <v>1288</v>
      </c>
      <c r="H430" s="33" t="s">
        <v>879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1087</v>
      </c>
      <c r="D431" t="s">
        <v>524</v>
      </c>
      <c r="E431" s="33" t="s">
        <v>15</v>
      </c>
      <c r="F431" s="33" t="s">
        <v>1080</v>
      </c>
      <c r="G431" s="33" t="s">
        <v>1284</v>
      </c>
      <c r="H431" s="33" t="s">
        <v>880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1087</v>
      </c>
      <c r="D432" t="s">
        <v>1115</v>
      </c>
      <c r="E432" s="33" t="s">
        <v>15</v>
      </c>
      <c r="F432" s="33" t="s">
        <v>1080</v>
      </c>
      <c r="G432" s="33" t="s">
        <v>1289</v>
      </c>
      <c r="H432" s="33" t="s">
        <v>881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1066</v>
      </c>
      <c r="C433" t="s">
        <v>1087</v>
      </c>
      <c r="D433" t="s">
        <v>526</v>
      </c>
      <c r="E433" s="33" t="s">
        <v>15</v>
      </c>
      <c r="F433" s="33" t="s">
        <v>1080</v>
      </c>
      <c r="G433" s="33" t="s">
        <v>1290</v>
      </c>
      <c r="H433" s="33" t="s">
        <v>882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1067</v>
      </c>
      <c r="C434" t="s">
        <v>1087</v>
      </c>
      <c r="D434" t="s">
        <v>527</v>
      </c>
      <c r="E434" s="33" t="s">
        <v>15</v>
      </c>
      <c r="F434" s="33" t="s">
        <v>20</v>
      </c>
      <c r="G434" s="33"/>
      <c r="H434" s="33" t="s">
        <v>883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1087</v>
      </c>
      <c r="D435" t="s">
        <v>529</v>
      </c>
      <c r="E435" s="33" t="s">
        <v>46</v>
      </c>
      <c r="F435" s="33" t="s">
        <v>28</v>
      </c>
      <c r="G435" s="33"/>
      <c r="H435" s="33" t="s">
        <v>1573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1061</v>
      </c>
      <c r="C436" t="s">
        <v>1087</v>
      </c>
      <c r="D436" t="s">
        <v>548</v>
      </c>
      <c r="E436" s="33" t="s">
        <v>73</v>
      </c>
      <c r="F436" s="33" t="s">
        <v>28</v>
      </c>
      <c r="G436" s="33"/>
      <c r="H436" s="33" t="s">
        <v>884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1062</v>
      </c>
      <c r="C437" t="s">
        <v>1087</v>
      </c>
      <c r="D437" t="s">
        <v>548</v>
      </c>
      <c r="E437" s="33" t="s">
        <v>73</v>
      </c>
      <c r="F437" s="33" t="s">
        <v>28</v>
      </c>
      <c r="G437" s="33"/>
      <c r="H437" s="33" t="s">
        <v>885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1086</v>
      </c>
      <c r="D438" t="s">
        <v>550</v>
      </c>
      <c r="E438" s="33" t="s">
        <v>73</v>
      </c>
      <c r="F438" s="33" t="s">
        <v>28</v>
      </c>
      <c r="G438" s="33"/>
      <c r="H438" s="33" t="s">
        <v>681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1086</v>
      </c>
      <c r="D439" t="s">
        <v>550</v>
      </c>
      <c r="E439" s="33" t="s">
        <v>73</v>
      </c>
      <c r="F439" s="33" t="s">
        <v>28</v>
      </c>
      <c r="G439" s="33"/>
      <c r="H439" s="33" t="s">
        <v>886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1170</v>
      </c>
      <c r="C440" t="s">
        <v>1087</v>
      </c>
      <c r="D440" t="s">
        <v>1172</v>
      </c>
      <c r="E440" s="33" t="s">
        <v>73</v>
      </c>
      <c r="F440" s="33" t="s">
        <v>28</v>
      </c>
      <c r="G440" s="33"/>
      <c r="H440" s="33" t="s">
        <v>1173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1171</v>
      </c>
      <c r="C441" t="s">
        <v>1087</v>
      </c>
      <c r="D441" t="s">
        <v>1172</v>
      </c>
      <c r="E441" s="33" t="s">
        <v>1139</v>
      </c>
      <c r="F441" s="33" t="s">
        <v>28</v>
      </c>
      <c r="G441" s="33"/>
      <c r="H441" s="33" t="s">
        <v>1174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1233</v>
      </c>
      <c r="C442" s="33" t="s">
        <v>1087</v>
      </c>
      <c r="D442" t="s">
        <v>1229</v>
      </c>
      <c r="E442" s="33" t="s">
        <v>15</v>
      </c>
      <c r="F442" s="33" t="s">
        <v>28</v>
      </c>
      <c r="G442" s="33"/>
      <c r="H442" s="33" t="s">
        <v>1230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1068</v>
      </c>
      <c r="C443" t="s">
        <v>1086</v>
      </c>
      <c r="D443" t="s">
        <v>554</v>
      </c>
      <c r="E443" s="33" t="s">
        <v>19</v>
      </c>
      <c r="F443" s="33" t="s">
        <v>28</v>
      </c>
      <c r="G443" s="33"/>
      <c r="H443" s="33" t="s">
        <v>889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1069</v>
      </c>
      <c r="C444" t="s">
        <v>1086</v>
      </c>
      <c r="D444" t="s">
        <v>555</v>
      </c>
      <c r="E444" s="33" t="s">
        <v>19</v>
      </c>
      <c r="F444" s="33" t="s">
        <v>28</v>
      </c>
      <c r="G444" s="33"/>
      <c r="H444" s="33" t="s">
        <v>890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1086</v>
      </c>
      <c r="D445" t="s">
        <v>557</v>
      </c>
      <c r="E445" s="33" t="s">
        <v>73</v>
      </c>
      <c r="F445" s="33" t="s">
        <v>28</v>
      </c>
      <c r="G445" s="33"/>
      <c r="H445" s="33" t="s">
        <v>887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1086</v>
      </c>
      <c r="D446" t="s">
        <v>557</v>
      </c>
      <c r="E446" s="33" t="s">
        <v>73</v>
      </c>
      <c r="F446" s="33" t="s">
        <v>28</v>
      </c>
      <c r="G446" s="33"/>
      <c r="H446" s="33" t="s">
        <v>888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1086</v>
      </c>
      <c r="D447" t="s">
        <v>560</v>
      </c>
      <c r="E447" s="33" t="s">
        <v>73</v>
      </c>
      <c r="F447" s="33" t="s">
        <v>28</v>
      </c>
      <c r="G447" s="33"/>
      <c r="H447" s="33" t="s">
        <v>891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1086</v>
      </c>
      <c r="D448" t="s">
        <v>560</v>
      </c>
      <c r="E448" s="33" t="s">
        <v>73</v>
      </c>
      <c r="F448" s="33" t="s">
        <v>28</v>
      </c>
      <c r="G448" s="33"/>
      <c r="H448" s="33" t="s">
        <v>892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1086</v>
      </c>
      <c r="D449" t="s">
        <v>553</v>
      </c>
      <c r="E449" s="33" t="s">
        <v>19</v>
      </c>
      <c r="F449" s="33" t="s">
        <v>28</v>
      </c>
      <c r="G449" s="33"/>
      <c r="H449" s="33" t="s">
        <v>893</v>
      </c>
      <c r="I449" s="34">
        <f t="shared" si="86"/>
        <v>19</v>
      </c>
      <c r="J449" s="34">
        <f>COUNTIF(L449:AM449,"APAGADO")</f>
        <v>9</v>
      </c>
      <c r="K449" s="35">
        <f>(I449)/(J449+I449)</f>
        <v>0.6785714285714286</v>
      </c>
      <c r="L449" s="86" t="s">
        <v>1681</v>
      </c>
      <c r="M449" s="86" t="s">
        <v>1681</v>
      </c>
      <c r="N449" s="86" t="s">
        <v>1681</v>
      </c>
      <c r="O449" s="86" t="s">
        <v>1681</v>
      </c>
      <c r="P449" s="86" t="s">
        <v>1681</v>
      </c>
      <c r="Q449" s="86"/>
      <c r="R449" s="86" t="s">
        <v>1681</v>
      </c>
      <c r="S449" s="86" t="s">
        <v>1681</v>
      </c>
      <c r="T449" s="86" t="s">
        <v>1681</v>
      </c>
      <c r="U449" s="86" t="s">
        <v>1681</v>
      </c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1086</v>
      </c>
      <c r="D450" t="s">
        <v>563</v>
      </c>
      <c r="E450" s="33" t="s">
        <v>15</v>
      </c>
      <c r="F450" s="33" t="s">
        <v>28</v>
      </c>
      <c r="G450" s="33"/>
      <c r="H450" s="33" t="s">
        <v>894</v>
      </c>
      <c r="I450" s="34">
        <f t="shared" si="86"/>
        <v>19</v>
      </c>
      <c r="J450" s="34">
        <f t="shared" si="84"/>
        <v>9</v>
      </c>
      <c r="K450" s="35">
        <f t="shared" si="85"/>
        <v>0.6785714285714286</v>
      </c>
      <c r="L450" s="86" t="s">
        <v>1681</v>
      </c>
      <c r="M450" s="86" t="s">
        <v>1681</v>
      </c>
      <c r="N450" s="86" t="s">
        <v>1681</v>
      </c>
      <c r="O450" s="86" t="s">
        <v>1681</v>
      </c>
      <c r="P450" s="86" t="s">
        <v>1681</v>
      </c>
      <c r="Q450" s="86"/>
      <c r="R450" s="86" t="s">
        <v>1681</v>
      </c>
      <c r="S450" s="86" t="s">
        <v>1681</v>
      </c>
      <c r="T450" s="86" t="s">
        <v>1681</v>
      </c>
      <c r="U450" s="86" t="s">
        <v>1681</v>
      </c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1549</v>
      </c>
      <c r="C451" s="33" t="s">
        <v>1086</v>
      </c>
      <c r="D451" t="s">
        <v>1550</v>
      </c>
      <c r="E451" s="33"/>
      <c r="F451" s="33"/>
      <c r="G451" s="33"/>
      <c r="H451" s="33" t="s">
        <v>1557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1086</v>
      </c>
      <c r="D452" t="s">
        <v>565</v>
      </c>
      <c r="E452" s="33" t="s">
        <v>19</v>
      </c>
      <c r="F452" s="33" t="s">
        <v>28</v>
      </c>
      <c r="G452" s="33"/>
      <c r="H452" s="33" t="s">
        <v>895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1086</v>
      </c>
      <c r="D453" s="89" t="s">
        <v>567</v>
      </c>
      <c r="E453" s="142" t="s">
        <v>19</v>
      </c>
      <c r="F453" s="142" t="s">
        <v>28</v>
      </c>
      <c r="G453" s="142"/>
      <c r="H453" s="142" t="s">
        <v>1576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1086</v>
      </c>
      <c r="D454" t="s">
        <v>569</v>
      </c>
      <c r="E454" s="33" t="s">
        <v>19</v>
      </c>
      <c r="F454" s="33" t="s">
        <v>20</v>
      </c>
      <c r="G454" s="33"/>
      <c r="H454" s="33" t="s">
        <v>1641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1086</v>
      </c>
      <c r="D455" t="s">
        <v>571</v>
      </c>
      <c r="E455" s="33" t="s">
        <v>19</v>
      </c>
      <c r="F455" s="33" t="s">
        <v>1080</v>
      </c>
      <c r="G455" s="33" t="s">
        <v>1291</v>
      </c>
      <c r="H455" s="33" t="s">
        <v>896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1086</v>
      </c>
      <c r="D456" t="s">
        <v>573</v>
      </c>
      <c r="E456" s="33" t="s">
        <v>19</v>
      </c>
      <c r="F456" s="33" t="s">
        <v>20</v>
      </c>
      <c r="G456" s="33"/>
      <c r="H456" s="33" t="s">
        <v>1639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1500</v>
      </c>
      <c r="C457" t="s">
        <v>1086</v>
      </c>
      <c r="D457" t="s">
        <v>1501</v>
      </c>
      <c r="E457" s="33" t="s">
        <v>73</v>
      </c>
      <c r="F457" s="33" t="s">
        <v>28</v>
      </c>
      <c r="G457" s="33"/>
      <c r="H457" s="33" t="s">
        <v>1533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1087</v>
      </c>
      <c r="D458" t="s">
        <v>576</v>
      </c>
      <c r="E458" s="33" t="s">
        <v>15</v>
      </c>
      <c r="F458" s="33" t="s">
        <v>28</v>
      </c>
      <c r="G458" s="33"/>
      <c r="H458" s="33" t="s">
        <v>897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1682</v>
      </c>
      <c r="C459" t="s">
        <v>1087</v>
      </c>
      <c r="D459" t="s">
        <v>577</v>
      </c>
      <c r="E459" s="33" t="s">
        <v>15</v>
      </c>
      <c r="F459" s="33" t="s">
        <v>28</v>
      </c>
      <c r="G459" s="33"/>
      <c r="H459" s="33" t="s">
        <v>898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1070</v>
      </c>
      <c r="C460" t="s">
        <v>1087</v>
      </c>
      <c r="D460" t="s">
        <v>578</v>
      </c>
      <c r="E460" s="33" t="s">
        <v>73</v>
      </c>
      <c r="F460" s="33" t="s">
        <v>28</v>
      </c>
      <c r="G460" s="33"/>
      <c r="H460" s="33" t="s">
        <v>899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1071</v>
      </c>
      <c r="C461" t="s">
        <v>1087</v>
      </c>
      <c r="D461" t="s">
        <v>578</v>
      </c>
      <c r="E461" s="33" t="s">
        <v>73</v>
      </c>
      <c r="F461" s="33" t="s">
        <v>28</v>
      </c>
      <c r="G461" s="33"/>
      <c r="H461" s="33" t="s">
        <v>900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1072</v>
      </c>
      <c r="C462" t="s">
        <v>1087</v>
      </c>
      <c r="D462" t="s">
        <v>580</v>
      </c>
      <c r="E462" s="33" t="s">
        <v>73</v>
      </c>
      <c r="F462" s="33" t="s">
        <v>28</v>
      </c>
      <c r="G462" s="33"/>
      <c r="H462" s="33" t="s">
        <v>901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1073</v>
      </c>
      <c r="C463" t="s">
        <v>1087</v>
      </c>
      <c r="D463" t="s">
        <v>581</v>
      </c>
      <c r="E463" s="33" t="s">
        <v>15</v>
      </c>
      <c r="F463" s="33" t="s">
        <v>28</v>
      </c>
      <c r="G463" s="33"/>
      <c r="H463" s="33" t="s">
        <v>902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1087</v>
      </c>
      <c r="D464" t="s">
        <v>583</v>
      </c>
      <c r="E464" s="33" t="s">
        <v>73</v>
      </c>
      <c r="F464" s="33" t="s">
        <v>28</v>
      </c>
      <c r="G464" s="33"/>
      <c r="H464" s="33" t="s">
        <v>903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1087</v>
      </c>
      <c r="D465" t="s">
        <v>585</v>
      </c>
      <c r="E465" s="33" t="s">
        <v>15</v>
      </c>
      <c r="F465" s="33" t="s">
        <v>28</v>
      </c>
      <c r="G465" s="33"/>
      <c r="H465" s="33" t="s">
        <v>904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1087</v>
      </c>
      <c r="D466" t="s">
        <v>587</v>
      </c>
      <c r="E466" s="33" t="s">
        <v>15</v>
      </c>
      <c r="F466" s="33" t="s">
        <v>28</v>
      </c>
      <c r="G466" s="33"/>
      <c r="H466" s="33" t="s">
        <v>905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1087</v>
      </c>
      <c r="D467" t="s">
        <v>1117</v>
      </c>
      <c r="E467" s="33" t="s">
        <v>19</v>
      </c>
      <c r="F467" s="33" t="s">
        <v>20</v>
      </c>
      <c r="G467" s="33"/>
      <c r="H467" s="33" t="s">
        <v>1605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1074</v>
      </c>
      <c r="C468" t="s">
        <v>1087</v>
      </c>
      <c r="D468" t="s">
        <v>1118</v>
      </c>
      <c r="E468" s="33" t="s">
        <v>73</v>
      </c>
      <c r="F468" s="33" t="s">
        <v>28</v>
      </c>
      <c r="G468" s="33"/>
      <c r="H468" s="33" t="s">
        <v>906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1075</v>
      </c>
      <c r="C469" t="s">
        <v>1087</v>
      </c>
      <c r="D469" t="s">
        <v>1118</v>
      </c>
      <c r="E469" s="33" t="s">
        <v>73</v>
      </c>
      <c r="F469" s="33" t="s">
        <v>28</v>
      </c>
      <c r="G469" s="33"/>
      <c r="H469" s="33" t="s">
        <v>907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1076</v>
      </c>
      <c r="C470" t="s">
        <v>1087</v>
      </c>
      <c r="D470" t="s">
        <v>1132</v>
      </c>
      <c r="E470" s="33" t="s">
        <v>15</v>
      </c>
      <c r="F470" s="33" t="s">
        <v>28</v>
      </c>
      <c r="G470" s="33"/>
      <c r="H470" s="33" t="s">
        <v>908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1087</v>
      </c>
      <c r="D471" t="s">
        <v>1119</v>
      </c>
      <c r="E471" s="33" t="s">
        <v>15</v>
      </c>
      <c r="F471" s="33" t="s">
        <v>28</v>
      </c>
      <c r="G471" s="33"/>
      <c r="H471" s="33" t="s">
        <v>1248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1087</v>
      </c>
      <c r="D472" t="s">
        <v>592</v>
      </c>
      <c r="E472" s="33" t="s">
        <v>73</v>
      </c>
      <c r="F472" s="33" t="s">
        <v>28</v>
      </c>
      <c r="G472" s="33"/>
      <c r="H472" s="33" t="s">
        <v>909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1077</v>
      </c>
      <c r="C473" t="s">
        <v>1087</v>
      </c>
      <c r="D473" t="s">
        <v>592</v>
      </c>
      <c r="E473" s="33" t="s">
        <v>73</v>
      </c>
      <c r="F473" s="33" t="s">
        <v>28</v>
      </c>
      <c r="G473" s="33"/>
      <c r="H473" s="33" t="s">
        <v>910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1078</v>
      </c>
      <c r="C474" t="s">
        <v>1087</v>
      </c>
      <c r="D474" t="s">
        <v>593</v>
      </c>
      <c r="E474" s="33" t="s">
        <v>73</v>
      </c>
      <c r="F474" s="33" t="s">
        <v>28</v>
      </c>
      <c r="G474" s="33"/>
      <c r="H474" s="33" t="s">
        <v>911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1087</v>
      </c>
      <c r="D475" t="s">
        <v>593</v>
      </c>
      <c r="E475" s="33" t="s">
        <v>73</v>
      </c>
      <c r="F475" s="33" t="s">
        <v>28</v>
      </c>
      <c r="G475" s="33"/>
      <c r="H475" s="33" t="s">
        <v>912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1087</v>
      </c>
      <c r="D476" t="s">
        <v>597</v>
      </c>
      <c r="E476" s="33" t="s">
        <v>15</v>
      </c>
      <c r="F476" s="33" t="s">
        <v>28</v>
      </c>
      <c r="G476" s="33"/>
      <c r="H476" s="33" t="s">
        <v>913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1079</v>
      </c>
      <c r="C477" t="s">
        <v>1087</v>
      </c>
      <c r="D477" t="s">
        <v>599</v>
      </c>
      <c r="E477" s="33" t="s">
        <v>15</v>
      </c>
      <c r="F477" s="33" t="s">
        <v>20</v>
      </c>
      <c r="G477" s="33"/>
      <c r="H477" s="33" t="s">
        <v>914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1681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1087</v>
      </c>
      <c r="D478" t="s">
        <v>601</v>
      </c>
      <c r="E478" s="33" t="s">
        <v>15</v>
      </c>
      <c r="F478" s="33" t="s">
        <v>20</v>
      </c>
      <c r="G478" s="33"/>
      <c r="H478" s="33" t="s">
        <v>915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1087</v>
      </c>
      <c r="D479" t="s">
        <v>603</v>
      </c>
      <c r="E479" s="33" t="s">
        <v>15</v>
      </c>
      <c r="F479" s="33" t="s">
        <v>20</v>
      </c>
      <c r="G479" s="33"/>
      <c r="H479" s="33" t="s">
        <v>916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1140</v>
      </c>
      <c r="C480" s="33" t="s">
        <v>1087</v>
      </c>
      <c r="D480" t="s">
        <v>1142</v>
      </c>
      <c r="E480" s="33" t="s">
        <v>1139</v>
      </c>
      <c r="F480" s="33" t="s">
        <v>28</v>
      </c>
      <c r="G480" s="33"/>
      <c r="H480" s="33" t="s">
        <v>1147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1141</v>
      </c>
      <c r="C481" s="33" t="s">
        <v>1087</v>
      </c>
      <c r="D481" t="s">
        <v>1142</v>
      </c>
      <c r="E481" s="33" t="s">
        <v>1139</v>
      </c>
      <c r="F481" s="33" t="s">
        <v>28</v>
      </c>
      <c r="G481" s="33"/>
      <c r="H481" s="33" t="s">
        <v>1148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1226</v>
      </c>
      <c r="C482" s="33" t="s">
        <v>1087</v>
      </c>
      <c r="D482" t="s">
        <v>1227</v>
      </c>
      <c r="E482" s="33" t="s">
        <v>15</v>
      </c>
      <c r="F482" s="33" t="s">
        <v>28</v>
      </c>
      <c r="G482" s="33"/>
      <c r="H482" s="33" t="s">
        <v>1228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1087</v>
      </c>
      <c r="D483" t="s">
        <v>608</v>
      </c>
      <c r="E483" s="33" t="s">
        <v>19</v>
      </c>
      <c r="F483" s="33" t="s">
        <v>28</v>
      </c>
      <c r="G483" s="33"/>
      <c r="H483" s="33" t="s">
        <v>1577</v>
      </c>
      <c r="I483" s="34">
        <f t="shared" si="86"/>
        <v>25</v>
      </c>
      <c r="J483" s="34">
        <f t="shared" si="84"/>
        <v>3</v>
      </c>
      <c r="K483" s="35">
        <f t="shared" si="85"/>
        <v>0.8928571428571429</v>
      </c>
      <c r="L483" s="86"/>
      <c r="M483" s="86" t="s">
        <v>1681</v>
      </c>
      <c r="N483" s="86" t="s">
        <v>1681</v>
      </c>
      <c r="O483" s="86"/>
      <c r="P483" s="86"/>
      <c r="Q483" s="86"/>
      <c r="R483" s="86"/>
      <c r="S483" s="86" t="s">
        <v>1681</v>
      </c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1087</v>
      </c>
      <c r="D484" t="s">
        <v>610</v>
      </c>
      <c r="E484" s="33" t="s">
        <v>19</v>
      </c>
      <c r="F484" s="33" t="s">
        <v>28</v>
      </c>
      <c r="G484" s="33"/>
      <c r="H484" s="33" t="s">
        <v>1574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1087</v>
      </c>
      <c r="D485" t="s">
        <v>612</v>
      </c>
      <c r="E485" s="33" t="s">
        <v>15</v>
      </c>
      <c r="F485" s="33" t="s">
        <v>20</v>
      </c>
      <c r="G485" s="33"/>
      <c r="H485" s="33" t="s">
        <v>1640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1087</v>
      </c>
      <c r="D486" t="s">
        <v>605</v>
      </c>
      <c r="E486" s="33" t="s">
        <v>19</v>
      </c>
      <c r="F486" s="33" t="s">
        <v>20</v>
      </c>
      <c r="G486" s="33"/>
      <c r="H486" s="33" t="s">
        <v>1642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1666</v>
      </c>
      <c r="C487" t="s">
        <v>1086</v>
      </c>
      <c r="D487" t="s">
        <v>1667</v>
      </c>
      <c r="E487" s="33" t="s">
        <v>46</v>
      </c>
      <c r="F487" s="33" t="s">
        <v>28</v>
      </c>
      <c r="G487" s="33"/>
      <c r="H487" s="33" t="s">
        <v>1672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1669</v>
      </c>
      <c r="C488" t="s">
        <v>1086</v>
      </c>
      <c r="D488" t="s">
        <v>1668</v>
      </c>
      <c r="E488" s="33" t="s">
        <v>73</v>
      </c>
      <c r="F488" s="33" t="s">
        <v>28</v>
      </c>
      <c r="G488" s="33"/>
      <c r="H488" s="33" t="s">
        <v>1673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1670</v>
      </c>
      <c r="C489" t="s">
        <v>1086</v>
      </c>
      <c r="D489" t="s">
        <v>1671</v>
      </c>
      <c r="E489" s="33" t="s">
        <v>73</v>
      </c>
      <c r="F489" s="33" t="s">
        <v>28</v>
      </c>
      <c r="G489" s="33"/>
      <c r="H489" s="33" t="s">
        <v>1674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1335</v>
      </c>
      <c r="B490" s="134">
        <v>11</v>
      </c>
      <c r="C490" s="85" t="s">
        <v>1521</v>
      </c>
      <c r="D490" s="85" t="s">
        <v>1493</v>
      </c>
      <c r="E490" s="33" t="s">
        <v>1355</v>
      </c>
      <c r="F490" s="33" t="s">
        <v>1334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1335</v>
      </c>
      <c r="B491" s="85" t="s">
        <v>1490</v>
      </c>
      <c r="C491" s="85" t="s">
        <v>1521</v>
      </c>
      <c r="D491" s="85" t="s">
        <v>1493</v>
      </c>
      <c r="E491" s="33" t="s">
        <v>1333</v>
      </c>
      <c r="F491" s="33" t="s">
        <v>1334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1335</v>
      </c>
      <c r="B492" s="132">
        <v>12</v>
      </c>
      <c r="C492" s="129" t="s">
        <v>1521</v>
      </c>
      <c r="D492" t="s">
        <v>1494</v>
      </c>
      <c r="E492" s="33" t="s">
        <v>1355</v>
      </c>
      <c r="F492" s="33" t="s">
        <v>1334</v>
      </c>
      <c r="G492" s="33"/>
      <c r="H492" s="128" t="s">
        <v>1496</v>
      </c>
      <c r="I492" s="127">
        <f t="shared" si="86"/>
        <v>19</v>
      </c>
      <c r="J492" s="34">
        <f t="shared" si="94"/>
        <v>9</v>
      </c>
      <c r="K492" s="35">
        <f t="shared" si="95"/>
        <v>0.6785714285714286</v>
      </c>
      <c r="L492" s="86" t="s">
        <v>1681</v>
      </c>
      <c r="M492" s="86" t="s">
        <v>1681</v>
      </c>
      <c r="N492" s="86" t="s">
        <v>1681</v>
      </c>
      <c r="O492" s="86" t="s">
        <v>1681</v>
      </c>
      <c r="P492" s="86" t="s">
        <v>1681</v>
      </c>
      <c r="Q492" s="86"/>
      <c r="R492" s="86" t="s">
        <v>1681</v>
      </c>
      <c r="S492" s="86" t="s">
        <v>1681</v>
      </c>
      <c r="T492" s="86" t="s">
        <v>1681</v>
      </c>
      <c r="U492" s="86" t="s">
        <v>1681</v>
      </c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1335</v>
      </c>
      <c r="B493" s="131" t="s">
        <v>1491</v>
      </c>
      <c r="C493" s="129" t="s">
        <v>1521</v>
      </c>
      <c r="D493" t="s">
        <v>1494</v>
      </c>
      <c r="E493" s="33" t="s">
        <v>1333</v>
      </c>
      <c r="F493" s="33" t="s">
        <v>1334</v>
      </c>
      <c r="G493" s="33"/>
      <c r="H493" s="89" t="s">
        <v>1497</v>
      </c>
      <c r="I493" s="127">
        <f t="shared" si="86"/>
        <v>19</v>
      </c>
      <c r="J493" s="34">
        <f t="shared" si="94"/>
        <v>9</v>
      </c>
      <c r="K493" s="35">
        <f t="shared" si="95"/>
        <v>0.6785714285714286</v>
      </c>
      <c r="L493" s="86" t="s">
        <v>1681</v>
      </c>
      <c r="M493" s="86" t="s">
        <v>1681</v>
      </c>
      <c r="N493" s="86" t="s">
        <v>1681</v>
      </c>
      <c r="O493" s="86" t="s">
        <v>1681</v>
      </c>
      <c r="P493" s="86" t="s">
        <v>1681</v>
      </c>
      <c r="Q493" s="86"/>
      <c r="R493" s="86" t="s">
        <v>1681</v>
      </c>
      <c r="S493" s="86" t="s">
        <v>1681</v>
      </c>
      <c r="T493" s="86" t="s">
        <v>1681</v>
      </c>
      <c r="U493" s="86" t="s">
        <v>1681</v>
      </c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1335</v>
      </c>
      <c r="B494" s="33">
        <v>13</v>
      </c>
      <c r="C494" s="129" t="s">
        <v>1521</v>
      </c>
      <c r="D494" t="s">
        <v>1495</v>
      </c>
      <c r="E494" s="33" t="s">
        <v>1355</v>
      </c>
      <c r="F494" s="33" t="s">
        <v>1334</v>
      </c>
      <c r="G494" s="33"/>
      <c r="H494" s="81" t="s">
        <v>1498</v>
      </c>
      <c r="I494" s="34">
        <f t="shared" si="86"/>
        <v>19</v>
      </c>
      <c r="J494" s="34">
        <f t="shared" si="94"/>
        <v>9</v>
      </c>
      <c r="K494" s="35">
        <f t="shared" si="95"/>
        <v>0.6785714285714286</v>
      </c>
      <c r="L494" s="86" t="s">
        <v>1681</v>
      </c>
      <c r="M494" s="86" t="s">
        <v>1681</v>
      </c>
      <c r="N494" s="86" t="s">
        <v>1681</v>
      </c>
      <c r="O494" s="86" t="s">
        <v>1681</v>
      </c>
      <c r="P494" s="86" t="s">
        <v>1681</v>
      </c>
      <c r="Q494" s="86"/>
      <c r="R494" s="86" t="s">
        <v>1681</v>
      </c>
      <c r="S494" s="86" t="s">
        <v>1681</v>
      </c>
      <c r="T494" s="86" t="s">
        <v>1681</v>
      </c>
      <c r="U494" s="86" t="s">
        <v>1681</v>
      </c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1335</v>
      </c>
      <c r="B495" t="s">
        <v>1492</v>
      </c>
      <c r="C495" s="129" t="s">
        <v>1521</v>
      </c>
      <c r="D495" t="s">
        <v>1495</v>
      </c>
      <c r="E495" s="33" t="s">
        <v>1333</v>
      </c>
      <c r="F495" s="33" t="s">
        <v>1334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1335</v>
      </c>
      <c r="B496" s="33">
        <v>14</v>
      </c>
      <c r="C496" s="129" t="s">
        <v>1521</v>
      </c>
      <c r="D496" t="s">
        <v>1462</v>
      </c>
      <c r="E496" s="33" t="s">
        <v>1355</v>
      </c>
      <c r="F496" s="33" t="s">
        <v>1334</v>
      </c>
      <c r="G496" s="33"/>
      <c r="H496" s="128" t="s">
        <v>1463</v>
      </c>
      <c r="I496" s="127">
        <f t="shared" si="86"/>
        <v>19</v>
      </c>
      <c r="J496" s="34">
        <f>COUNTIF(L496:AM496,"APAGADO")</f>
        <v>9</v>
      </c>
      <c r="K496" s="35">
        <f>(I496)/(J496+I496)</f>
        <v>0.6785714285714286</v>
      </c>
      <c r="L496" s="86" t="s">
        <v>1681</v>
      </c>
      <c r="M496" s="86" t="s">
        <v>1681</v>
      </c>
      <c r="N496" s="86" t="s">
        <v>1681</v>
      </c>
      <c r="O496" s="86" t="s">
        <v>1681</v>
      </c>
      <c r="P496" s="86" t="s">
        <v>1681</v>
      </c>
      <c r="Q496" s="86"/>
      <c r="R496" s="86" t="s">
        <v>1681</v>
      </c>
      <c r="S496" s="86" t="s">
        <v>1681</v>
      </c>
      <c r="T496" s="86" t="s">
        <v>1681</v>
      </c>
      <c r="U496" s="86" t="s">
        <v>1681</v>
      </c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1335</v>
      </c>
      <c r="B497" t="s">
        <v>1464</v>
      </c>
      <c r="C497" s="129" t="s">
        <v>1521</v>
      </c>
      <c r="D497" t="s">
        <v>1462</v>
      </c>
      <c r="E497" s="33" t="s">
        <v>1333</v>
      </c>
      <c r="F497" s="33" t="s">
        <v>1334</v>
      </c>
      <c r="G497" s="33"/>
      <c r="H497" t="s">
        <v>1465</v>
      </c>
      <c r="I497" s="127">
        <f t="shared" si="86"/>
        <v>19</v>
      </c>
      <c r="J497" s="34">
        <f t="shared" ref="J497:J509" si="96">COUNTIF(L497:AM497,"APAGADO")</f>
        <v>9</v>
      </c>
      <c r="K497" s="35">
        <f>(I497)/(J497+I497)</f>
        <v>0.6785714285714286</v>
      </c>
      <c r="L497" s="86" t="s">
        <v>1681</v>
      </c>
      <c r="M497" s="86" t="s">
        <v>1681</v>
      </c>
      <c r="N497" s="86" t="s">
        <v>1681</v>
      </c>
      <c r="O497" s="86" t="s">
        <v>1681</v>
      </c>
      <c r="P497" s="86" t="s">
        <v>1681</v>
      </c>
      <c r="Q497" s="86"/>
      <c r="R497" s="86" t="s">
        <v>1681</v>
      </c>
      <c r="S497" s="86" t="s">
        <v>1681</v>
      </c>
      <c r="T497" s="86" t="s">
        <v>1681</v>
      </c>
      <c r="U497" s="86" t="s">
        <v>1681</v>
      </c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1335</v>
      </c>
      <c r="B498" s="33">
        <v>15</v>
      </c>
      <c r="C498" s="129" t="s">
        <v>1521</v>
      </c>
      <c r="D498" t="s">
        <v>1472</v>
      </c>
      <c r="E498" s="33" t="s">
        <v>1355</v>
      </c>
      <c r="F498" s="33" t="s">
        <v>1334</v>
      </c>
      <c r="G498" s="33"/>
      <c r="H498" s="128" t="s">
        <v>1473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1335</v>
      </c>
      <c r="B499" t="s">
        <v>1466</v>
      </c>
      <c r="C499" s="129" t="s">
        <v>1521</v>
      </c>
      <c r="D499" t="s">
        <v>1472</v>
      </c>
      <c r="E499" s="33" t="s">
        <v>1333</v>
      </c>
      <c r="F499" s="33" t="s">
        <v>1334</v>
      </c>
      <c r="G499" s="33"/>
      <c r="H499" t="s">
        <v>1474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1335</v>
      </c>
      <c r="B500" s="33">
        <v>16</v>
      </c>
      <c r="C500" s="129" t="s">
        <v>1521</v>
      </c>
      <c r="D500" t="s">
        <v>1475</v>
      </c>
      <c r="E500" s="33" t="s">
        <v>1355</v>
      </c>
      <c r="F500" s="33" t="s">
        <v>1334</v>
      </c>
      <c r="G500" s="33"/>
      <c r="H500" s="128" t="s">
        <v>1476</v>
      </c>
      <c r="I500" s="127">
        <f t="shared" si="86"/>
        <v>19</v>
      </c>
      <c r="J500" s="34">
        <f t="shared" si="96"/>
        <v>9</v>
      </c>
      <c r="K500" s="35">
        <f t="shared" si="97"/>
        <v>0.6785714285714286</v>
      </c>
      <c r="L500" s="86" t="s">
        <v>1681</v>
      </c>
      <c r="M500" s="86" t="s">
        <v>1681</v>
      </c>
      <c r="N500" s="86" t="s">
        <v>1681</v>
      </c>
      <c r="O500" s="86" t="s">
        <v>1681</v>
      </c>
      <c r="P500" s="86" t="s">
        <v>1681</v>
      </c>
      <c r="Q500" s="86"/>
      <c r="R500" s="86" t="s">
        <v>1681</v>
      </c>
      <c r="S500" s="86" t="s">
        <v>1681</v>
      </c>
      <c r="T500" s="86" t="s">
        <v>1681</v>
      </c>
      <c r="U500" s="86" t="s">
        <v>1681</v>
      </c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1335</v>
      </c>
      <c r="B501" t="s">
        <v>1467</v>
      </c>
      <c r="C501" s="129" t="s">
        <v>1521</v>
      </c>
      <c r="D501" t="s">
        <v>1475</v>
      </c>
      <c r="E501" s="33" t="s">
        <v>1333</v>
      </c>
      <c r="F501" s="33" t="s">
        <v>1334</v>
      </c>
      <c r="G501" s="33"/>
      <c r="H501" t="s">
        <v>1477</v>
      </c>
      <c r="I501" s="127">
        <f t="shared" si="86"/>
        <v>19</v>
      </c>
      <c r="J501" s="34">
        <f t="shared" si="96"/>
        <v>9</v>
      </c>
      <c r="K501" s="35">
        <f t="shared" si="97"/>
        <v>0.6785714285714286</v>
      </c>
      <c r="L501" s="86" t="s">
        <v>1681</v>
      </c>
      <c r="M501" s="86" t="s">
        <v>1681</v>
      </c>
      <c r="N501" s="86" t="s">
        <v>1681</v>
      </c>
      <c r="O501" s="86" t="s">
        <v>1681</v>
      </c>
      <c r="P501" s="86" t="s">
        <v>1681</v>
      </c>
      <c r="Q501" s="86"/>
      <c r="R501" s="86" t="s">
        <v>1681</v>
      </c>
      <c r="S501" s="86" t="s">
        <v>1681</v>
      </c>
      <c r="T501" s="86" t="s">
        <v>1681</v>
      </c>
      <c r="U501" s="86" t="s">
        <v>1681</v>
      </c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1335</v>
      </c>
      <c r="B502" s="33">
        <v>17</v>
      </c>
      <c r="C502" s="129" t="s">
        <v>1521</v>
      </c>
      <c r="D502" t="s">
        <v>1478</v>
      </c>
      <c r="E502" s="33" t="s">
        <v>1355</v>
      </c>
      <c r="F502" s="33" t="s">
        <v>1334</v>
      </c>
      <c r="G502" s="33"/>
      <c r="H502" s="128" t="s">
        <v>1479</v>
      </c>
      <c r="I502" s="127">
        <f t="shared" si="86"/>
        <v>19</v>
      </c>
      <c r="J502" s="34">
        <f t="shared" si="96"/>
        <v>9</v>
      </c>
      <c r="K502" s="35">
        <f t="shared" si="97"/>
        <v>0.6785714285714286</v>
      </c>
      <c r="L502" s="86" t="s">
        <v>1681</v>
      </c>
      <c r="M502" s="86" t="s">
        <v>1681</v>
      </c>
      <c r="N502" s="86" t="s">
        <v>1681</v>
      </c>
      <c r="O502" s="86" t="s">
        <v>1681</v>
      </c>
      <c r="P502" s="86" t="s">
        <v>1681</v>
      </c>
      <c r="Q502" s="86"/>
      <c r="R502" s="86" t="s">
        <v>1681</v>
      </c>
      <c r="S502" s="86" t="s">
        <v>1681</v>
      </c>
      <c r="T502" s="86" t="s">
        <v>1681</v>
      </c>
      <c r="U502" s="86" t="s">
        <v>1681</v>
      </c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1335</v>
      </c>
      <c r="B503" t="s">
        <v>1468</v>
      </c>
      <c r="C503" s="129" t="s">
        <v>1521</v>
      </c>
      <c r="D503" t="s">
        <v>1478</v>
      </c>
      <c r="E503" s="33" t="s">
        <v>1333</v>
      </c>
      <c r="F503" s="33" t="s">
        <v>1334</v>
      </c>
      <c r="G503" s="33"/>
      <c r="H503" t="s">
        <v>1480</v>
      </c>
      <c r="I503" s="127">
        <f t="shared" si="86"/>
        <v>19</v>
      </c>
      <c r="J503" s="34">
        <f t="shared" si="96"/>
        <v>9</v>
      </c>
      <c r="K503" s="35">
        <f t="shared" si="97"/>
        <v>0.6785714285714286</v>
      </c>
      <c r="L503" s="86" t="s">
        <v>1681</v>
      </c>
      <c r="M503" s="86" t="s">
        <v>1681</v>
      </c>
      <c r="N503" s="86" t="s">
        <v>1681</v>
      </c>
      <c r="O503" s="86" t="s">
        <v>1681</v>
      </c>
      <c r="P503" s="86" t="s">
        <v>1681</v>
      </c>
      <c r="Q503" s="86"/>
      <c r="R503" s="86" t="s">
        <v>1681</v>
      </c>
      <c r="S503" s="86" t="s">
        <v>1681</v>
      </c>
      <c r="T503" s="86" t="s">
        <v>1681</v>
      </c>
      <c r="U503" s="86" t="s">
        <v>1681</v>
      </c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1335</v>
      </c>
      <c r="B504" s="33">
        <v>18</v>
      </c>
      <c r="C504" s="129" t="s">
        <v>1521</v>
      </c>
      <c r="D504" t="s">
        <v>1481</v>
      </c>
      <c r="E504" s="33" t="s">
        <v>1355</v>
      </c>
      <c r="F504" s="33" t="s">
        <v>1334</v>
      </c>
      <c r="G504" s="33"/>
      <c r="H504" s="128" t="s">
        <v>1482</v>
      </c>
      <c r="I504" s="127">
        <f t="shared" si="86"/>
        <v>19</v>
      </c>
      <c r="J504" s="34">
        <f t="shared" si="96"/>
        <v>9</v>
      </c>
      <c r="K504" s="35">
        <f t="shared" si="97"/>
        <v>0.6785714285714286</v>
      </c>
      <c r="L504" s="86" t="s">
        <v>1681</v>
      </c>
      <c r="M504" s="86" t="s">
        <v>1681</v>
      </c>
      <c r="N504" s="86" t="s">
        <v>1681</v>
      </c>
      <c r="O504" s="86" t="s">
        <v>1681</v>
      </c>
      <c r="P504" s="86" t="s">
        <v>1681</v>
      </c>
      <c r="Q504" s="86"/>
      <c r="R504" s="86" t="s">
        <v>1681</v>
      </c>
      <c r="S504" s="86" t="s">
        <v>1681</v>
      </c>
      <c r="T504" s="86" t="s">
        <v>1681</v>
      </c>
      <c r="U504" s="86" t="s">
        <v>1681</v>
      </c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1335</v>
      </c>
      <c r="B505" s="131" t="s">
        <v>1469</v>
      </c>
      <c r="C505" s="129" t="s">
        <v>1521</v>
      </c>
      <c r="D505" t="s">
        <v>1481</v>
      </c>
      <c r="E505" s="33" t="s">
        <v>1333</v>
      </c>
      <c r="F505" s="33" t="s">
        <v>1334</v>
      </c>
      <c r="G505" s="33"/>
      <c r="H505" t="s">
        <v>1483</v>
      </c>
      <c r="I505" s="127">
        <f t="shared" si="86"/>
        <v>19</v>
      </c>
      <c r="J505" s="34">
        <f t="shared" si="96"/>
        <v>9</v>
      </c>
      <c r="K505" s="35">
        <f t="shared" si="97"/>
        <v>0.6785714285714286</v>
      </c>
      <c r="L505" s="86" t="s">
        <v>1681</v>
      </c>
      <c r="M505" s="86" t="s">
        <v>1681</v>
      </c>
      <c r="N505" s="86" t="s">
        <v>1681</v>
      </c>
      <c r="O505" s="86" t="s">
        <v>1681</v>
      </c>
      <c r="P505" s="86" t="s">
        <v>1681</v>
      </c>
      <c r="Q505" s="86"/>
      <c r="R505" s="86" t="s">
        <v>1681</v>
      </c>
      <c r="S505" s="86" t="s">
        <v>1681</v>
      </c>
      <c r="T505" s="86" t="s">
        <v>1681</v>
      </c>
      <c r="U505" s="86" t="s">
        <v>1681</v>
      </c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1335</v>
      </c>
      <c r="B506" s="33">
        <v>19</v>
      </c>
      <c r="C506" s="129" t="s">
        <v>1521</v>
      </c>
      <c r="D506" t="s">
        <v>1484</v>
      </c>
      <c r="E506" s="33" t="s">
        <v>1355</v>
      </c>
      <c r="F506" s="33" t="s">
        <v>1334</v>
      </c>
      <c r="G506" s="33"/>
      <c r="H506" s="128" t="s">
        <v>1485</v>
      </c>
      <c r="I506" s="127">
        <f t="shared" si="86"/>
        <v>19</v>
      </c>
      <c r="J506" s="34">
        <f t="shared" si="96"/>
        <v>9</v>
      </c>
      <c r="K506" s="35">
        <f t="shared" si="97"/>
        <v>0.6785714285714286</v>
      </c>
      <c r="L506" s="86" t="s">
        <v>1681</v>
      </c>
      <c r="M506" s="86" t="s">
        <v>1681</v>
      </c>
      <c r="N506" s="86" t="s">
        <v>1681</v>
      </c>
      <c r="O506" s="86" t="s">
        <v>1681</v>
      </c>
      <c r="P506" s="86" t="s">
        <v>1681</v>
      </c>
      <c r="Q506" s="86"/>
      <c r="R506" s="86" t="s">
        <v>1681</v>
      </c>
      <c r="S506" s="86" t="s">
        <v>1681</v>
      </c>
      <c r="T506" s="86" t="s">
        <v>1681</v>
      </c>
      <c r="U506" s="86" t="s">
        <v>1681</v>
      </c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1335</v>
      </c>
      <c r="B507" t="s">
        <v>1470</v>
      </c>
      <c r="C507" s="129" t="s">
        <v>1521</v>
      </c>
      <c r="D507" t="s">
        <v>1484</v>
      </c>
      <c r="E507" s="33" t="s">
        <v>1333</v>
      </c>
      <c r="F507" s="33" t="s">
        <v>1334</v>
      </c>
      <c r="G507" s="33"/>
      <c r="H507" t="s">
        <v>1486</v>
      </c>
      <c r="I507" s="127">
        <f t="shared" si="86"/>
        <v>19</v>
      </c>
      <c r="J507" s="34">
        <f t="shared" si="96"/>
        <v>9</v>
      </c>
      <c r="K507" s="35">
        <f t="shared" si="97"/>
        <v>0.6785714285714286</v>
      </c>
      <c r="L507" s="86" t="s">
        <v>1681</v>
      </c>
      <c r="M507" s="86" t="s">
        <v>1681</v>
      </c>
      <c r="N507" s="86" t="s">
        <v>1681</v>
      </c>
      <c r="O507" s="86" t="s">
        <v>1681</v>
      </c>
      <c r="P507" s="86" t="s">
        <v>1681</v>
      </c>
      <c r="Q507" s="86"/>
      <c r="R507" s="86" t="s">
        <v>1681</v>
      </c>
      <c r="S507" s="86" t="s">
        <v>1681</v>
      </c>
      <c r="T507" s="86" t="s">
        <v>1681</v>
      </c>
      <c r="U507" s="86" t="s">
        <v>1681</v>
      </c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1335</v>
      </c>
      <c r="B508" s="33">
        <v>20</v>
      </c>
      <c r="C508" s="129" t="s">
        <v>1521</v>
      </c>
      <c r="D508" t="s">
        <v>1487</v>
      </c>
      <c r="E508" s="33" t="s">
        <v>1355</v>
      </c>
      <c r="F508" s="33" t="s">
        <v>1334</v>
      </c>
      <c r="G508" s="33"/>
      <c r="H508" s="128" t="s">
        <v>1488</v>
      </c>
      <c r="I508" s="127">
        <f t="shared" si="86"/>
        <v>19</v>
      </c>
      <c r="J508" s="34">
        <f t="shared" si="96"/>
        <v>9</v>
      </c>
      <c r="K508" s="35">
        <f t="shared" si="97"/>
        <v>0.6785714285714286</v>
      </c>
      <c r="L508" s="86" t="s">
        <v>1681</v>
      </c>
      <c r="M508" s="86" t="s">
        <v>1681</v>
      </c>
      <c r="N508" s="86" t="s">
        <v>1681</v>
      </c>
      <c r="O508" s="86" t="s">
        <v>1681</v>
      </c>
      <c r="P508" s="86" t="s">
        <v>1681</v>
      </c>
      <c r="Q508" s="86"/>
      <c r="R508" s="86" t="s">
        <v>1681</v>
      </c>
      <c r="S508" s="86" t="s">
        <v>1681</v>
      </c>
      <c r="T508" s="86" t="s">
        <v>1681</v>
      </c>
      <c r="U508" s="86" t="s">
        <v>1681</v>
      </c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1335</v>
      </c>
      <c r="B509" s="33" t="s">
        <v>1471</v>
      </c>
      <c r="C509" s="129" t="s">
        <v>1521</v>
      </c>
      <c r="D509" t="s">
        <v>1487</v>
      </c>
      <c r="E509" s="33" t="s">
        <v>1333</v>
      </c>
      <c r="F509" s="33" t="s">
        <v>1334</v>
      </c>
      <c r="G509" s="33"/>
      <c r="H509" t="s">
        <v>1489</v>
      </c>
      <c r="I509" s="127">
        <f t="shared" si="86"/>
        <v>19</v>
      </c>
      <c r="J509" s="34">
        <f t="shared" si="96"/>
        <v>9</v>
      </c>
      <c r="K509" s="35">
        <f t="shared" si="97"/>
        <v>0.6785714285714286</v>
      </c>
      <c r="L509" s="86" t="s">
        <v>1681</v>
      </c>
      <c r="M509" s="86" t="s">
        <v>1681</v>
      </c>
      <c r="N509" s="86" t="s">
        <v>1681</v>
      </c>
      <c r="O509" s="86" t="s">
        <v>1681</v>
      </c>
      <c r="P509" s="86" t="s">
        <v>1681</v>
      </c>
      <c r="Q509" s="86"/>
      <c r="R509" s="86" t="s">
        <v>1681</v>
      </c>
      <c r="S509" s="86" t="s">
        <v>1681</v>
      </c>
      <c r="T509" s="86" t="s">
        <v>1681</v>
      </c>
      <c r="U509" s="86" t="s">
        <v>1681</v>
      </c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1335</v>
      </c>
      <c r="B510" s="33">
        <v>21</v>
      </c>
      <c r="C510" s="129" t="s">
        <v>1521</v>
      </c>
      <c r="D510" t="s">
        <v>1328</v>
      </c>
      <c r="E510" s="33" t="s">
        <v>1355</v>
      </c>
      <c r="F510" s="33" t="s">
        <v>1334</v>
      </c>
      <c r="G510" s="33"/>
      <c r="H510" s="81" t="s">
        <v>1341</v>
      </c>
      <c r="I510" s="34">
        <f t="shared" ref="I510:I519" si="98">COUNTIF(L510:AM510,"")</f>
        <v>19</v>
      </c>
      <c r="J510" s="34">
        <f t="shared" ref="J510:J519" si="99">COUNTIF(L510:AM510,"APAGADO")</f>
        <v>9</v>
      </c>
      <c r="K510" s="35">
        <f t="shared" ref="K510:K519" si="100">(I510)/(J510+I510)</f>
        <v>0.6785714285714286</v>
      </c>
      <c r="L510" s="86" t="s">
        <v>1681</v>
      </c>
      <c r="M510" s="86" t="s">
        <v>1681</v>
      </c>
      <c r="N510" s="86" t="s">
        <v>1681</v>
      </c>
      <c r="O510" s="86" t="s">
        <v>1681</v>
      </c>
      <c r="P510" s="86" t="s">
        <v>1681</v>
      </c>
      <c r="Q510" s="86"/>
      <c r="R510" s="86" t="s">
        <v>1681</v>
      </c>
      <c r="S510" s="86" t="s">
        <v>1681</v>
      </c>
      <c r="T510" s="86" t="s">
        <v>1681</v>
      </c>
      <c r="U510" s="86" t="s">
        <v>1681</v>
      </c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1335</v>
      </c>
      <c r="B511" s="33" t="s">
        <v>1336</v>
      </c>
      <c r="C511" s="129" t="s">
        <v>1521</v>
      </c>
      <c r="D511" t="s">
        <v>1328</v>
      </c>
      <c r="E511" s="33" t="s">
        <v>1333</v>
      </c>
      <c r="F511" s="33" t="s">
        <v>1334</v>
      </c>
      <c r="G511" s="33"/>
      <c r="H511" s="33" t="s">
        <v>1346</v>
      </c>
      <c r="I511" s="34">
        <f t="shared" si="98"/>
        <v>19</v>
      </c>
      <c r="J511" s="34">
        <f t="shared" si="99"/>
        <v>9</v>
      </c>
      <c r="K511" s="35">
        <f t="shared" si="100"/>
        <v>0.6785714285714286</v>
      </c>
      <c r="L511" s="86" t="s">
        <v>1681</v>
      </c>
      <c r="M511" s="86" t="s">
        <v>1681</v>
      </c>
      <c r="N511" s="86" t="s">
        <v>1681</v>
      </c>
      <c r="O511" s="86" t="s">
        <v>1681</v>
      </c>
      <c r="P511" s="86" t="s">
        <v>1681</v>
      </c>
      <c r="Q511" s="86"/>
      <c r="R511" s="86" t="s">
        <v>1681</v>
      </c>
      <c r="S511" s="86" t="s">
        <v>1681</v>
      </c>
      <c r="T511" s="86" t="s">
        <v>1681</v>
      </c>
      <c r="U511" s="86" t="s">
        <v>1681</v>
      </c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1335</v>
      </c>
      <c r="B512" s="33">
        <v>22</v>
      </c>
      <c r="C512" s="129" t="s">
        <v>1521</v>
      </c>
      <c r="D512" t="s">
        <v>1329</v>
      </c>
      <c r="E512" s="33" t="s">
        <v>1355</v>
      </c>
      <c r="F512" s="33" t="s">
        <v>1334</v>
      </c>
      <c r="G512" s="33"/>
      <c r="H512" s="81" t="s">
        <v>1342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1335</v>
      </c>
      <c r="B513" s="33" t="s">
        <v>1337</v>
      </c>
      <c r="C513" s="129" t="s">
        <v>1521</v>
      </c>
      <c r="D513" t="s">
        <v>1329</v>
      </c>
      <c r="E513" s="33" t="s">
        <v>1333</v>
      </c>
      <c r="F513" s="33" t="s">
        <v>1334</v>
      </c>
      <c r="G513" s="33"/>
      <c r="H513" s="33" t="s">
        <v>1347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1335</v>
      </c>
      <c r="B514" s="33">
        <v>23</v>
      </c>
      <c r="C514" s="129" t="s">
        <v>1521</v>
      </c>
      <c r="D514" t="s">
        <v>1330</v>
      </c>
      <c r="E514" s="33" t="s">
        <v>1355</v>
      </c>
      <c r="F514" s="33" t="s">
        <v>1334</v>
      </c>
      <c r="G514" s="33"/>
      <c r="H514" s="81" t="s">
        <v>1343</v>
      </c>
      <c r="I514" s="34">
        <f t="shared" si="98"/>
        <v>19</v>
      </c>
      <c r="J514" s="34">
        <f t="shared" si="99"/>
        <v>9</v>
      </c>
      <c r="K514" s="35">
        <f t="shared" si="100"/>
        <v>0.6785714285714286</v>
      </c>
      <c r="L514" s="86" t="s">
        <v>1681</v>
      </c>
      <c r="M514" s="86" t="s">
        <v>1681</v>
      </c>
      <c r="N514" s="86" t="s">
        <v>1681</v>
      </c>
      <c r="O514" s="86" t="s">
        <v>1681</v>
      </c>
      <c r="P514" s="86" t="s">
        <v>1681</v>
      </c>
      <c r="Q514" s="86"/>
      <c r="R514" s="86" t="s">
        <v>1681</v>
      </c>
      <c r="S514" s="86" t="s">
        <v>1681</v>
      </c>
      <c r="T514" s="86" t="s">
        <v>1681</v>
      </c>
      <c r="U514" s="86" t="s">
        <v>1681</v>
      </c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1335</v>
      </c>
      <c r="B515" s="33" t="s">
        <v>1338</v>
      </c>
      <c r="C515" s="129" t="s">
        <v>1521</v>
      </c>
      <c r="D515" t="s">
        <v>1330</v>
      </c>
      <c r="E515" s="33" t="s">
        <v>1333</v>
      </c>
      <c r="F515" s="33" t="s">
        <v>1334</v>
      </c>
      <c r="G515" s="33"/>
      <c r="H515" s="33" t="s">
        <v>1348</v>
      </c>
      <c r="I515" s="34">
        <f t="shared" si="98"/>
        <v>19</v>
      </c>
      <c r="J515" s="34">
        <f t="shared" si="99"/>
        <v>9</v>
      </c>
      <c r="K515" s="35">
        <f t="shared" si="100"/>
        <v>0.6785714285714286</v>
      </c>
      <c r="L515" s="86" t="s">
        <v>1681</v>
      </c>
      <c r="M515" s="86" t="s">
        <v>1681</v>
      </c>
      <c r="N515" s="86" t="s">
        <v>1681</v>
      </c>
      <c r="O515" s="86" t="s">
        <v>1681</v>
      </c>
      <c r="P515" s="86" t="s">
        <v>1681</v>
      </c>
      <c r="Q515" s="86"/>
      <c r="R515" s="86" t="s">
        <v>1681</v>
      </c>
      <c r="S515" s="86" t="s">
        <v>1681</v>
      </c>
      <c r="T515" s="86" t="s">
        <v>1681</v>
      </c>
      <c r="U515" s="86" t="s">
        <v>1681</v>
      </c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1335</v>
      </c>
      <c r="B516" s="136">
        <v>24</v>
      </c>
      <c r="C516" s="129" t="s">
        <v>1521</v>
      </c>
      <c r="D516" t="s">
        <v>1331</v>
      </c>
      <c r="E516" s="33" t="s">
        <v>1355</v>
      </c>
      <c r="F516" s="33" t="s">
        <v>1334</v>
      </c>
      <c r="G516" s="33"/>
      <c r="H516" s="81" t="s">
        <v>1344</v>
      </c>
      <c r="I516" s="34">
        <f t="shared" si="98"/>
        <v>19</v>
      </c>
      <c r="J516" s="34">
        <f t="shared" si="99"/>
        <v>9</v>
      </c>
      <c r="K516" s="35">
        <f t="shared" si="100"/>
        <v>0.6785714285714286</v>
      </c>
      <c r="L516" s="86" t="s">
        <v>1681</v>
      </c>
      <c r="M516" s="86" t="s">
        <v>1681</v>
      </c>
      <c r="N516" s="86" t="s">
        <v>1681</v>
      </c>
      <c r="O516" s="86" t="s">
        <v>1681</v>
      </c>
      <c r="P516" s="86" t="s">
        <v>1681</v>
      </c>
      <c r="Q516" s="86"/>
      <c r="R516" s="86" t="s">
        <v>1681</v>
      </c>
      <c r="S516" s="86" t="s">
        <v>1681</v>
      </c>
      <c r="T516" s="86" t="s">
        <v>1681</v>
      </c>
      <c r="U516" s="86" t="s">
        <v>1681</v>
      </c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1335</v>
      </c>
      <c r="B517" s="136" t="s">
        <v>1339</v>
      </c>
      <c r="C517" s="129" t="s">
        <v>1521</v>
      </c>
      <c r="D517" t="s">
        <v>1331</v>
      </c>
      <c r="E517" s="33" t="s">
        <v>1333</v>
      </c>
      <c r="F517" s="33" t="s">
        <v>1334</v>
      </c>
      <c r="G517" s="33"/>
      <c r="H517" s="33" t="s">
        <v>1349</v>
      </c>
      <c r="I517" s="34">
        <f t="shared" si="98"/>
        <v>19</v>
      </c>
      <c r="J517" s="34">
        <f t="shared" si="99"/>
        <v>9</v>
      </c>
      <c r="K517" s="35">
        <f t="shared" si="100"/>
        <v>0.6785714285714286</v>
      </c>
      <c r="L517" s="86" t="s">
        <v>1681</v>
      </c>
      <c r="M517" s="86" t="s">
        <v>1681</v>
      </c>
      <c r="N517" s="86" t="s">
        <v>1681</v>
      </c>
      <c r="O517" s="86" t="s">
        <v>1681</v>
      </c>
      <c r="P517" s="86" t="s">
        <v>1681</v>
      </c>
      <c r="Q517" s="86"/>
      <c r="R517" s="86" t="s">
        <v>1681</v>
      </c>
      <c r="S517" s="86" t="s">
        <v>1681</v>
      </c>
      <c r="T517" s="86" t="s">
        <v>1681</v>
      </c>
      <c r="U517" s="86" t="s">
        <v>1681</v>
      </c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1335</v>
      </c>
      <c r="B518" s="33">
        <v>25</v>
      </c>
      <c r="C518" s="129" t="s">
        <v>1521</v>
      </c>
      <c r="D518" t="s">
        <v>1332</v>
      </c>
      <c r="E518" s="33" t="s">
        <v>1355</v>
      </c>
      <c r="F518" s="33" t="s">
        <v>1334</v>
      </c>
      <c r="G518" s="33"/>
      <c r="H518" s="81" t="s">
        <v>1345</v>
      </c>
      <c r="I518" s="34">
        <f t="shared" si="98"/>
        <v>19</v>
      </c>
      <c r="J518" s="34">
        <f t="shared" si="99"/>
        <v>9</v>
      </c>
      <c r="K518" s="35">
        <f t="shared" si="100"/>
        <v>0.6785714285714286</v>
      </c>
      <c r="L518" s="86" t="s">
        <v>1681</v>
      </c>
      <c r="M518" s="86" t="s">
        <v>1681</v>
      </c>
      <c r="N518" s="86" t="s">
        <v>1681</v>
      </c>
      <c r="O518" s="86" t="s">
        <v>1681</v>
      </c>
      <c r="P518" s="86" t="s">
        <v>1681</v>
      </c>
      <c r="Q518" s="86"/>
      <c r="R518" s="86" t="s">
        <v>1681</v>
      </c>
      <c r="S518" s="86" t="s">
        <v>1681</v>
      </c>
      <c r="T518" s="86" t="s">
        <v>1681</v>
      </c>
      <c r="U518" s="86" t="s">
        <v>1681</v>
      </c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1335</v>
      </c>
      <c r="B519" s="33" t="s">
        <v>1340</v>
      </c>
      <c r="C519" s="129" t="s">
        <v>1521</v>
      </c>
      <c r="D519" t="s">
        <v>1332</v>
      </c>
      <c r="E519" s="33" t="s">
        <v>1333</v>
      </c>
      <c r="F519" s="33" t="s">
        <v>1334</v>
      </c>
      <c r="G519" s="33"/>
      <c r="H519" s="33" t="s">
        <v>1350</v>
      </c>
      <c r="I519" s="34">
        <f t="shared" si="98"/>
        <v>19</v>
      </c>
      <c r="J519" s="34">
        <f t="shared" si="99"/>
        <v>9</v>
      </c>
      <c r="K519" s="35">
        <f t="shared" si="100"/>
        <v>0.6785714285714286</v>
      </c>
      <c r="L519" s="86" t="s">
        <v>1681</v>
      </c>
      <c r="M519" s="86" t="s">
        <v>1681</v>
      </c>
      <c r="N519" s="86" t="s">
        <v>1681</v>
      </c>
      <c r="O519" s="86" t="s">
        <v>1681</v>
      </c>
      <c r="P519" s="86" t="s">
        <v>1681</v>
      </c>
      <c r="Q519" s="86"/>
      <c r="R519" s="86" t="s">
        <v>1681</v>
      </c>
      <c r="S519" s="86" t="s">
        <v>1681</v>
      </c>
      <c r="T519" s="86" t="s">
        <v>1681</v>
      </c>
      <c r="U519" s="86" t="s">
        <v>1681</v>
      </c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1335</v>
      </c>
      <c r="B520" s="33">
        <v>26</v>
      </c>
      <c r="C520" s="129" t="s">
        <v>1521</v>
      </c>
      <c r="D520" t="s">
        <v>1366</v>
      </c>
      <c r="E520" s="33" t="s">
        <v>1355</v>
      </c>
      <c r="F520" s="33" t="s">
        <v>1334</v>
      </c>
      <c r="G520" s="33"/>
      <c r="H520" s="81" t="s">
        <v>1372</v>
      </c>
      <c r="I520" s="34">
        <f t="shared" ref="I520:I541" si="101">COUNTIF(L520:AM520,"")</f>
        <v>19</v>
      </c>
      <c r="J520" s="34">
        <f t="shared" ref="J520:J541" si="102">COUNTIF(L520:AM520,"APAGADO")</f>
        <v>9</v>
      </c>
      <c r="K520" s="35">
        <f t="shared" ref="K520:K541" si="103">(I520)/(J520+I520)</f>
        <v>0.6785714285714286</v>
      </c>
      <c r="L520" s="86" t="s">
        <v>1681</v>
      </c>
      <c r="M520" s="86" t="s">
        <v>1681</v>
      </c>
      <c r="N520" s="86" t="s">
        <v>1681</v>
      </c>
      <c r="O520" s="86" t="s">
        <v>1681</v>
      </c>
      <c r="P520" s="86" t="s">
        <v>1681</v>
      </c>
      <c r="Q520" s="86"/>
      <c r="R520" s="86" t="s">
        <v>1681</v>
      </c>
      <c r="S520" s="86" t="s">
        <v>1681</v>
      </c>
      <c r="T520" s="86" t="s">
        <v>1681</v>
      </c>
      <c r="U520" s="86" t="s">
        <v>1681</v>
      </c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1335</v>
      </c>
      <c r="B521" s="33" t="s">
        <v>1384</v>
      </c>
      <c r="C521" s="129" t="s">
        <v>1521</v>
      </c>
      <c r="D521" t="s">
        <v>1366</v>
      </c>
      <c r="E521" s="33" t="s">
        <v>1333</v>
      </c>
      <c r="F521" s="33" t="s">
        <v>1334</v>
      </c>
      <c r="G521" s="33"/>
      <c r="H521" s="33" t="s">
        <v>1378</v>
      </c>
      <c r="I521" s="34">
        <f t="shared" si="101"/>
        <v>19</v>
      </c>
      <c r="J521" s="34">
        <f t="shared" si="102"/>
        <v>9</v>
      </c>
      <c r="K521" s="35">
        <f t="shared" si="103"/>
        <v>0.6785714285714286</v>
      </c>
      <c r="L521" s="86" t="s">
        <v>1681</v>
      </c>
      <c r="M521" s="86" t="s">
        <v>1681</v>
      </c>
      <c r="N521" s="86" t="s">
        <v>1681</v>
      </c>
      <c r="O521" s="86" t="s">
        <v>1681</v>
      </c>
      <c r="P521" s="86" t="s">
        <v>1681</v>
      </c>
      <c r="Q521" s="86"/>
      <c r="R521" s="86" t="s">
        <v>1681</v>
      </c>
      <c r="S521" s="86" t="s">
        <v>1681</v>
      </c>
      <c r="T521" s="86" t="s">
        <v>1681</v>
      </c>
      <c r="U521" s="86" t="s">
        <v>1681</v>
      </c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1335</v>
      </c>
      <c r="B522" s="132">
        <v>27</v>
      </c>
      <c r="C522" s="129" t="s">
        <v>1521</v>
      </c>
      <c r="D522" t="s">
        <v>1367</v>
      </c>
      <c r="E522" s="33" t="s">
        <v>1355</v>
      </c>
      <c r="F522" s="33" t="s">
        <v>1334</v>
      </c>
      <c r="G522" s="33"/>
      <c r="H522" s="81" t="s">
        <v>1373</v>
      </c>
      <c r="I522" s="34">
        <f t="shared" si="101"/>
        <v>19</v>
      </c>
      <c r="J522" s="34">
        <f t="shared" si="102"/>
        <v>9</v>
      </c>
      <c r="K522" s="35">
        <f t="shared" si="103"/>
        <v>0.6785714285714286</v>
      </c>
      <c r="L522" s="86" t="s">
        <v>1681</v>
      </c>
      <c r="M522" s="86" t="s">
        <v>1681</v>
      </c>
      <c r="N522" s="86" t="s">
        <v>1681</v>
      </c>
      <c r="O522" s="86" t="s">
        <v>1681</v>
      </c>
      <c r="P522" s="86" t="s">
        <v>1681</v>
      </c>
      <c r="Q522" s="86"/>
      <c r="R522" s="86" t="s">
        <v>1681</v>
      </c>
      <c r="S522" s="86" t="s">
        <v>1681</v>
      </c>
      <c r="T522" s="86" t="s">
        <v>1681</v>
      </c>
      <c r="U522" s="86" t="s">
        <v>1681</v>
      </c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1335</v>
      </c>
      <c r="B523" s="132" t="s">
        <v>1385</v>
      </c>
      <c r="C523" s="129" t="s">
        <v>1521</v>
      </c>
      <c r="D523" t="s">
        <v>1367</v>
      </c>
      <c r="E523" s="33" t="s">
        <v>1333</v>
      </c>
      <c r="F523" s="33" t="s">
        <v>1334</v>
      </c>
      <c r="G523" s="33"/>
      <c r="H523" s="33" t="s">
        <v>1379</v>
      </c>
      <c r="I523" s="34">
        <f t="shared" si="101"/>
        <v>19</v>
      </c>
      <c r="J523" s="34">
        <f t="shared" si="102"/>
        <v>9</v>
      </c>
      <c r="K523" s="35">
        <f t="shared" si="103"/>
        <v>0.6785714285714286</v>
      </c>
      <c r="L523" s="86" t="s">
        <v>1681</v>
      </c>
      <c r="M523" s="86" t="s">
        <v>1681</v>
      </c>
      <c r="N523" s="86" t="s">
        <v>1681</v>
      </c>
      <c r="O523" s="86" t="s">
        <v>1681</v>
      </c>
      <c r="P523" s="86" t="s">
        <v>1681</v>
      </c>
      <c r="Q523" s="86"/>
      <c r="R523" s="86" t="s">
        <v>1681</v>
      </c>
      <c r="S523" s="86" t="s">
        <v>1681</v>
      </c>
      <c r="T523" s="86" t="s">
        <v>1681</v>
      </c>
      <c r="U523" s="86" t="s">
        <v>1681</v>
      </c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1335</v>
      </c>
      <c r="B524" s="33">
        <v>28</v>
      </c>
      <c r="C524" s="129" t="s">
        <v>1521</v>
      </c>
      <c r="D524" t="s">
        <v>1368</v>
      </c>
      <c r="E524" s="33" t="s">
        <v>1355</v>
      </c>
      <c r="F524" s="33" t="s">
        <v>1334</v>
      </c>
      <c r="G524" s="33"/>
      <c r="H524" s="81" t="s">
        <v>1374</v>
      </c>
      <c r="I524" s="34">
        <f t="shared" si="101"/>
        <v>19</v>
      </c>
      <c r="J524" s="34">
        <f t="shared" si="102"/>
        <v>9</v>
      </c>
      <c r="K524" s="35">
        <f t="shared" si="103"/>
        <v>0.6785714285714286</v>
      </c>
      <c r="L524" s="86" t="s">
        <v>1681</v>
      </c>
      <c r="M524" s="86" t="s">
        <v>1681</v>
      </c>
      <c r="N524" s="86" t="s">
        <v>1681</v>
      </c>
      <c r="O524" s="86" t="s">
        <v>1681</v>
      </c>
      <c r="P524" s="86" t="s">
        <v>1681</v>
      </c>
      <c r="Q524" s="86"/>
      <c r="R524" s="86" t="s">
        <v>1681</v>
      </c>
      <c r="S524" s="86" t="s">
        <v>1681</v>
      </c>
      <c r="T524" s="86" t="s">
        <v>1681</v>
      </c>
      <c r="U524" s="86" t="s">
        <v>1681</v>
      </c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1335</v>
      </c>
      <c r="B525" s="33" t="s">
        <v>1386</v>
      </c>
      <c r="C525" s="129" t="s">
        <v>1521</v>
      </c>
      <c r="D525" t="s">
        <v>1368</v>
      </c>
      <c r="E525" s="33" t="s">
        <v>1333</v>
      </c>
      <c r="F525" s="33" t="s">
        <v>1334</v>
      </c>
      <c r="G525" s="33"/>
      <c r="H525" s="33" t="s">
        <v>1380</v>
      </c>
      <c r="I525" s="34">
        <f t="shared" si="101"/>
        <v>19</v>
      </c>
      <c r="J525" s="34">
        <f t="shared" si="102"/>
        <v>9</v>
      </c>
      <c r="K525" s="35">
        <f t="shared" si="103"/>
        <v>0.6785714285714286</v>
      </c>
      <c r="L525" s="86" t="s">
        <v>1681</v>
      </c>
      <c r="M525" s="86" t="s">
        <v>1681</v>
      </c>
      <c r="N525" s="86" t="s">
        <v>1681</v>
      </c>
      <c r="O525" s="86" t="s">
        <v>1681</v>
      </c>
      <c r="P525" s="86" t="s">
        <v>1681</v>
      </c>
      <c r="Q525" s="86"/>
      <c r="R525" s="86" t="s">
        <v>1681</v>
      </c>
      <c r="S525" s="86" t="s">
        <v>1681</v>
      </c>
      <c r="T525" s="86" t="s">
        <v>1681</v>
      </c>
      <c r="U525" s="86" t="s">
        <v>1681</v>
      </c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1335</v>
      </c>
      <c r="B526" s="136">
        <v>29</v>
      </c>
      <c r="C526" s="129" t="s">
        <v>1521</v>
      </c>
      <c r="D526" t="s">
        <v>1369</v>
      </c>
      <c r="E526" s="33" t="s">
        <v>1355</v>
      </c>
      <c r="F526" s="33" t="s">
        <v>1334</v>
      </c>
      <c r="G526" s="33"/>
      <c r="H526" s="81" t="s">
        <v>1375</v>
      </c>
      <c r="I526" s="34">
        <f t="shared" si="101"/>
        <v>19</v>
      </c>
      <c r="J526" s="34">
        <f t="shared" si="102"/>
        <v>9</v>
      </c>
      <c r="K526" s="35">
        <f t="shared" si="103"/>
        <v>0.6785714285714286</v>
      </c>
      <c r="L526" s="86" t="s">
        <v>1681</v>
      </c>
      <c r="M526" s="86" t="s">
        <v>1681</v>
      </c>
      <c r="N526" s="86" t="s">
        <v>1681</v>
      </c>
      <c r="O526" s="86" t="s">
        <v>1681</v>
      </c>
      <c r="P526" s="86" t="s">
        <v>1681</v>
      </c>
      <c r="Q526" s="86"/>
      <c r="R526" s="86" t="s">
        <v>1681</v>
      </c>
      <c r="S526" s="86" t="s">
        <v>1681</v>
      </c>
      <c r="T526" s="86" t="s">
        <v>1681</v>
      </c>
      <c r="U526" s="86" t="s">
        <v>1681</v>
      </c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1335</v>
      </c>
      <c r="B527" s="136" t="s">
        <v>1387</v>
      </c>
      <c r="C527" s="129" t="s">
        <v>1521</v>
      </c>
      <c r="D527" t="s">
        <v>1369</v>
      </c>
      <c r="E527" s="33" t="s">
        <v>1333</v>
      </c>
      <c r="F527" s="33" t="s">
        <v>1334</v>
      </c>
      <c r="G527" s="33"/>
      <c r="H527" s="33" t="s">
        <v>1381</v>
      </c>
      <c r="I527" s="34">
        <f t="shared" si="101"/>
        <v>19</v>
      </c>
      <c r="J527" s="34">
        <f t="shared" si="102"/>
        <v>9</v>
      </c>
      <c r="K527" s="35">
        <f t="shared" si="103"/>
        <v>0.6785714285714286</v>
      </c>
      <c r="L527" s="86" t="s">
        <v>1681</v>
      </c>
      <c r="M527" s="86" t="s">
        <v>1681</v>
      </c>
      <c r="N527" s="86" t="s">
        <v>1681</v>
      </c>
      <c r="O527" s="86" t="s">
        <v>1681</v>
      </c>
      <c r="P527" s="86" t="s">
        <v>1681</v>
      </c>
      <c r="Q527" s="86"/>
      <c r="R527" s="86" t="s">
        <v>1681</v>
      </c>
      <c r="S527" s="86" t="s">
        <v>1681</v>
      </c>
      <c r="T527" s="86" t="s">
        <v>1681</v>
      </c>
      <c r="U527" s="86" t="s">
        <v>1681</v>
      </c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1335</v>
      </c>
      <c r="B528" s="132">
        <v>30</v>
      </c>
      <c r="C528" s="129" t="s">
        <v>1521</v>
      </c>
      <c r="D528" t="s">
        <v>1370</v>
      </c>
      <c r="E528" s="33" t="s">
        <v>1355</v>
      </c>
      <c r="F528" s="33" t="s">
        <v>1334</v>
      </c>
      <c r="G528" s="33"/>
      <c r="H528" s="81" t="s">
        <v>1376</v>
      </c>
      <c r="I528" s="34">
        <f t="shared" si="101"/>
        <v>19</v>
      </c>
      <c r="J528" s="34">
        <f t="shared" si="102"/>
        <v>9</v>
      </c>
      <c r="K528" s="35">
        <f t="shared" si="103"/>
        <v>0.6785714285714286</v>
      </c>
      <c r="L528" s="86" t="s">
        <v>1681</v>
      </c>
      <c r="M528" s="86" t="s">
        <v>1681</v>
      </c>
      <c r="N528" s="86" t="s">
        <v>1681</v>
      </c>
      <c r="O528" s="86" t="s">
        <v>1681</v>
      </c>
      <c r="P528" s="86" t="s">
        <v>1681</v>
      </c>
      <c r="Q528" s="86"/>
      <c r="R528" s="86" t="s">
        <v>1681</v>
      </c>
      <c r="S528" s="86" t="s">
        <v>1681</v>
      </c>
      <c r="T528" s="86" t="s">
        <v>1681</v>
      </c>
      <c r="U528" s="86" t="s">
        <v>1681</v>
      </c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1335</v>
      </c>
      <c r="B529" s="132" t="s">
        <v>1388</v>
      </c>
      <c r="C529" s="129" t="s">
        <v>1521</v>
      </c>
      <c r="D529" t="s">
        <v>1370</v>
      </c>
      <c r="E529" s="33" t="s">
        <v>1333</v>
      </c>
      <c r="F529" s="33" t="s">
        <v>1334</v>
      </c>
      <c r="G529" s="33"/>
      <c r="H529" s="33" t="s">
        <v>1382</v>
      </c>
      <c r="I529" s="34">
        <f t="shared" si="101"/>
        <v>19</v>
      </c>
      <c r="J529" s="34">
        <f t="shared" si="102"/>
        <v>9</v>
      </c>
      <c r="K529" s="35">
        <f t="shared" si="103"/>
        <v>0.6785714285714286</v>
      </c>
      <c r="L529" s="86" t="s">
        <v>1681</v>
      </c>
      <c r="M529" s="86" t="s">
        <v>1681</v>
      </c>
      <c r="N529" s="86" t="s">
        <v>1681</v>
      </c>
      <c r="O529" s="86" t="s">
        <v>1681</v>
      </c>
      <c r="P529" s="86" t="s">
        <v>1681</v>
      </c>
      <c r="Q529" s="86"/>
      <c r="R529" s="86" t="s">
        <v>1681</v>
      </c>
      <c r="S529" s="86" t="s">
        <v>1681</v>
      </c>
      <c r="T529" s="86" t="s">
        <v>1681</v>
      </c>
      <c r="U529" s="86" t="s">
        <v>1681</v>
      </c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1335</v>
      </c>
      <c r="B530" s="33">
        <v>31</v>
      </c>
      <c r="C530" s="129" t="s">
        <v>1521</v>
      </c>
      <c r="D530" t="s">
        <v>1371</v>
      </c>
      <c r="E530" s="33" t="s">
        <v>1355</v>
      </c>
      <c r="F530" s="33" t="s">
        <v>1334</v>
      </c>
      <c r="G530" s="33"/>
      <c r="H530" s="81" t="s">
        <v>1377</v>
      </c>
      <c r="I530" s="34">
        <f t="shared" si="101"/>
        <v>19</v>
      </c>
      <c r="J530" s="34">
        <f t="shared" si="102"/>
        <v>9</v>
      </c>
      <c r="K530" s="35">
        <f t="shared" si="103"/>
        <v>0.6785714285714286</v>
      </c>
      <c r="L530" s="86" t="s">
        <v>1681</v>
      </c>
      <c r="M530" s="86" t="s">
        <v>1681</v>
      </c>
      <c r="N530" s="86" t="s">
        <v>1681</v>
      </c>
      <c r="O530" s="86" t="s">
        <v>1681</v>
      </c>
      <c r="P530" s="86" t="s">
        <v>1681</v>
      </c>
      <c r="Q530" s="86"/>
      <c r="R530" s="86" t="s">
        <v>1681</v>
      </c>
      <c r="S530" s="86" t="s">
        <v>1681</v>
      </c>
      <c r="T530" s="86" t="s">
        <v>1681</v>
      </c>
      <c r="U530" s="86" t="s">
        <v>1681</v>
      </c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1335</v>
      </c>
      <c r="B531" s="33" t="s">
        <v>1389</v>
      </c>
      <c r="C531" s="129" t="s">
        <v>1521</v>
      </c>
      <c r="D531" t="s">
        <v>1371</v>
      </c>
      <c r="E531" s="33" t="s">
        <v>1333</v>
      </c>
      <c r="F531" s="33" t="s">
        <v>1334</v>
      </c>
      <c r="G531" s="33"/>
      <c r="H531" s="33" t="s">
        <v>1383</v>
      </c>
      <c r="I531" s="34">
        <f t="shared" si="101"/>
        <v>19</v>
      </c>
      <c r="J531" s="34">
        <f t="shared" si="102"/>
        <v>9</v>
      </c>
      <c r="K531" s="35">
        <f t="shared" si="103"/>
        <v>0.6785714285714286</v>
      </c>
      <c r="L531" s="86" t="s">
        <v>1681</v>
      </c>
      <c r="M531" s="86" t="s">
        <v>1681</v>
      </c>
      <c r="N531" s="86" t="s">
        <v>1681</v>
      </c>
      <c r="O531" s="86" t="s">
        <v>1681</v>
      </c>
      <c r="P531" s="86" t="s">
        <v>1681</v>
      </c>
      <c r="Q531" s="86"/>
      <c r="R531" s="86" t="s">
        <v>1681</v>
      </c>
      <c r="S531" s="86" t="s">
        <v>1681</v>
      </c>
      <c r="T531" s="86" t="s">
        <v>1681</v>
      </c>
      <c r="U531" s="86" t="s">
        <v>1681</v>
      </c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1335</v>
      </c>
      <c r="B532" s="33" t="s">
        <v>1428</v>
      </c>
      <c r="C532" s="129" t="s">
        <v>1521</v>
      </c>
      <c r="D532" t="s">
        <v>1405</v>
      </c>
      <c r="E532" s="33" t="s">
        <v>1355</v>
      </c>
      <c r="F532" s="33" t="s">
        <v>1334</v>
      </c>
      <c r="G532" s="33"/>
      <c r="H532" s="81" t="s">
        <v>1401</v>
      </c>
      <c r="I532" s="34">
        <f t="shared" si="101"/>
        <v>19</v>
      </c>
      <c r="J532" s="34">
        <f t="shared" si="102"/>
        <v>9</v>
      </c>
      <c r="K532" s="35">
        <f t="shared" si="103"/>
        <v>0.6785714285714286</v>
      </c>
      <c r="L532" s="86" t="s">
        <v>1681</v>
      </c>
      <c r="M532" s="86" t="s">
        <v>1681</v>
      </c>
      <c r="N532" s="86" t="s">
        <v>1681</v>
      </c>
      <c r="O532" s="86" t="s">
        <v>1681</v>
      </c>
      <c r="P532" s="86" t="s">
        <v>1681</v>
      </c>
      <c r="Q532" s="86"/>
      <c r="R532" s="86" t="s">
        <v>1681</v>
      </c>
      <c r="S532" s="86" t="s">
        <v>1681</v>
      </c>
      <c r="T532" s="86" t="s">
        <v>1681</v>
      </c>
      <c r="U532" s="86" t="s">
        <v>1681</v>
      </c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1335</v>
      </c>
      <c r="B533" s="33" t="s">
        <v>1390</v>
      </c>
      <c r="C533" s="129" t="s">
        <v>1521</v>
      </c>
      <c r="D533" t="s">
        <v>1405</v>
      </c>
      <c r="E533" s="33" t="s">
        <v>1333</v>
      </c>
      <c r="F533" s="33" t="s">
        <v>1334</v>
      </c>
      <c r="G533" s="33"/>
      <c r="H533" s="33" t="s">
        <v>1397</v>
      </c>
      <c r="I533" s="34">
        <f t="shared" si="101"/>
        <v>19</v>
      </c>
      <c r="J533" s="34">
        <f t="shared" si="102"/>
        <v>9</v>
      </c>
      <c r="K533" s="35">
        <f t="shared" si="103"/>
        <v>0.6785714285714286</v>
      </c>
      <c r="L533" s="86" t="s">
        <v>1681</v>
      </c>
      <c r="M533" s="86" t="s">
        <v>1681</v>
      </c>
      <c r="N533" s="86" t="s">
        <v>1681</v>
      </c>
      <c r="O533" s="86" t="s">
        <v>1681</v>
      </c>
      <c r="P533" s="86" t="s">
        <v>1681</v>
      </c>
      <c r="Q533" s="86"/>
      <c r="R533" s="86" t="s">
        <v>1681</v>
      </c>
      <c r="S533" s="86" t="s">
        <v>1681</v>
      </c>
      <c r="T533" s="86" t="s">
        <v>1681</v>
      </c>
      <c r="U533" s="86" t="s">
        <v>1681</v>
      </c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1335</v>
      </c>
      <c r="B534" s="132" t="s">
        <v>1391</v>
      </c>
      <c r="C534" s="129" t="s">
        <v>1521</v>
      </c>
      <c r="D534" t="s">
        <v>1461</v>
      </c>
      <c r="E534" s="33" t="s">
        <v>1355</v>
      </c>
      <c r="F534" s="33" t="s">
        <v>1334</v>
      </c>
      <c r="G534" s="33"/>
      <c r="H534" s="81" t="s">
        <v>1402</v>
      </c>
      <c r="I534" s="34">
        <f t="shared" si="101"/>
        <v>19</v>
      </c>
      <c r="J534" s="34">
        <f t="shared" si="102"/>
        <v>9</v>
      </c>
      <c r="K534" s="35">
        <f t="shared" si="103"/>
        <v>0.6785714285714286</v>
      </c>
      <c r="L534" s="86" t="s">
        <v>1681</v>
      </c>
      <c r="M534" s="86" t="s">
        <v>1681</v>
      </c>
      <c r="N534" s="86" t="s">
        <v>1681</v>
      </c>
      <c r="O534" s="86" t="s">
        <v>1681</v>
      </c>
      <c r="P534" s="86" t="s">
        <v>1681</v>
      </c>
      <c r="Q534" s="86"/>
      <c r="R534" s="86" t="s">
        <v>1681</v>
      </c>
      <c r="S534" s="86" t="s">
        <v>1681</v>
      </c>
      <c r="T534" s="86" t="s">
        <v>1681</v>
      </c>
      <c r="U534" s="86" t="s">
        <v>1681</v>
      </c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1335</v>
      </c>
      <c r="B535" s="33" t="s">
        <v>1392</v>
      </c>
      <c r="C535" s="129" t="s">
        <v>1521</v>
      </c>
      <c r="D535" t="s">
        <v>1461</v>
      </c>
      <c r="E535" s="33" t="s">
        <v>1333</v>
      </c>
      <c r="F535" s="33" t="s">
        <v>1334</v>
      </c>
      <c r="G535" s="33"/>
      <c r="H535" s="33" t="s">
        <v>1398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1335</v>
      </c>
      <c r="B536" s="136" t="s">
        <v>1393</v>
      </c>
      <c r="C536" s="129" t="s">
        <v>1521</v>
      </c>
      <c r="D536" t="s">
        <v>1407</v>
      </c>
      <c r="E536" s="33" t="s">
        <v>1355</v>
      </c>
      <c r="F536" s="33" t="s">
        <v>1334</v>
      </c>
      <c r="G536" s="33"/>
      <c r="H536" s="81" t="s">
        <v>1403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1335</v>
      </c>
      <c r="B537" s="136" t="s">
        <v>1394</v>
      </c>
      <c r="C537" s="129" t="s">
        <v>1521</v>
      </c>
      <c r="D537" t="s">
        <v>1407</v>
      </c>
      <c r="E537" s="33" t="s">
        <v>1333</v>
      </c>
      <c r="F537" s="33" t="s">
        <v>1334</v>
      </c>
      <c r="G537" s="33"/>
      <c r="H537" s="33" t="s">
        <v>1399</v>
      </c>
      <c r="I537" s="34">
        <f t="shared" si="101"/>
        <v>19</v>
      </c>
      <c r="J537" s="34">
        <f t="shared" si="102"/>
        <v>9</v>
      </c>
      <c r="K537" s="35">
        <f t="shared" si="103"/>
        <v>0.6785714285714286</v>
      </c>
      <c r="L537" s="86" t="s">
        <v>1681</v>
      </c>
      <c r="M537" s="86" t="s">
        <v>1681</v>
      </c>
      <c r="N537" s="86" t="s">
        <v>1681</v>
      </c>
      <c r="O537" s="86" t="s">
        <v>1681</v>
      </c>
      <c r="P537" s="86" t="s">
        <v>1681</v>
      </c>
      <c r="Q537" s="86"/>
      <c r="R537" s="86" t="s">
        <v>1681</v>
      </c>
      <c r="S537" s="86" t="s">
        <v>1681</v>
      </c>
      <c r="T537" s="86" t="s">
        <v>1681</v>
      </c>
      <c r="U537" s="86" t="s">
        <v>1681</v>
      </c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1335</v>
      </c>
      <c r="B538" s="33" t="s">
        <v>1395</v>
      </c>
      <c r="C538" s="129" t="s">
        <v>1521</v>
      </c>
      <c r="D538" t="s">
        <v>1406</v>
      </c>
      <c r="E538" s="33" t="s">
        <v>1355</v>
      </c>
      <c r="F538" s="33" t="s">
        <v>1334</v>
      </c>
      <c r="G538" s="33"/>
      <c r="H538" s="81" t="s">
        <v>1404</v>
      </c>
      <c r="I538" s="34">
        <f t="shared" si="101"/>
        <v>19</v>
      </c>
      <c r="J538" s="34">
        <f t="shared" si="102"/>
        <v>9</v>
      </c>
      <c r="K538" s="35">
        <f t="shared" si="103"/>
        <v>0.6785714285714286</v>
      </c>
      <c r="L538" s="86" t="s">
        <v>1681</v>
      </c>
      <c r="M538" s="86" t="s">
        <v>1681</v>
      </c>
      <c r="N538" s="86" t="s">
        <v>1681</v>
      </c>
      <c r="O538" s="86" t="s">
        <v>1681</v>
      </c>
      <c r="P538" s="86" t="s">
        <v>1681</v>
      </c>
      <c r="Q538" s="86"/>
      <c r="R538" s="86" t="s">
        <v>1681</v>
      </c>
      <c r="S538" s="86" t="s">
        <v>1681</v>
      </c>
      <c r="T538" s="86" t="s">
        <v>1681</v>
      </c>
      <c r="U538" s="86" t="s">
        <v>1681</v>
      </c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1335</v>
      </c>
      <c r="B539" s="33" t="s">
        <v>1396</v>
      </c>
      <c r="C539" s="129" t="s">
        <v>1521</v>
      </c>
      <c r="D539" t="s">
        <v>1406</v>
      </c>
      <c r="E539" s="33" t="s">
        <v>1333</v>
      </c>
      <c r="F539" s="33" t="s">
        <v>1334</v>
      </c>
      <c r="G539" s="33"/>
      <c r="H539" s="33" t="s">
        <v>1400</v>
      </c>
      <c r="I539" s="34">
        <f t="shared" si="101"/>
        <v>19</v>
      </c>
      <c r="J539" s="34">
        <f t="shared" si="102"/>
        <v>9</v>
      </c>
      <c r="K539" s="35">
        <f t="shared" si="103"/>
        <v>0.6785714285714286</v>
      </c>
      <c r="L539" s="86" t="s">
        <v>1681</v>
      </c>
      <c r="M539" s="86" t="s">
        <v>1681</v>
      </c>
      <c r="N539" s="86" t="s">
        <v>1681</v>
      </c>
      <c r="O539" s="86" t="s">
        <v>1681</v>
      </c>
      <c r="P539" s="86" t="s">
        <v>1681</v>
      </c>
      <c r="Q539" s="86"/>
      <c r="R539" s="86" t="s">
        <v>1681</v>
      </c>
      <c r="S539" s="86" t="s">
        <v>1681</v>
      </c>
      <c r="T539" s="86" t="s">
        <v>1681</v>
      </c>
      <c r="U539" s="86" t="s">
        <v>1681</v>
      </c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1335</v>
      </c>
      <c r="B540" s="136" t="s">
        <v>1516</v>
      </c>
      <c r="C540" s="129" t="s">
        <v>1521</v>
      </c>
      <c r="D540" t="s">
        <v>1518</v>
      </c>
      <c r="E540" s="33" t="s">
        <v>1355</v>
      </c>
      <c r="F540" s="33" t="s">
        <v>1334</v>
      </c>
      <c r="G540" s="33"/>
      <c r="H540" s="33"/>
      <c r="I540" s="34">
        <f t="shared" si="101"/>
        <v>19</v>
      </c>
      <c r="J540" s="34">
        <f t="shared" si="102"/>
        <v>9</v>
      </c>
      <c r="K540" s="35">
        <f t="shared" si="103"/>
        <v>0.6785714285714286</v>
      </c>
      <c r="L540" s="86" t="s">
        <v>1681</v>
      </c>
      <c r="M540" s="88" t="s">
        <v>1681</v>
      </c>
      <c r="N540" s="86" t="s">
        <v>1681</v>
      </c>
      <c r="O540" s="86" t="s">
        <v>1681</v>
      </c>
      <c r="P540" s="86" t="s">
        <v>1681</v>
      </c>
      <c r="Q540" s="86"/>
      <c r="R540" s="86" t="s">
        <v>1681</v>
      </c>
      <c r="S540" s="86" t="s">
        <v>1681</v>
      </c>
      <c r="T540" s="86" t="s">
        <v>1681</v>
      </c>
      <c r="U540" s="86" t="s">
        <v>1681</v>
      </c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1335</v>
      </c>
      <c r="B541" s="136" t="s">
        <v>1517</v>
      </c>
      <c r="C541" s="129" t="s">
        <v>1521</v>
      </c>
      <c r="D541" t="s">
        <v>1518</v>
      </c>
      <c r="E541" s="33" t="s">
        <v>1333</v>
      </c>
      <c r="F541" s="33" t="s">
        <v>1334</v>
      </c>
      <c r="G541" s="33"/>
      <c r="H541" s="33"/>
      <c r="I541" s="34">
        <f t="shared" si="101"/>
        <v>19</v>
      </c>
      <c r="J541" s="34">
        <f t="shared" si="102"/>
        <v>9</v>
      </c>
      <c r="K541" s="35">
        <f t="shared" si="103"/>
        <v>0.6785714285714286</v>
      </c>
      <c r="L541" s="86" t="s">
        <v>1681</v>
      </c>
      <c r="M541" s="88" t="s">
        <v>1681</v>
      </c>
      <c r="N541" s="86" t="s">
        <v>1681</v>
      </c>
      <c r="O541" s="86" t="s">
        <v>1681</v>
      </c>
      <c r="P541" s="86" t="s">
        <v>1681</v>
      </c>
      <c r="Q541" s="86"/>
      <c r="R541" s="86" t="s">
        <v>1681</v>
      </c>
      <c r="S541" s="86" t="s">
        <v>1681</v>
      </c>
      <c r="T541" s="86" t="s">
        <v>1681</v>
      </c>
      <c r="U541" s="86" t="s">
        <v>1681</v>
      </c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1335</v>
      </c>
      <c r="B542" s="33" t="s">
        <v>1410</v>
      </c>
      <c r="C542" s="129" t="s">
        <v>1521</v>
      </c>
      <c r="D542" t="s">
        <v>1437</v>
      </c>
      <c r="E542" s="33" t="s">
        <v>1355</v>
      </c>
      <c r="F542" s="33" t="s">
        <v>1334</v>
      </c>
      <c r="G542" s="33"/>
      <c r="H542" s="33" t="s">
        <v>1431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1335</v>
      </c>
      <c r="B543" s="33" t="s">
        <v>1429</v>
      </c>
      <c r="C543" s="129" t="s">
        <v>1521</v>
      </c>
      <c r="D543" t="s">
        <v>1437</v>
      </c>
      <c r="E543" s="33" t="s">
        <v>1333</v>
      </c>
      <c r="F543" s="33" t="s">
        <v>1334</v>
      </c>
      <c r="G543" s="33"/>
      <c r="H543" s="81" t="s">
        <v>1432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1335</v>
      </c>
      <c r="B544" s="136" t="s">
        <v>1411</v>
      </c>
      <c r="C544" s="129" t="s">
        <v>1521</v>
      </c>
      <c r="D544" t="s">
        <v>1436</v>
      </c>
      <c r="E544" s="33" t="s">
        <v>1355</v>
      </c>
      <c r="F544" s="33" t="s">
        <v>1334</v>
      </c>
      <c r="G544" s="33"/>
      <c r="H544" s="33" t="s">
        <v>1433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1335</v>
      </c>
      <c r="B545" s="136" t="s">
        <v>1412</v>
      </c>
      <c r="C545" s="129" t="s">
        <v>1521</v>
      </c>
      <c r="D545" t="s">
        <v>1436</v>
      </c>
      <c r="E545" s="33" t="s">
        <v>1333</v>
      </c>
      <c r="F545" s="33" t="s">
        <v>1334</v>
      </c>
      <c r="G545" s="33"/>
      <c r="H545" s="81" t="s">
        <v>1434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1335</v>
      </c>
      <c r="B546" s="136" t="s">
        <v>1413</v>
      </c>
      <c r="C546" s="129" t="s">
        <v>1521</v>
      </c>
      <c r="D546" t="s">
        <v>1438</v>
      </c>
      <c r="E546" s="33" t="s">
        <v>1355</v>
      </c>
      <c r="F546" s="33" t="s">
        <v>1334</v>
      </c>
      <c r="G546" s="33"/>
      <c r="H546" s="33" t="s">
        <v>1439</v>
      </c>
      <c r="I546" s="34">
        <f t="shared" si="104"/>
        <v>19</v>
      </c>
      <c r="J546" s="34">
        <f t="shared" si="105"/>
        <v>9</v>
      </c>
      <c r="K546" s="35">
        <f t="shared" si="106"/>
        <v>0.6785714285714286</v>
      </c>
      <c r="L546" s="86" t="s">
        <v>1681</v>
      </c>
      <c r="M546" s="88" t="s">
        <v>1681</v>
      </c>
      <c r="N546" s="86" t="s">
        <v>1681</v>
      </c>
      <c r="O546" s="86" t="s">
        <v>1681</v>
      </c>
      <c r="P546" s="86" t="s">
        <v>1681</v>
      </c>
      <c r="Q546" s="86"/>
      <c r="R546" s="86" t="s">
        <v>1681</v>
      </c>
      <c r="S546" s="86" t="s">
        <v>1681</v>
      </c>
      <c r="T546" s="86" t="s">
        <v>1681</v>
      </c>
      <c r="U546" s="86" t="s">
        <v>1681</v>
      </c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1335</v>
      </c>
      <c r="B547" s="136" t="s">
        <v>1414</v>
      </c>
      <c r="C547" s="129" t="s">
        <v>1521</v>
      </c>
      <c r="D547" t="s">
        <v>1438</v>
      </c>
      <c r="E547" s="33" t="s">
        <v>1333</v>
      </c>
      <c r="F547" s="33" t="s">
        <v>1334</v>
      </c>
      <c r="G547" s="33"/>
      <c r="H547" s="81" t="s">
        <v>1440</v>
      </c>
      <c r="I547" s="34">
        <f t="shared" si="104"/>
        <v>19</v>
      </c>
      <c r="J547" s="34">
        <f t="shared" si="105"/>
        <v>9</v>
      </c>
      <c r="K547" s="35">
        <f t="shared" si="106"/>
        <v>0.6785714285714286</v>
      </c>
      <c r="L547" s="86" t="s">
        <v>1681</v>
      </c>
      <c r="M547" s="88" t="s">
        <v>1681</v>
      </c>
      <c r="N547" s="86" t="s">
        <v>1681</v>
      </c>
      <c r="O547" s="86" t="s">
        <v>1681</v>
      </c>
      <c r="P547" s="86" t="s">
        <v>1681</v>
      </c>
      <c r="Q547" s="86"/>
      <c r="R547" s="86" t="s">
        <v>1681</v>
      </c>
      <c r="S547" s="86" t="s">
        <v>1681</v>
      </c>
      <c r="T547" s="86" t="s">
        <v>1681</v>
      </c>
      <c r="U547" s="86" t="s">
        <v>1681</v>
      </c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1335</v>
      </c>
      <c r="B548" s="33" t="s">
        <v>1415</v>
      </c>
      <c r="C548" s="129" t="s">
        <v>1521</v>
      </c>
      <c r="D548" t="s">
        <v>1435</v>
      </c>
      <c r="E548" s="33" t="s">
        <v>1355</v>
      </c>
      <c r="F548" s="33" t="s">
        <v>1334</v>
      </c>
      <c r="G548" s="33"/>
      <c r="H548" s="33" t="s">
        <v>1441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1335</v>
      </c>
      <c r="B549" s="33" t="s">
        <v>1416</v>
      </c>
      <c r="C549" s="129" t="s">
        <v>1521</v>
      </c>
      <c r="D549" t="s">
        <v>1435</v>
      </c>
      <c r="E549" s="33" t="s">
        <v>1333</v>
      </c>
      <c r="F549" s="33" t="s">
        <v>1334</v>
      </c>
      <c r="G549" s="33"/>
      <c r="H549" s="81" t="s">
        <v>1442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1335</v>
      </c>
      <c r="B550" s="33" t="s">
        <v>1417</v>
      </c>
      <c r="C550" s="129" t="s">
        <v>1521</v>
      </c>
      <c r="D550" t="s">
        <v>1443</v>
      </c>
      <c r="E550" s="33" t="s">
        <v>1355</v>
      </c>
      <c r="F550" s="33" t="s">
        <v>1334</v>
      </c>
      <c r="G550" s="33"/>
      <c r="H550" s="33" t="s">
        <v>1444</v>
      </c>
      <c r="I550" s="34">
        <f t="shared" si="104"/>
        <v>19</v>
      </c>
      <c r="J550" s="34">
        <f t="shared" si="105"/>
        <v>9</v>
      </c>
      <c r="K550" s="35">
        <f t="shared" si="106"/>
        <v>0.6785714285714286</v>
      </c>
      <c r="L550" s="86" t="s">
        <v>1681</v>
      </c>
      <c r="M550" s="88" t="s">
        <v>1681</v>
      </c>
      <c r="N550" s="86" t="s">
        <v>1681</v>
      </c>
      <c r="O550" s="86" t="s">
        <v>1681</v>
      </c>
      <c r="P550" s="86" t="s">
        <v>1681</v>
      </c>
      <c r="Q550" s="86"/>
      <c r="R550" s="86" t="s">
        <v>1681</v>
      </c>
      <c r="S550" s="86" t="s">
        <v>1681</v>
      </c>
      <c r="T550" s="86" t="s">
        <v>1681</v>
      </c>
      <c r="U550" s="86" t="s">
        <v>1681</v>
      </c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1335</v>
      </c>
      <c r="B551" s="33" t="s">
        <v>1418</v>
      </c>
      <c r="C551" s="129" t="s">
        <v>1521</v>
      </c>
      <c r="D551" t="s">
        <v>1443</v>
      </c>
      <c r="E551" s="33" t="s">
        <v>1333</v>
      </c>
      <c r="F551" s="33" t="s">
        <v>1334</v>
      </c>
      <c r="G551" s="33"/>
      <c r="H551" s="81" t="s">
        <v>1445</v>
      </c>
      <c r="I551" s="34">
        <f t="shared" si="104"/>
        <v>19</v>
      </c>
      <c r="J551" s="34">
        <f t="shared" si="105"/>
        <v>9</v>
      </c>
      <c r="K551" s="35">
        <f t="shared" si="106"/>
        <v>0.6785714285714286</v>
      </c>
      <c r="L551" s="86" t="s">
        <v>1681</v>
      </c>
      <c r="M551" s="88" t="s">
        <v>1681</v>
      </c>
      <c r="N551" s="86" t="s">
        <v>1681</v>
      </c>
      <c r="O551" s="86" t="s">
        <v>1681</v>
      </c>
      <c r="P551" s="86" t="s">
        <v>1681</v>
      </c>
      <c r="Q551" s="86"/>
      <c r="R551" s="86" t="s">
        <v>1681</v>
      </c>
      <c r="S551" s="86" t="s">
        <v>1681</v>
      </c>
      <c r="T551" s="86" t="s">
        <v>1681</v>
      </c>
      <c r="U551" s="86" t="s">
        <v>1681</v>
      </c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1335</v>
      </c>
      <c r="B552" s="33" t="s">
        <v>1419</v>
      </c>
      <c r="C552" s="129" t="s">
        <v>1521</v>
      </c>
      <c r="D552" t="s">
        <v>1446</v>
      </c>
      <c r="E552" s="33" t="s">
        <v>1355</v>
      </c>
      <c r="F552" s="33" t="s">
        <v>1334</v>
      </c>
      <c r="G552" s="33"/>
      <c r="H552" s="33" t="s">
        <v>1447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1335</v>
      </c>
      <c r="B553" s="33" t="s">
        <v>1420</v>
      </c>
      <c r="C553" s="129" t="s">
        <v>1521</v>
      </c>
      <c r="D553" t="s">
        <v>1446</v>
      </c>
      <c r="E553" s="33" t="s">
        <v>1333</v>
      </c>
      <c r="F553" s="33" t="s">
        <v>1334</v>
      </c>
      <c r="G553" s="33"/>
      <c r="H553" s="81" t="s">
        <v>1448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1335</v>
      </c>
      <c r="B554" s="136" t="s">
        <v>1421</v>
      </c>
      <c r="C554" s="129" t="s">
        <v>1521</v>
      </c>
      <c r="D554" t="s">
        <v>1449</v>
      </c>
      <c r="E554" s="33" t="s">
        <v>1355</v>
      </c>
      <c r="F554" s="33" t="s">
        <v>1334</v>
      </c>
      <c r="G554" s="33"/>
      <c r="H554" s="33" t="s">
        <v>1450</v>
      </c>
      <c r="I554" s="34">
        <f t="shared" si="104"/>
        <v>19</v>
      </c>
      <c r="J554" s="34">
        <f t="shared" si="105"/>
        <v>9</v>
      </c>
      <c r="K554" s="35">
        <f t="shared" si="106"/>
        <v>0.6785714285714286</v>
      </c>
      <c r="L554" s="86" t="s">
        <v>1681</v>
      </c>
      <c r="M554" s="88" t="s">
        <v>1681</v>
      </c>
      <c r="N554" s="86" t="s">
        <v>1681</v>
      </c>
      <c r="O554" s="86" t="s">
        <v>1681</v>
      </c>
      <c r="P554" s="86" t="s">
        <v>1681</v>
      </c>
      <c r="Q554" s="86"/>
      <c r="R554" s="86" t="s">
        <v>1681</v>
      </c>
      <c r="S554" s="86" t="s">
        <v>1681</v>
      </c>
      <c r="T554" s="86" t="s">
        <v>1681</v>
      </c>
      <c r="U554" s="86" t="s">
        <v>1681</v>
      </c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1335</v>
      </c>
      <c r="B555" s="136" t="s">
        <v>1422</v>
      </c>
      <c r="C555" s="129" t="s">
        <v>1521</v>
      </c>
      <c r="D555" t="s">
        <v>1449</v>
      </c>
      <c r="E555" s="33" t="s">
        <v>1333</v>
      </c>
      <c r="F555" s="33" t="s">
        <v>1334</v>
      </c>
      <c r="G555" s="33"/>
      <c r="H555" s="81" t="s">
        <v>1451</v>
      </c>
      <c r="I555" s="34">
        <f t="shared" ref="I555:I561" si="107">COUNTIF(L555:AM555,"")</f>
        <v>19</v>
      </c>
      <c r="J555" s="34">
        <f t="shared" ref="J555:J561" si="108">COUNTIF(L555:AM555,"APAGADO")</f>
        <v>9</v>
      </c>
      <c r="K555" s="35">
        <f t="shared" ref="K555:K561" si="109">(I555)/(J555+I555)</f>
        <v>0.6785714285714286</v>
      </c>
      <c r="L555" s="86" t="s">
        <v>1681</v>
      </c>
      <c r="M555" s="88" t="s">
        <v>1681</v>
      </c>
      <c r="N555" s="86" t="s">
        <v>1681</v>
      </c>
      <c r="O555" s="86" t="s">
        <v>1681</v>
      </c>
      <c r="P555" s="86" t="s">
        <v>1681</v>
      </c>
      <c r="Q555" s="86"/>
      <c r="R555" s="86" t="s">
        <v>1681</v>
      </c>
      <c r="S555" s="86" t="s">
        <v>1681</v>
      </c>
      <c r="T555" s="86" t="s">
        <v>1681</v>
      </c>
      <c r="U555" s="86" t="s">
        <v>1681</v>
      </c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1335</v>
      </c>
      <c r="B556" s="33" t="s">
        <v>1423</v>
      </c>
      <c r="C556" s="129" t="s">
        <v>1521</v>
      </c>
      <c r="D556" t="s">
        <v>1452</v>
      </c>
      <c r="E556" s="33" t="s">
        <v>1355</v>
      </c>
      <c r="F556" s="33" t="s">
        <v>1334</v>
      </c>
      <c r="G556" s="33"/>
      <c r="H556" s="33" t="s">
        <v>1453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1335</v>
      </c>
      <c r="B557" s="33" t="s">
        <v>1424</v>
      </c>
      <c r="C557" s="129" t="s">
        <v>1521</v>
      </c>
      <c r="D557" t="s">
        <v>1452</v>
      </c>
      <c r="E557" s="33" t="s">
        <v>1333</v>
      </c>
      <c r="F557" s="33" t="s">
        <v>1334</v>
      </c>
      <c r="G557" s="33"/>
      <c r="H557" s="81" t="s">
        <v>1454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1335</v>
      </c>
      <c r="B558" s="33" t="s">
        <v>1425</v>
      </c>
      <c r="C558" s="129" t="s">
        <v>1521</v>
      </c>
      <c r="D558" t="s">
        <v>1455</v>
      </c>
      <c r="E558" s="33" t="s">
        <v>1355</v>
      </c>
      <c r="F558" s="33" t="s">
        <v>1334</v>
      </c>
      <c r="G558" s="33"/>
      <c r="H558" s="33" t="s">
        <v>1456</v>
      </c>
      <c r="I558" s="34">
        <f t="shared" si="107"/>
        <v>19</v>
      </c>
      <c r="J558" s="34">
        <f t="shared" si="108"/>
        <v>9</v>
      </c>
      <c r="K558" s="35">
        <f t="shared" si="109"/>
        <v>0.6785714285714286</v>
      </c>
      <c r="L558" s="86" t="s">
        <v>1681</v>
      </c>
      <c r="M558" s="88" t="s">
        <v>1681</v>
      </c>
      <c r="N558" s="86" t="s">
        <v>1681</v>
      </c>
      <c r="O558" s="86" t="s">
        <v>1681</v>
      </c>
      <c r="P558" s="86" t="s">
        <v>1681</v>
      </c>
      <c r="Q558" s="86"/>
      <c r="R558" s="86" t="s">
        <v>1681</v>
      </c>
      <c r="S558" s="86" t="s">
        <v>1681</v>
      </c>
      <c r="T558" s="86" t="s">
        <v>1681</v>
      </c>
      <c r="U558" s="86" t="s">
        <v>1681</v>
      </c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1335</v>
      </c>
      <c r="B559" s="33" t="s">
        <v>1426</v>
      </c>
      <c r="C559" s="129" t="s">
        <v>1521</v>
      </c>
      <c r="D559" t="s">
        <v>1455</v>
      </c>
      <c r="E559" s="33" t="s">
        <v>1333</v>
      </c>
      <c r="F559" s="33" t="s">
        <v>1334</v>
      </c>
      <c r="G559" s="33"/>
      <c r="H559" s="81" t="s">
        <v>1457</v>
      </c>
      <c r="I559" s="34">
        <f t="shared" si="107"/>
        <v>19</v>
      </c>
      <c r="J559" s="34">
        <f t="shared" si="108"/>
        <v>9</v>
      </c>
      <c r="K559" s="35">
        <f t="shared" si="109"/>
        <v>0.6785714285714286</v>
      </c>
      <c r="L559" s="86" t="s">
        <v>1681</v>
      </c>
      <c r="M559" s="88" t="s">
        <v>1681</v>
      </c>
      <c r="N559" s="86" t="s">
        <v>1681</v>
      </c>
      <c r="O559" s="86" t="s">
        <v>1681</v>
      </c>
      <c r="P559" s="86" t="s">
        <v>1681</v>
      </c>
      <c r="Q559" s="86"/>
      <c r="R559" s="86" t="s">
        <v>1681</v>
      </c>
      <c r="S559" s="86" t="s">
        <v>1681</v>
      </c>
      <c r="T559" s="86" t="s">
        <v>1681</v>
      </c>
      <c r="U559" s="86" t="s">
        <v>1681</v>
      </c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1335</v>
      </c>
      <c r="B560" s="33" t="s">
        <v>1427</v>
      </c>
      <c r="C560" s="129" t="s">
        <v>1521</v>
      </c>
      <c r="D560" t="s">
        <v>1458</v>
      </c>
      <c r="E560" s="33" t="s">
        <v>1355</v>
      </c>
      <c r="F560" s="33" t="s">
        <v>1334</v>
      </c>
      <c r="G560" s="33"/>
      <c r="H560" s="33" t="s">
        <v>1459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1335</v>
      </c>
      <c r="B561" s="33" t="s">
        <v>1430</v>
      </c>
      <c r="C561" s="129" t="s">
        <v>1521</v>
      </c>
      <c r="D561" t="s">
        <v>1458</v>
      </c>
      <c r="E561" s="33" t="s">
        <v>1333</v>
      </c>
      <c r="F561" s="33" t="s">
        <v>1334</v>
      </c>
      <c r="G561" s="33"/>
      <c r="H561" s="81" t="s">
        <v>1460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1335</v>
      </c>
      <c r="B562" s="33" t="s">
        <v>1513</v>
      </c>
      <c r="C562" s="129" t="s">
        <v>1521</v>
      </c>
      <c r="D562" t="s">
        <v>1511</v>
      </c>
      <c r="E562" s="33" t="s">
        <v>1355</v>
      </c>
      <c r="F562" s="33" t="s">
        <v>1334</v>
      </c>
      <c r="G562" s="33"/>
      <c r="H562" s="33" t="s">
        <v>1477</v>
      </c>
      <c r="I562" s="34">
        <f t="shared" ref="I562:I569" si="110">COUNTIF(L562:AM562,"")</f>
        <v>19</v>
      </c>
      <c r="J562" s="34">
        <f t="shared" ref="J562:J569" si="111">COUNTIF(L562:AM562,"APAGADO")</f>
        <v>9</v>
      </c>
      <c r="K562" s="35">
        <f t="shared" ref="K562:K569" si="112">(I562)/(J562+I562)</f>
        <v>0.6785714285714286</v>
      </c>
      <c r="L562" s="86" t="s">
        <v>1681</v>
      </c>
      <c r="M562" s="88" t="s">
        <v>1681</v>
      </c>
      <c r="N562" s="86" t="s">
        <v>1681</v>
      </c>
      <c r="O562" s="86" t="s">
        <v>1681</v>
      </c>
      <c r="P562" s="86" t="s">
        <v>1681</v>
      </c>
      <c r="Q562" s="86"/>
      <c r="R562" s="86" t="s">
        <v>1681</v>
      </c>
      <c r="S562" s="86" t="s">
        <v>1681</v>
      </c>
      <c r="T562" s="86" t="s">
        <v>1681</v>
      </c>
      <c r="U562" s="86" t="s">
        <v>1681</v>
      </c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1335</v>
      </c>
      <c r="B563" s="33" t="s">
        <v>1514</v>
      </c>
      <c r="C563" s="129" t="s">
        <v>1521</v>
      </c>
      <c r="D563" t="s">
        <v>1511</v>
      </c>
      <c r="E563" s="33" t="s">
        <v>1333</v>
      </c>
      <c r="F563" s="33" t="s">
        <v>1334</v>
      </c>
      <c r="G563" s="33"/>
      <c r="H563" s="81" t="s">
        <v>1486</v>
      </c>
      <c r="I563" s="34">
        <f t="shared" si="110"/>
        <v>19</v>
      </c>
      <c r="J563" s="34">
        <f t="shared" si="111"/>
        <v>9</v>
      </c>
      <c r="K563" s="35">
        <f t="shared" si="112"/>
        <v>0.6785714285714286</v>
      </c>
      <c r="L563" s="86" t="s">
        <v>1681</v>
      </c>
      <c r="M563" s="88" t="s">
        <v>1681</v>
      </c>
      <c r="N563" s="86" t="s">
        <v>1681</v>
      </c>
      <c r="O563" s="86" t="s">
        <v>1681</v>
      </c>
      <c r="P563" s="86" t="s">
        <v>1681</v>
      </c>
      <c r="Q563" s="86"/>
      <c r="R563" s="86" t="s">
        <v>1681</v>
      </c>
      <c r="S563" s="86" t="s">
        <v>1681</v>
      </c>
      <c r="T563" s="86" t="s">
        <v>1681</v>
      </c>
      <c r="U563" s="86" t="s">
        <v>1681</v>
      </c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1335</v>
      </c>
      <c r="B564" s="33" t="s">
        <v>1510</v>
      </c>
      <c r="C564" s="129" t="s">
        <v>1521</v>
      </c>
      <c r="D564" t="s">
        <v>1511</v>
      </c>
      <c r="E564" s="33" t="s">
        <v>1355</v>
      </c>
      <c r="F564" s="33" t="s">
        <v>1334</v>
      </c>
      <c r="G564" s="33"/>
      <c r="H564" s="33" t="s">
        <v>1515</v>
      </c>
      <c r="I564" s="34">
        <f t="shared" si="110"/>
        <v>19</v>
      </c>
      <c r="J564" s="34">
        <f t="shared" si="111"/>
        <v>9</v>
      </c>
      <c r="K564" s="35">
        <f t="shared" si="112"/>
        <v>0.6785714285714286</v>
      </c>
      <c r="L564" s="86" t="s">
        <v>1681</v>
      </c>
      <c r="M564" s="88" t="s">
        <v>1681</v>
      </c>
      <c r="N564" s="86" t="s">
        <v>1681</v>
      </c>
      <c r="O564" s="86" t="s">
        <v>1681</v>
      </c>
      <c r="P564" s="86" t="s">
        <v>1681</v>
      </c>
      <c r="Q564" s="86"/>
      <c r="R564" s="86" t="s">
        <v>1681</v>
      </c>
      <c r="S564" s="86" t="s">
        <v>1681</v>
      </c>
      <c r="T564" s="86" t="s">
        <v>1681</v>
      </c>
      <c r="U564" s="86" t="s">
        <v>1681</v>
      </c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1335</v>
      </c>
      <c r="B565" s="33" t="s">
        <v>1512</v>
      </c>
      <c r="C565" s="129" t="s">
        <v>1521</v>
      </c>
      <c r="D565" t="s">
        <v>1511</v>
      </c>
      <c r="E565" s="33" t="s">
        <v>1333</v>
      </c>
      <c r="F565" s="33" t="s">
        <v>1334</v>
      </c>
      <c r="G565" s="33"/>
      <c r="H565" s="81" t="s">
        <v>1474</v>
      </c>
      <c r="I565" s="34">
        <f t="shared" si="110"/>
        <v>19</v>
      </c>
      <c r="J565" s="34">
        <f t="shared" si="111"/>
        <v>9</v>
      </c>
      <c r="K565" s="35">
        <f t="shared" si="112"/>
        <v>0.6785714285714286</v>
      </c>
      <c r="L565" s="86" t="s">
        <v>1681</v>
      </c>
      <c r="M565" s="88" t="s">
        <v>1681</v>
      </c>
      <c r="N565" s="86" t="s">
        <v>1681</v>
      </c>
      <c r="O565" s="86" t="s">
        <v>1681</v>
      </c>
      <c r="P565" s="86" t="s">
        <v>1681</v>
      </c>
      <c r="Q565" s="86"/>
      <c r="R565" s="86" t="s">
        <v>1681</v>
      </c>
      <c r="S565" s="86" t="s">
        <v>1681</v>
      </c>
      <c r="T565" s="86" t="s">
        <v>1681</v>
      </c>
      <c r="U565" s="86" t="s">
        <v>1681</v>
      </c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1335</v>
      </c>
      <c r="B566" s="79" t="s">
        <v>1507</v>
      </c>
      <c r="C566" s="129" t="s">
        <v>1521</v>
      </c>
      <c r="D566" t="s">
        <v>1508</v>
      </c>
      <c r="E566" s="33" t="s">
        <v>1355</v>
      </c>
      <c r="F566" s="33" t="s">
        <v>1334</v>
      </c>
      <c r="G566" s="33"/>
      <c r="H566" s="33" t="s">
        <v>1480</v>
      </c>
      <c r="I566" s="34">
        <f t="shared" si="110"/>
        <v>19</v>
      </c>
      <c r="J566" s="34">
        <f t="shared" si="111"/>
        <v>9</v>
      </c>
      <c r="K566" s="35">
        <f t="shared" si="112"/>
        <v>0.6785714285714286</v>
      </c>
      <c r="L566" s="86" t="s">
        <v>1681</v>
      </c>
      <c r="M566" s="88" t="s">
        <v>1681</v>
      </c>
      <c r="N566" s="86" t="s">
        <v>1681</v>
      </c>
      <c r="O566" s="86" t="s">
        <v>1681</v>
      </c>
      <c r="P566" s="86" t="s">
        <v>1681</v>
      </c>
      <c r="Q566" s="86"/>
      <c r="R566" s="86" t="s">
        <v>1681</v>
      </c>
      <c r="S566" s="86" t="s">
        <v>1681</v>
      </c>
      <c r="T566" s="86" t="s">
        <v>1681</v>
      </c>
      <c r="U566" s="86" t="s">
        <v>1681</v>
      </c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1335</v>
      </c>
      <c r="B567" s="79" t="s">
        <v>1509</v>
      </c>
      <c r="C567" s="129" t="s">
        <v>1521</v>
      </c>
      <c r="D567" t="s">
        <v>1508</v>
      </c>
      <c r="E567" s="33" t="s">
        <v>1333</v>
      </c>
      <c r="F567" s="33" t="s">
        <v>1334</v>
      </c>
      <c r="G567" s="33"/>
      <c r="H567" s="81" t="s">
        <v>1483</v>
      </c>
      <c r="I567" s="34">
        <f t="shared" si="110"/>
        <v>19</v>
      </c>
      <c r="J567" s="34">
        <f t="shared" si="111"/>
        <v>9</v>
      </c>
      <c r="K567" s="35">
        <f t="shared" si="112"/>
        <v>0.6785714285714286</v>
      </c>
      <c r="L567" s="88" t="s">
        <v>1681</v>
      </c>
      <c r="M567" s="88" t="s">
        <v>1681</v>
      </c>
      <c r="N567" s="86" t="s">
        <v>1681</v>
      </c>
      <c r="O567" s="86" t="s">
        <v>1681</v>
      </c>
      <c r="P567" s="86" t="s">
        <v>1681</v>
      </c>
      <c r="Q567" s="86"/>
      <c r="R567" s="86" t="s">
        <v>1681</v>
      </c>
      <c r="S567" s="86" t="s">
        <v>1681</v>
      </c>
      <c r="T567" s="86" t="s">
        <v>1681</v>
      </c>
      <c r="U567" s="86" t="s">
        <v>1681</v>
      </c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1335</v>
      </c>
      <c r="B568" s="33" t="s">
        <v>1540</v>
      </c>
      <c r="C568" s="129" t="s">
        <v>1521</v>
      </c>
      <c r="D568" t="s">
        <v>1542</v>
      </c>
      <c r="E568" s="33" t="s">
        <v>1355</v>
      </c>
      <c r="F568" s="33" t="s">
        <v>1334</v>
      </c>
      <c r="G568" s="33"/>
      <c r="H568" s="33"/>
      <c r="I568" s="34">
        <f t="shared" si="110"/>
        <v>19</v>
      </c>
      <c r="J568" s="34">
        <f t="shared" si="111"/>
        <v>9</v>
      </c>
      <c r="K568" s="35">
        <f t="shared" si="112"/>
        <v>0.6785714285714286</v>
      </c>
      <c r="L568" s="88" t="s">
        <v>1681</v>
      </c>
      <c r="M568" s="88" t="s">
        <v>1681</v>
      </c>
      <c r="N568" s="86" t="s">
        <v>1681</v>
      </c>
      <c r="O568" s="86" t="s">
        <v>1681</v>
      </c>
      <c r="P568" s="88" t="s">
        <v>1681</v>
      </c>
      <c r="Q568" s="88"/>
      <c r="R568" s="88" t="s">
        <v>1681</v>
      </c>
      <c r="S568" s="88" t="s">
        <v>1681</v>
      </c>
      <c r="T568" s="88" t="s">
        <v>1681</v>
      </c>
      <c r="U568" s="88" t="s">
        <v>1681</v>
      </c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1335</v>
      </c>
      <c r="B569" s="33" t="s">
        <v>1541</v>
      </c>
      <c r="C569" s="129" t="s">
        <v>1521</v>
      </c>
      <c r="D569" t="s">
        <v>1542</v>
      </c>
      <c r="E569" s="33" t="s">
        <v>1333</v>
      </c>
      <c r="F569" s="33" t="s">
        <v>1334</v>
      </c>
      <c r="G569" s="33"/>
      <c r="H569" s="33"/>
      <c r="I569" s="34">
        <f t="shared" si="110"/>
        <v>19</v>
      </c>
      <c r="J569" s="34">
        <f t="shared" si="111"/>
        <v>9</v>
      </c>
      <c r="K569" s="35">
        <f t="shared" si="112"/>
        <v>0.6785714285714286</v>
      </c>
      <c r="L569" s="88" t="s">
        <v>1681</v>
      </c>
      <c r="M569" s="88" t="s">
        <v>1681</v>
      </c>
      <c r="N569" s="86" t="s">
        <v>1681</v>
      </c>
      <c r="O569" s="86" t="s">
        <v>1681</v>
      </c>
      <c r="P569" s="88" t="s">
        <v>1681</v>
      </c>
      <c r="Q569" s="88"/>
      <c r="R569" s="88" t="s">
        <v>1681</v>
      </c>
      <c r="S569" s="88" t="s">
        <v>1681</v>
      </c>
      <c r="T569" s="88" t="s">
        <v>1681</v>
      </c>
      <c r="U569" s="88" t="s">
        <v>1681</v>
      </c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 t="str">
        <f>'RESUMEN TOTAL'!R136</f>
        <v>APAGADO</v>
      </c>
      <c r="M126" t="str">
        <f>'RESUMEN TOTAL'!S136</f>
        <v>APAGADO</v>
      </c>
      <c r="N126" t="str">
        <f>'RESUMEN TOTAL'!T136</f>
        <v>APAGADO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 t="str">
        <f>'RESUMEN TOTAL'!R163</f>
        <v>APAGADO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 t="str">
        <f>'RESUMEN TOTAL'!R168</f>
        <v>APAGADO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 t="str">
        <f>'RESUMEN TOTAL'!R169</f>
        <v>APAGADO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 t="str">
        <f>'RESUMEN TOTAL'!R173</f>
        <v>APAGADO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 t="str">
        <f>'RESUMEN TOTAL'!R178</f>
        <v>APAGADO</v>
      </c>
      <c r="M168" t="str">
        <f>'RESUMEN TOTAL'!S178</f>
        <v>APAGADO</v>
      </c>
      <c r="N168">
        <f>'RESUMEN TOTAL'!T178</f>
        <v>0</v>
      </c>
      <c r="O168" t="str">
        <f>'RESUMEN TOTAL'!U178</f>
        <v>APAGADO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 t="str">
        <f>'RESUMEN TOTAL'!R179</f>
        <v>APAGADO</v>
      </c>
      <c r="M169" t="str">
        <f>'RESUMEN TOTAL'!S179</f>
        <v>APAGADO</v>
      </c>
      <c r="N169">
        <f>'RESUMEN TOTAL'!T179</f>
        <v>0</v>
      </c>
      <c r="O169" t="str">
        <f>'RESUMEN TOTAL'!U179</f>
        <v>APAGADO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 t="str">
        <f>'RESUMEN TOTAL'!R186</f>
        <v>APAGADO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 t="str">
        <f>'RESUMEN TOTAL'!R187</f>
        <v>APAGADO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 t="str">
        <f>'RESUMEN TOTAL'!R188</f>
        <v>APAGADO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 t="str">
        <f>'RESUMEN TOTAL'!R206</f>
        <v>APAGADO</v>
      </c>
      <c r="M195" t="str">
        <f>'RESUMEN TOTAL'!S206</f>
        <v>APAGADO</v>
      </c>
      <c r="N195" t="str">
        <f>'RESUMEN TOTAL'!T206</f>
        <v>APAGADO</v>
      </c>
      <c r="O195" t="str">
        <f>'RESUMEN TOTAL'!U206</f>
        <v>APAGADO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 t="str">
        <f>'RESUMEN TOTAL'!R212</f>
        <v>APAGADO</v>
      </c>
      <c r="M201">
        <f>'RESUMEN TOTAL'!S212</f>
        <v>0</v>
      </c>
      <c r="N201">
        <f>'RESUMEN TOTAL'!T212</f>
        <v>0</v>
      </c>
      <c r="O201" t="str">
        <f>'RESUMEN TOTAL'!U212</f>
        <v>APAGADO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 t="str">
        <f>'RESUMEN TOTAL'!R229</f>
        <v>APAGADO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 t="str">
        <f>'RESUMEN TOTAL'!U233</f>
        <v>APAGADO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 t="str">
        <f>'RESUMEN TOTAL'!R234</f>
        <v>APAGADO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 t="str">
        <f>'RESUMEN TOTAL'!R246</f>
        <v>APAGADO</v>
      </c>
      <c r="M234">
        <f>'RESUMEN TOTAL'!S246</f>
        <v>0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 t="str">
        <f>'RESUMEN TOTAL'!U248</f>
        <v>APAGADO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 t="str">
        <f>'RESUMEN TOTAL'!R263</f>
        <v>APAGADO</v>
      </c>
      <c r="M251" t="str">
        <f>'RESUMEN TOTAL'!S263</f>
        <v>APAGADO</v>
      </c>
      <c r="N251" t="str">
        <f>'RESUMEN TOTAL'!T263</f>
        <v>APAGADO</v>
      </c>
      <c r="O251" t="str">
        <f>'RESUMEN TOTAL'!U263</f>
        <v>APAGADO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 t="str">
        <f>'RESUMEN TOTAL'!R264</f>
        <v>APAGADO</v>
      </c>
      <c r="M252" t="str">
        <f>'RESUMEN TOTAL'!S264</f>
        <v>APAGADO</v>
      </c>
      <c r="N252" t="str">
        <f>'RESUMEN TOTAL'!T264</f>
        <v>APAGADO</v>
      </c>
      <c r="O252" t="str">
        <f>'RESUMEN TOTAL'!U264</f>
        <v>APAGADO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1538</v>
      </c>
      <c r="C265" t="s">
        <v>1539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1586</v>
      </c>
      <c r="C266" s="84" t="s">
        <v>1589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1587</v>
      </c>
      <c r="C267" s="84" t="s">
        <v>1590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1588</v>
      </c>
      <c r="C268" s="84" t="s">
        <v>1591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 t="str">
        <f>'RESUMEN TOTAL'!T286</f>
        <v>APAGADO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 t="str">
        <f>'RESUMEN TOTAL'!R303</f>
        <v>APAGADO</v>
      </c>
      <c r="M288" t="str">
        <f>'RESUMEN TOTAL'!S303</f>
        <v>APAGADO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 t="str">
        <f>'RESUMEN TOTAL'!R304</f>
        <v>APAGADO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 t="str">
        <f>'RESUMEN TOTAL'!R305</f>
        <v>APAGADO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 t="str">
        <f>'RESUMEN TOTAL'!R337</f>
        <v>APAGADO</v>
      </c>
      <c r="M319" t="str">
        <f>'RESUMEN TOTAL'!S337</f>
        <v>APAGADO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 t="str">
        <f>'RESUMEN TOTAL'!T383</f>
        <v>APAGADO</v>
      </c>
      <c r="O363" t="str">
        <f>'RESUMEN TOTAL'!U383</f>
        <v>APAGADO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 t="str">
        <f>'RESUMEN TOTAL'!R384</f>
        <v>APAGADO</v>
      </c>
      <c r="M364" t="str">
        <f>'RESUMEN TOTAL'!S384</f>
        <v>APAGADO</v>
      </c>
      <c r="N364" t="str">
        <f>'RESUMEN TOTAL'!T384</f>
        <v>APAGADO</v>
      </c>
      <c r="O364" t="str">
        <f>'RESUMEN TOTAL'!U384</f>
        <v>APAGADO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 t="str">
        <f>'RESUMEN TOTAL'!R385</f>
        <v>APAGADO</v>
      </c>
      <c r="M365" t="str">
        <f>'RESUMEN TOTAL'!S385</f>
        <v>APAGADO</v>
      </c>
      <c r="N365" t="str">
        <f>'RESUMEN TOTAL'!T385</f>
        <v>APAGADO</v>
      </c>
      <c r="O365" t="str">
        <f>'RESUMEN TOTAL'!U385</f>
        <v>APAGADO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 t="str">
        <f>'RESUMEN TOTAL'!R386</f>
        <v>APAGADO</v>
      </c>
      <c r="M366" t="str">
        <f>'RESUMEN TOTAL'!S386</f>
        <v>APAGADO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 t="str">
        <f>'RESUMEN TOTAL'!T403</f>
        <v>APAGADO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 t="str">
        <f>'RESUMEN TOTAL'!R409</f>
        <v>APAGADO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 t="str">
        <f>'RESUMEN TOTAL'!R410</f>
        <v>APAGADO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 t="str">
        <f>'RESUMEN TOTAL'!R411</f>
        <v>APAGADO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 t="str">
        <f>'RESUMEN TOTAL'!R412</f>
        <v>APAGADO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 t="str">
        <f>'RESUMEN TOTAL'!R413</f>
        <v>APAGADO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 t="str">
        <f>'RESUMEN TOTAL'!R414</f>
        <v>APAGADO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 t="str">
        <f>'RESUMEN TOTAL'!R428</f>
        <v>APAGADO</v>
      </c>
      <c r="M406" t="str">
        <f>'RESUMEN TOTAL'!S428</f>
        <v>APAGADO</v>
      </c>
      <c r="N406" t="str">
        <f>'RESUMEN TOTAL'!T428</f>
        <v>APAGADO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 t="str">
        <f>'RESUMEN TOTAL'!S483</f>
        <v>APAGADO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 t="str">
        <f>'RESUMEN TOTAL'!R533</f>
        <v>APAGADO</v>
      </c>
      <c r="M507" t="str">
        <f>'RESUMEN TOTAL'!S533</f>
        <v>APAGADO</v>
      </c>
      <c r="N507" t="str">
        <f>'RESUMEN TOTAL'!T533</f>
        <v>APAGADO</v>
      </c>
      <c r="O507" t="str">
        <f>'RESUMEN TOTAL'!U533</f>
        <v>APAGADO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614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57</v>
      </c>
      <c r="M1" s="18">
        <f t="shared" si="0"/>
        <v>27</v>
      </c>
      <c r="N1" s="18">
        <f t="shared" si="0"/>
        <v>31</v>
      </c>
      <c r="O1" s="18">
        <f t="shared" si="0"/>
        <v>28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 t="str">
        <f>ESTADISTICA!L26</f>
        <v>APAGADO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 t="str">
        <f>ESTADISTICA!L63</f>
        <v>APAGADO</v>
      </c>
      <c r="M64">
        <f>ESTADISTICA!M63</f>
        <v>0</v>
      </c>
      <c r="N64">
        <f>ESTADISTICA!N63</f>
        <v>0</v>
      </c>
      <c r="O64" t="str">
        <f>ESTADISTICA!O63</f>
        <v>APAGADO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 t="str">
        <f>ESTADISTICA!L64</f>
        <v>APAGADO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 t="str">
        <f>ESTADISTICA!L69</f>
        <v>APAGADO</v>
      </c>
      <c r="M70" t="str">
        <f>ESTADISTICA!M69</f>
        <v>APAGADO</v>
      </c>
      <c r="N70" t="str">
        <f>ESTADISTICA!N69</f>
        <v>APAGADO</v>
      </c>
      <c r="O70" t="str">
        <f>ESTADISTICA!O69</f>
        <v>APAGADO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1532</v>
      </c>
      <c r="B125" t="s">
        <v>1536</v>
      </c>
      <c r="C125" t="s">
        <v>1537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 t="str">
        <f>ESTADISTICA!L153</f>
        <v>APAGADO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 t="str">
        <f>ESTADISTICA!L161</f>
        <v>APAGADO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1523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1523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 t="str">
        <f>ESTADISTICA!L223</f>
        <v>APAGADO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 t="str">
        <f>ESTADISTICA!O236</f>
        <v>APAGADO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1538</v>
      </c>
      <c r="C266" t="s">
        <v>1539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1586</v>
      </c>
      <c r="C267" s="84" t="s">
        <v>1589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1587</v>
      </c>
      <c r="C268" s="84" t="s">
        <v>1590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1588</v>
      </c>
      <c r="C269" s="84" t="s">
        <v>1591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 t="str">
        <f>ESTADISTICA!L288</f>
        <v>APAGADO</v>
      </c>
      <c r="M289" t="str">
        <f>ESTADISTICA!M288</f>
        <v>APAGADO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 t="str">
        <f>ESTADISTICA!L289</f>
        <v>APAGADO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 t="str">
        <f>ESTADISTICA!L290</f>
        <v>APAGADO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 t="str">
        <f>ESTADISTICA!N363</f>
        <v>APAGADO</v>
      </c>
      <c r="O364" t="str">
        <f>ESTADISTICA!O363</f>
        <v>APAGADO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 t="str">
        <f>ESTADISTICA!L365</f>
        <v>APAGADO</v>
      </c>
      <c r="M366" t="str">
        <f>ESTADISTICA!M365</f>
        <v>APAGADO</v>
      </c>
      <c r="N366" t="str">
        <f>ESTADISTICA!N365</f>
        <v>APAGADO</v>
      </c>
      <c r="O366" t="str">
        <f>ESTADISTICA!O365</f>
        <v>APAGADO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 t="str">
        <f>ESTADISTICA!N381</f>
        <v>APAGADO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 t="str">
        <f>ESTADISTICA!L388</f>
        <v>APAGADO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 t="str">
        <f>ESTADISTICA!L391</f>
        <v>APAGADO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 t="str">
        <f>ESTADISTICA!L406</f>
        <v>APAGADO</v>
      </c>
      <c r="M407" t="str">
        <f>ESTADISTICA!M406</f>
        <v>APAGADO</v>
      </c>
      <c r="N407" t="str">
        <f>ESTADISTICA!N406</f>
        <v>APAGADO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 t="str">
        <f>ESTADISTICA!M460</f>
        <v>APAGADO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 t="str">
        <f>ESTADISTICA!L507</f>
        <v>APAGADO</v>
      </c>
      <c r="M508" t="str">
        <f>ESTADISTICA!M507</f>
        <v>APAGADO</v>
      </c>
      <c r="N508" t="str">
        <f>ESTADISTICA!N507</f>
        <v>APAGADO</v>
      </c>
      <c r="O508" t="str">
        <f>ESTADISTICA!O507</f>
        <v>APAGADO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1335</v>
      </c>
      <c r="B522" s="136" t="s">
        <v>1414</v>
      </c>
      <c r="C522" t="s">
        <v>1438</v>
      </c>
      <c r="D522" s="33" t="s">
        <v>1333</v>
      </c>
      <c r="E522" s="33" t="s">
        <v>1334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1335</v>
      </c>
      <c r="B523" s="33" t="s">
        <v>1415</v>
      </c>
      <c r="C523" t="s">
        <v>1435</v>
      </c>
      <c r="D523" s="33" t="s">
        <v>1355</v>
      </c>
      <c r="E523" s="33" t="s">
        <v>1334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1335</v>
      </c>
      <c r="B524" s="33" t="s">
        <v>1416</v>
      </c>
      <c r="C524" t="s">
        <v>1435</v>
      </c>
      <c r="D524" s="33" t="s">
        <v>1333</v>
      </c>
      <c r="E524" s="33" t="s">
        <v>1334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1335</v>
      </c>
      <c r="B525" s="33" t="s">
        <v>1417</v>
      </c>
      <c r="C525" t="s">
        <v>1443</v>
      </c>
      <c r="D525" s="33" t="s">
        <v>1355</v>
      </c>
      <c r="E525" s="33" t="s">
        <v>1334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1335</v>
      </c>
      <c r="B526" s="33" t="s">
        <v>1418</v>
      </c>
      <c r="C526" t="s">
        <v>1443</v>
      </c>
      <c r="D526" s="33" t="s">
        <v>1333</v>
      </c>
      <c r="E526" s="33" t="s">
        <v>1334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1335</v>
      </c>
      <c r="B527" s="33" t="s">
        <v>1419</v>
      </c>
      <c r="C527" t="s">
        <v>1446</v>
      </c>
      <c r="D527" s="33" t="s">
        <v>1355</v>
      </c>
      <c r="E527" s="33" t="s">
        <v>1334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1335</v>
      </c>
      <c r="B528" s="33" t="s">
        <v>1420</v>
      </c>
      <c r="C528" t="s">
        <v>1446</v>
      </c>
      <c r="D528" s="33" t="s">
        <v>1333</v>
      </c>
      <c r="E528" s="33" t="s">
        <v>1334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1335</v>
      </c>
      <c r="B529" s="136" t="s">
        <v>1421</v>
      </c>
      <c r="C529" t="s">
        <v>1449</v>
      </c>
      <c r="D529" s="33" t="s">
        <v>1355</v>
      </c>
      <c r="E529" s="33" t="s">
        <v>1334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1335</v>
      </c>
      <c r="B530" s="136" t="s">
        <v>1422</v>
      </c>
      <c r="C530" t="s">
        <v>1449</v>
      </c>
      <c r="D530" s="33" t="s">
        <v>1333</v>
      </c>
      <c r="E530" s="33" t="s">
        <v>1334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1335</v>
      </c>
      <c r="B531" s="33" t="s">
        <v>1423</v>
      </c>
      <c r="C531" t="s">
        <v>1452</v>
      </c>
      <c r="D531" s="33" t="s">
        <v>1355</v>
      </c>
      <c r="E531" s="33" t="s">
        <v>1334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1335</v>
      </c>
      <c r="B532" s="33" t="s">
        <v>1424</v>
      </c>
      <c r="C532" t="s">
        <v>1452</v>
      </c>
      <c r="D532" s="33" t="s">
        <v>1333</v>
      </c>
      <c r="E532" s="33" t="s">
        <v>1334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1335</v>
      </c>
      <c r="B533" s="33" t="s">
        <v>1425</v>
      </c>
      <c r="C533" t="s">
        <v>1455</v>
      </c>
      <c r="D533" s="33" t="s">
        <v>1355</v>
      </c>
      <c r="E533" s="33" t="s">
        <v>1334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1335</v>
      </c>
      <c r="B534" s="33" t="s">
        <v>1426</v>
      </c>
      <c r="C534" t="s">
        <v>1455</v>
      </c>
      <c r="D534" s="33" t="s">
        <v>1333</v>
      </c>
      <c r="E534" s="33" t="s">
        <v>1334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1335</v>
      </c>
      <c r="B535" s="33" t="s">
        <v>1427</v>
      </c>
      <c r="C535" t="s">
        <v>1458</v>
      </c>
      <c r="D535" s="33" t="s">
        <v>1355</v>
      </c>
      <c r="E535" s="33" t="s">
        <v>1334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1335</v>
      </c>
      <c r="B536" s="33" t="s">
        <v>1430</v>
      </c>
      <c r="C536" t="s">
        <v>1458</v>
      </c>
      <c r="D536" s="33" t="s">
        <v>1333</v>
      </c>
      <c r="E536" s="33" t="s">
        <v>1334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1335</v>
      </c>
      <c r="B537" s="33" t="s">
        <v>1513</v>
      </c>
      <c r="C537" t="s">
        <v>1511</v>
      </c>
      <c r="D537" s="33" t="s">
        <v>1355</v>
      </c>
      <c r="E537" s="33" t="s">
        <v>1334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1335</v>
      </c>
      <c r="B538" s="33" t="s">
        <v>1514</v>
      </c>
      <c r="C538" t="s">
        <v>1511</v>
      </c>
      <c r="D538" s="33" t="s">
        <v>1333</v>
      </c>
      <c r="E538" s="33" t="s">
        <v>1334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1335</v>
      </c>
      <c r="B539" s="33" t="s">
        <v>1510</v>
      </c>
      <c r="C539" t="s">
        <v>1511</v>
      </c>
      <c r="D539" s="33" t="s">
        <v>1355</v>
      </c>
      <c r="E539" s="33" t="s">
        <v>1334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1335</v>
      </c>
      <c r="B540" s="33" t="s">
        <v>1512</v>
      </c>
      <c r="C540" t="s">
        <v>1511</v>
      </c>
      <c r="D540" s="33" t="s">
        <v>1333</v>
      </c>
      <c r="E540" s="33" t="s">
        <v>1334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1335</v>
      </c>
      <c r="B541" s="79" t="s">
        <v>1507</v>
      </c>
      <c r="C541" t="s">
        <v>1508</v>
      </c>
      <c r="D541" s="33" t="s">
        <v>1355</v>
      </c>
      <c r="E541" s="33" t="s">
        <v>1334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1335</v>
      </c>
      <c r="B542" s="79" t="s">
        <v>1509</v>
      </c>
      <c r="C542" t="s">
        <v>1508</v>
      </c>
      <c r="D542" s="33" t="s">
        <v>1333</v>
      </c>
      <c r="E542" s="33" t="s">
        <v>1334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1335</v>
      </c>
      <c r="B543" s="33" t="s">
        <v>1540</v>
      </c>
      <c r="C543" t="s">
        <v>1542</v>
      </c>
      <c r="D543" s="33" t="s">
        <v>1355</v>
      </c>
      <c r="E543" s="33" t="s">
        <v>1334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1335</v>
      </c>
      <c r="B544" s="33" t="s">
        <v>1541</v>
      </c>
      <c r="C544" t="s">
        <v>1542</v>
      </c>
      <c r="D544" s="33" t="s">
        <v>1333</v>
      </c>
      <c r="E544" s="33" t="s">
        <v>1334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922</v>
      </c>
      <c r="D1" s="31">
        <f>COUNTIFS(E4:E401,"=Fibra Optica")</f>
        <v>285</v>
      </c>
    </row>
    <row r="2" spans="1:35" ht="21" x14ac:dyDescent="0.35">
      <c r="E2" s="18" t="s">
        <v>614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38</v>
      </c>
      <c r="M2" s="18">
        <f>COUNTIFS(M4:M501, "=APAGADO",E4:E501,"=Fibra Optica")</f>
        <v>21</v>
      </c>
      <c r="N2" s="18">
        <f>COUNTIFS(N4:N501, "=APAGADO",E4:E501,"=Fibra Optica")</f>
        <v>22</v>
      </c>
      <c r="O2" s="18">
        <f>COUNTIFS(O4:O501, "=APAGADO",E4:E501,"=Fibra Optica")</f>
        <v>21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1088</v>
      </c>
      <c r="D1" s="32"/>
    </row>
    <row r="2" spans="1:35" ht="21" x14ac:dyDescent="0.35">
      <c r="E2" s="18" t="s">
        <v>614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14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 t="str">
        <f>'RESUMEN TOTAL'!R34</f>
        <v>APAGADO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 t="str">
        <f>'RESUMEN TOTAL'!R52</f>
        <v>APAGADO</v>
      </c>
      <c r="M45" t="str">
        <f>'RESUMEN TOTAL'!S52</f>
        <v>APAGADO</v>
      </c>
      <c r="N45" t="str">
        <f>'RESUMEN TOTAL'!T52</f>
        <v>APAGADO</v>
      </c>
      <c r="O45" t="str">
        <f>'RESUMEN TOTAL'!U52</f>
        <v>APAGADO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 t="str">
        <f>'RESUMEN TOTAL'!R71</f>
        <v>APAGADO</v>
      </c>
      <c r="M64">
        <f>'RESUMEN TOTAL'!S71</f>
        <v>0</v>
      </c>
      <c r="N64">
        <f>'RESUMEN TOTAL'!T71</f>
        <v>0</v>
      </c>
      <c r="O64" t="str">
        <f>'RESUMEN TOTAL'!U71</f>
        <v>APAGADO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 t="str">
        <f>'RESUMEN TOTAL'!R72</f>
        <v>APAGADO</v>
      </c>
      <c r="M65">
        <f>'RESUMEN TOTAL'!S72</f>
        <v>0</v>
      </c>
      <c r="N65">
        <f>'RESUMEN TOTAL'!T72</f>
        <v>0</v>
      </c>
      <c r="O65" t="str">
        <f>'RESUMEN TOTAL'!U72</f>
        <v>APAGADO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 t="str">
        <f>'RESUMEN TOTAL'!R75</f>
        <v>APAGADO</v>
      </c>
      <c r="M68" t="str">
        <f>'RESUMEN TOTAL'!S75</f>
        <v>APAGADO</v>
      </c>
      <c r="N68" t="str">
        <f>'RESUMEN TOTAL'!T75</f>
        <v>APAGADO</v>
      </c>
      <c r="O68" t="str">
        <f>'RESUMEN TOTAL'!U75</f>
        <v>APAGADO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 t="str">
        <f>'RESUMEN TOTAL'!R77</f>
        <v>APAGADO</v>
      </c>
      <c r="M70" t="str">
        <f>'RESUMEN TOTAL'!S77</f>
        <v>APAGADO</v>
      </c>
      <c r="N70" t="str">
        <f>'RESUMEN TOTAL'!T77</f>
        <v>APAGADO</v>
      </c>
      <c r="O70" t="str">
        <f>'RESUMEN TOTAL'!U77</f>
        <v>APAGADO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 t="str">
        <f>'RESUMEN TOTAL'!R95</f>
        <v>APAGADO</v>
      </c>
      <c r="M88" t="str">
        <f>'RESUMEN TOTAL'!S95</f>
        <v>APAGADO</v>
      </c>
      <c r="N88" t="str">
        <f>'RESUMEN TOTAL'!T95</f>
        <v>APAGADO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 t="str">
        <f>'RESUMEN TOTAL'!R96</f>
        <v>APAGADO</v>
      </c>
      <c r="M89" t="str">
        <f>'RESUMEN TOTAL'!S96</f>
        <v>APAGADO</v>
      </c>
      <c r="N89" t="str">
        <f>'RESUMEN TOTAL'!T96</f>
        <v>APAGADO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 t="str">
        <f>'RESUMEN TOTAL'!R126</f>
        <v>APAGADO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 t="str">
        <f>'RESUMEN TOTAL'!R127</f>
        <v>APAGADO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 t="str">
        <f>'RESUMEN TOTAL'!R130</f>
        <v>APAGADO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 t="str">
        <f>'RESUMEN TOTAL'!R131</f>
        <v>APAGADO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 t="str">
        <f>'RESUMEN TOTAL'!R136</f>
        <v>APAGADO</v>
      </c>
      <c r="M125" t="str">
        <f>'RESUMEN TOTAL'!S136</f>
        <v>APAGADO</v>
      </c>
      <c r="N125" t="str">
        <f>'RESUMEN TOTAL'!T136</f>
        <v>APAGADO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 t="str">
        <f>'RESUMEN TOTAL'!R163</f>
        <v>APAGADO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 t="str">
        <f>'RESUMEN TOTAL'!R168</f>
        <v>APAGADO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 t="str">
        <f>'RESUMEN TOTAL'!R169</f>
        <v>APAGADO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 t="str">
        <f>'RESUMEN TOTAL'!R170</f>
        <v>APAGADO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 t="str">
        <f>'RESUMEN TOTAL'!R171</f>
        <v>APAGADO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 t="str">
        <f>'RESUMEN TOTAL'!R172</f>
        <v>APAGADO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 t="str">
        <f>'RESUMEN TOTAL'!R173</f>
        <v>APAGADO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 t="str">
        <f>'RESUMEN TOTAL'!R178</f>
        <v>APAGADO</v>
      </c>
      <c r="M167" t="str">
        <f>'RESUMEN TOTAL'!S178</f>
        <v>APAGADO</v>
      </c>
      <c r="N167">
        <f>'RESUMEN TOTAL'!T178</f>
        <v>0</v>
      </c>
      <c r="O167" t="str">
        <f>'RESUMEN TOTAL'!U178</f>
        <v>APAGADO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 t="str">
        <f>'RESUMEN TOTAL'!R179</f>
        <v>APAGADO</v>
      </c>
      <c r="M168" t="str">
        <f>'RESUMEN TOTAL'!S179</f>
        <v>APAGADO</v>
      </c>
      <c r="N168">
        <f>'RESUMEN TOTAL'!T179</f>
        <v>0</v>
      </c>
      <c r="O168" t="str">
        <f>'RESUMEN TOTAL'!U179</f>
        <v>APAGADO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 t="str">
        <f>'RESUMEN TOTAL'!R186</f>
        <v>APAGADO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 t="str">
        <f>'RESUMEN TOTAL'!R187</f>
        <v>APAGADO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 t="str">
        <f>'RESUMEN TOTAL'!R188</f>
        <v>APAGADO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 t="str">
        <f>'RESUMEN TOTAL'!R206</f>
        <v>APAGADO</v>
      </c>
      <c r="M193" t="str">
        <f>'RESUMEN TOTAL'!S206</f>
        <v>APAGADO</v>
      </c>
      <c r="N193" t="str">
        <f>'RESUMEN TOTAL'!T206</f>
        <v>APAGADO</v>
      </c>
      <c r="O193" t="str">
        <f>'RESUMEN TOTAL'!U206</f>
        <v>APAGADO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 t="str">
        <f>'RESUMEN TOTAL'!R212</f>
        <v>APAGADO</v>
      </c>
      <c r="M199">
        <f>'RESUMEN TOTAL'!S212</f>
        <v>0</v>
      </c>
      <c r="N199">
        <f>'RESUMEN TOTAL'!T212</f>
        <v>0</v>
      </c>
      <c r="O199" t="str">
        <f>'RESUMEN TOTAL'!U212</f>
        <v>APAGADO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 t="str">
        <f>'RESUMEN TOTAL'!R229</f>
        <v>APAGADO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 t="str">
        <f>'RESUMEN TOTAL'!U233</f>
        <v>APAGADO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 t="str">
        <f>'RESUMEN TOTAL'!R234</f>
        <v>APAGADO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 t="str">
        <f>'RESUMEN TOTAL'!R246</f>
        <v>APAGADO</v>
      </c>
      <c r="M231">
        <f>'RESUMEN TOTAL'!S246</f>
        <v>0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 t="str">
        <f>'RESUMEN TOTAL'!U248</f>
        <v>APAGADO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 t="str">
        <f>'RESUMEN TOTAL'!R263</f>
        <v>APAGADO</v>
      </c>
      <c r="M248" t="str">
        <f>'RESUMEN TOTAL'!S263</f>
        <v>APAGADO</v>
      </c>
      <c r="N248" t="str">
        <f>'RESUMEN TOTAL'!T263</f>
        <v>APAGADO</v>
      </c>
      <c r="O248" t="str">
        <f>'RESUMEN TOTAL'!U263</f>
        <v>APAGADO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 t="str">
        <f>'RESUMEN TOTAL'!R264</f>
        <v>APAGADO</v>
      </c>
      <c r="M249" t="str">
        <f>'RESUMEN TOTAL'!S264</f>
        <v>APAGADO</v>
      </c>
      <c r="N249" t="str">
        <f>'RESUMEN TOTAL'!T264</f>
        <v>APAGADO</v>
      </c>
      <c r="O249" t="str">
        <f>'RESUMEN TOTAL'!U264</f>
        <v>APAGADO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 t="str">
        <f>'RESUMEN TOTAL'!T286</f>
        <v>APAGADO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 t="str">
        <f>'RESUMEN TOTAL'!R303</f>
        <v>APAGADO</v>
      </c>
      <c r="M281" t="str">
        <f>'RESUMEN TOTAL'!S303</f>
        <v>APAGADO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 t="str">
        <f>'RESUMEN TOTAL'!R304</f>
        <v>APAGADO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 t="str">
        <f>'RESUMEN TOTAL'!R305</f>
        <v>APAGADO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 t="str">
        <f>'RESUMEN TOTAL'!R337</f>
        <v>APAGADO</v>
      </c>
      <c r="M311" t="str">
        <f>'RESUMEN TOTAL'!S337</f>
        <v>APAGADO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 t="str">
        <f>'RESUMEN TOTAL'!T383</f>
        <v>APAGADO</v>
      </c>
      <c r="O355" t="str">
        <f>'RESUMEN TOTAL'!U383</f>
        <v>APAGADO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 t="str">
        <f>'RESUMEN TOTAL'!R384</f>
        <v>APAGADO</v>
      </c>
      <c r="M356" t="str">
        <f>'RESUMEN TOTAL'!S384</f>
        <v>APAGADO</v>
      </c>
      <c r="N356" t="str">
        <f>'RESUMEN TOTAL'!T384</f>
        <v>APAGADO</v>
      </c>
      <c r="O356" t="str">
        <f>'RESUMEN TOTAL'!U384</f>
        <v>APAGADO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 t="str">
        <f>'RESUMEN TOTAL'!R385</f>
        <v>APAGADO</v>
      </c>
      <c r="M357" t="str">
        <f>'RESUMEN TOTAL'!S385</f>
        <v>APAGADO</v>
      </c>
      <c r="N357" t="str">
        <f>'RESUMEN TOTAL'!T385</f>
        <v>APAGADO</v>
      </c>
      <c r="O357" t="str">
        <f>'RESUMEN TOTAL'!U385</f>
        <v>APAGADO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 t="str">
        <f>'RESUMEN TOTAL'!R386</f>
        <v>APAGADO</v>
      </c>
      <c r="M358" t="str">
        <f>'RESUMEN TOTAL'!S386</f>
        <v>APAGADO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 t="str">
        <f>'RESUMEN TOTAL'!T403</f>
        <v>APAGADO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 t="str">
        <f>'RESUMEN TOTAL'!R409</f>
        <v>APAGADO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 t="str">
        <f>'RESUMEN TOTAL'!R410</f>
        <v>APAGADO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 t="str">
        <f>'RESUMEN TOTAL'!R411</f>
        <v>APAGADO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 t="str">
        <f>'RESUMEN TOTAL'!R412</f>
        <v>APAGADO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 t="str">
        <f>'RESUMEN TOTAL'!R413</f>
        <v>APAGADO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 t="str">
        <f>'RESUMEN TOTAL'!R414</f>
        <v>APAGADO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 t="str">
        <f>'RESUMEN TOTAL'!R428</f>
        <v>APAGADO</v>
      </c>
      <c r="M398" t="str">
        <f>'RESUMEN TOTAL'!S428</f>
        <v>APAGADO</v>
      </c>
      <c r="N398" t="str">
        <f>'RESUMEN TOTAL'!T428</f>
        <v>APAGADO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 t="str">
        <f>'RESUMEN TOTAL'!S483</f>
        <v>APAGADO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 t="str">
        <f>'RESUMEN TOTAL'!R533</f>
        <v>APAGADO</v>
      </c>
      <c r="M478" t="str">
        <f>'RESUMEN TOTAL'!S533</f>
        <v>APAGADO</v>
      </c>
      <c r="N478" t="str">
        <f>'RESUMEN TOTAL'!T533</f>
        <v>APAGADO</v>
      </c>
      <c r="O478" t="str">
        <f>'RESUMEN TOTAL'!U533</f>
        <v>APAGADO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923</v>
      </c>
      <c r="D1" s="32">
        <f>COUNTIFS(E4:E400,"=radio")</f>
        <v>74</v>
      </c>
    </row>
    <row r="2" spans="1:35" ht="21" x14ac:dyDescent="0.35">
      <c r="E2" s="18" t="s">
        <v>614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7</v>
      </c>
      <c r="M2" s="18">
        <f>COUNTIFS(M4:M500, "=APAGADO",E4:E500,"=radio")</f>
        <v>7</v>
      </c>
      <c r="N2" s="18">
        <f>COUNTIFS(N4:N500, "=APAGADO",E4:E500,"=radio")</f>
        <v>9</v>
      </c>
      <c r="O2" s="18">
        <f>COUNTIFS(O4:O500, "=APAGADO",E4:E500,"=radio")</f>
        <v>6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 t="str">
        <f>'RESUMEN TOTAL'!R34</f>
        <v>APAGADO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 t="str">
        <f>'RESUMEN TOTAL'!R52</f>
        <v>APAGADO</v>
      </c>
      <c r="M44" t="str">
        <f>'RESUMEN TOTAL'!S52</f>
        <v>APAGADO</v>
      </c>
      <c r="N44" t="str">
        <f>'RESUMEN TOTAL'!T52</f>
        <v>APAGADO</v>
      </c>
      <c r="O44" t="str">
        <f>'RESUMEN TOTAL'!U52</f>
        <v>APAGADO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 t="str">
        <f>'RESUMEN TOTAL'!R71</f>
        <v>APAGADO</v>
      </c>
      <c r="M63">
        <f>'RESUMEN TOTAL'!S71</f>
        <v>0</v>
      </c>
      <c r="N63">
        <f>'RESUMEN TOTAL'!T71</f>
        <v>0</v>
      </c>
      <c r="O63" t="str">
        <f>'RESUMEN TOTAL'!U71</f>
        <v>APAGADO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 t="str">
        <f>'RESUMEN TOTAL'!R72</f>
        <v>APAGADO</v>
      </c>
      <c r="M64">
        <f>'RESUMEN TOTAL'!S72</f>
        <v>0</v>
      </c>
      <c r="N64">
        <f>'RESUMEN TOTAL'!T72</f>
        <v>0</v>
      </c>
      <c r="O64" t="str">
        <f>'RESUMEN TOTAL'!U72</f>
        <v>APAGADO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 t="str">
        <f>'RESUMEN TOTAL'!R75</f>
        <v>APAGADO</v>
      </c>
      <c r="M67" t="str">
        <f>'RESUMEN TOTAL'!S75</f>
        <v>APAGADO</v>
      </c>
      <c r="N67" t="str">
        <f>'RESUMEN TOTAL'!T75</f>
        <v>APAGADO</v>
      </c>
      <c r="O67" t="str">
        <f>'RESUMEN TOTAL'!U75</f>
        <v>APAGADO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 t="str">
        <f>'RESUMEN TOTAL'!R77</f>
        <v>APAGADO</v>
      </c>
      <c r="M69" t="str">
        <f>'RESUMEN TOTAL'!S77</f>
        <v>APAGADO</v>
      </c>
      <c r="N69" t="str">
        <f>'RESUMEN TOTAL'!T77</f>
        <v>APAGADO</v>
      </c>
      <c r="O69" t="str">
        <f>'RESUMEN TOTAL'!U77</f>
        <v>APAGADO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 t="str">
        <f>'RESUMEN TOTAL'!R95</f>
        <v>APAGADO</v>
      </c>
      <c r="M87" t="str">
        <f>'RESUMEN TOTAL'!S95</f>
        <v>APAGADO</v>
      </c>
      <c r="N87" t="str">
        <f>'RESUMEN TOTAL'!T95</f>
        <v>APAGADO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 t="str">
        <f>'RESUMEN TOTAL'!R96</f>
        <v>APAGADO</v>
      </c>
      <c r="M88" t="str">
        <f>'RESUMEN TOTAL'!S96</f>
        <v>APAGADO</v>
      </c>
      <c r="N88" t="str">
        <f>'RESUMEN TOTAL'!T96</f>
        <v>APAGADO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 t="str">
        <f>'RESUMEN TOTAL'!R126</f>
        <v>APAGADO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 t="str">
        <f>'RESUMEN TOTAL'!R127</f>
        <v>APAGADO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 t="str">
        <f>'RESUMEN TOTAL'!R130</f>
        <v>APAGADO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 t="str">
        <f>'RESUMEN TOTAL'!R131</f>
        <v>APAGADO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 t="str">
        <f>'RESUMEN TOTAL'!R136</f>
        <v>APAGADO</v>
      </c>
      <c r="M124" t="str">
        <f>'RESUMEN TOTAL'!S136</f>
        <v>APAGADO</v>
      </c>
      <c r="N124" t="str">
        <f>'RESUMEN TOTAL'!T136</f>
        <v>APAGADO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 t="str">
        <f>'RESUMEN TOTAL'!R163</f>
        <v>APAGADO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 t="str">
        <f>'RESUMEN TOTAL'!R168</f>
        <v>APAGADO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 t="str">
        <f>'RESUMEN TOTAL'!R169</f>
        <v>APAGADO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 t="str">
        <f>'RESUMEN TOTAL'!R170</f>
        <v>APAGADO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 t="str">
        <f>'RESUMEN TOTAL'!R171</f>
        <v>APAGADO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 t="str">
        <f>'RESUMEN TOTAL'!R172</f>
        <v>APAGADO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 t="str">
        <f>'RESUMEN TOTAL'!R173</f>
        <v>APAGADO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 t="str">
        <f>'RESUMEN TOTAL'!R178</f>
        <v>APAGADO</v>
      </c>
      <c r="M166" t="str">
        <f>'RESUMEN TOTAL'!S178</f>
        <v>APAGADO</v>
      </c>
      <c r="N166">
        <f>'RESUMEN TOTAL'!T178</f>
        <v>0</v>
      </c>
      <c r="O166" t="str">
        <f>'RESUMEN TOTAL'!U178</f>
        <v>APAGADO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 t="str">
        <f>'RESUMEN TOTAL'!R179</f>
        <v>APAGADO</v>
      </c>
      <c r="M167" t="str">
        <f>'RESUMEN TOTAL'!S179</f>
        <v>APAGADO</v>
      </c>
      <c r="N167">
        <f>'RESUMEN TOTAL'!T179</f>
        <v>0</v>
      </c>
      <c r="O167" t="str">
        <f>'RESUMEN TOTAL'!U179</f>
        <v>APAGADO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 t="str">
        <f>'RESUMEN TOTAL'!R186</f>
        <v>APAGADO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 t="str">
        <f>'RESUMEN TOTAL'!R187</f>
        <v>APAGADO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 t="str">
        <f>'RESUMEN TOTAL'!R188</f>
        <v>APAGADO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 t="str">
        <f>'RESUMEN TOTAL'!R206</f>
        <v>APAGADO</v>
      </c>
      <c r="M192" t="str">
        <f>'RESUMEN TOTAL'!S206</f>
        <v>APAGADO</v>
      </c>
      <c r="N192" t="str">
        <f>'RESUMEN TOTAL'!T206</f>
        <v>APAGADO</v>
      </c>
      <c r="O192" t="str">
        <f>'RESUMEN TOTAL'!U206</f>
        <v>APAGADO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 t="str">
        <f>'RESUMEN TOTAL'!R212</f>
        <v>APAGADO</v>
      </c>
      <c r="M198">
        <f>'RESUMEN TOTAL'!S212</f>
        <v>0</v>
      </c>
      <c r="N198">
        <f>'RESUMEN TOTAL'!T212</f>
        <v>0</v>
      </c>
      <c r="O198" t="str">
        <f>'RESUMEN TOTAL'!U212</f>
        <v>APAGADO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 t="str">
        <f>'RESUMEN TOTAL'!R229</f>
        <v>APAGADO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 t="str">
        <f>'RESUMEN TOTAL'!U233</f>
        <v>APAGADO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 t="str">
        <f>'RESUMEN TOTAL'!R234</f>
        <v>APAGADO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 t="str">
        <f>'RESUMEN TOTAL'!R246</f>
        <v>APAGADO</v>
      </c>
      <c r="M230">
        <f>'RESUMEN TOTAL'!S246</f>
        <v>0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 t="str">
        <f>'RESUMEN TOTAL'!U248</f>
        <v>APAGADO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 t="str">
        <f>'RESUMEN TOTAL'!R263</f>
        <v>APAGADO</v>
      </c>
      <c r="M247" t="str">
        <f>'RESUMEN TOTAL'!S263</f>
        <v>APAGADO</v>
      </c>
      <c r="N247" t="str">
        <f>'RESUMEN TOTAL'!T263</f>
        <v>APAGADO</v>
      </c>
      <c r="O247" t="str">
        <f>'RESUMEN TOTAL'!U263</f>
        <v>APAGADO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 t="str">
        <f>'RESUMEN TOTAL'!R264</f>
        <v>APAGADO</v>
      </c>
      <c r="M248" t="str">
        <f>'RESUMEN TOTAL'!S264</f>
        <v>APAGADO</v>
      </c>
      <c r="N248" t="str">
        <f>'RESUMEN TOTAL'!T264</f>
        <v>APAGADO</v>
      </c>
      <c r="O248" t="str">
        <f>'RESUMEN TOTAL'!U264</f>
        <v>APAGADO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 t="str">
        <f>'RESUMEN TOTAL'!T286</f>
        <v>APAGADO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 t="str">
        <f>'RESUMEN TOTAL'!R303</f>
        <v>APAGADO</v>
      </c>
      <c r="M280" t="str">
        <f>'RESUMEN TOTAL'!S303</f>
        <v>APAGADO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 t="str">
        <f>'RESUMEN TOTAL'!R304</f>
        <v>APAGADO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 t="str">
        <f>'RESUMEN TOTAL'!R305</f>
        <v>APAGADO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 t="str">
        <f>'RESUMEN TOTAL'!R337</f>
        <v>APAGADO</v>
      </c>
      <c r="M310" t="str">
        <f>'RESUMEN TOTAL'!S337</f>
        <v>APAGADO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 t="str">
        <f>'RESUMEN TOTAL'!T383</f>
        <v>APAGADO</v>
      </c>
      <c r="O354" t="str">
        <f>'RESUMEN TOTAL'!U383</f>
        <v>APAGADO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 t="str">
        <f>'RESUMEN TOTAL'!R384</f>
        <v>APAGADO</v>
      </c>
      <c r="M355" t="str">
        <f>'RESUMEN TOTAL'!S384</f>
        <v>APAGADO</v>
      </c>
      <c r="N355" t="str">
        <f>'RESUMEN TOTAL'!T384</f>
        <v>APAGADO</v>
      </c>
      <c r="O355" t="str">
        <f>'RESUMEN TOTAL'!U384</f>
        <v>APAGADO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 t="str">
        <f>'RESUMEN TOTAL'!R385</f>
        <v>APAGADO</v>
      </c>
      <c r="M356" t="str">
        <f>'RESUMEN TOTAL'!S385</f>
        <v>APAGADO</v>
      </c>
      <c r="N356" t="str">
        <f>'RESUMEN TOTAL'!T385</f>
        <v>APAGADO</v>
      </c>
      <c r="O356" t="str">
        <f>'RESUMEN TOTAL'!U385</f>
        <v>APAGADO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 t="str">
        <f>'RESUMEN TOTAL'!R386</f>
        <v>APAGADO</v>
      </c>
      <c r="M357" t="str">
        <f>'RESUMEN TOTAL'!S386</f>
        <v>APAGADO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 t="str">
        <f>'RESUMEN TOTAL'!T403</f>
        <v>APAGADO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 t="str">
        <f>'RESUMEN TOTAL'!R409</f>
        <v>APAGADO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 t="str">
        <f>'RESUMEN TOTAL'!R410</f>
        <v>APAGADO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 t="str">
        <f>'RESUMEN TOTAL'!R411</f>
        <v>APAGADO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 t="str">
        <f>'RESUMEN TOTAL'!R412</f>
        <v>APAGADO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 t="str">
        <f>'RESUMEN TOTAL'!R413</f>
        <v>APAGADO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 t="str">
        <f>'RESUMEN TOTAL'!R414</f>
        <v>APAGADO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 t="str">
        <f>'RESUMEN TOTAL'!R428</f>
        <v>APAGADO</v>
      </c>
      <c r="M397" t="str">
        <f>'RESUMEN TOTAL'!S428</f>
        <v>APAGADO</v>
      </c>
      <c r="N397" t="str">
        <f>'RESUMEN TOTAL'!T428</f>
        <v>APAGADO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 t="str">
        <f>'RESUMEN TOTAL'!S483</f>
        <v>APAGADO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 t="str">
        <f>'RESUMEN TOTAL'!R533</f>
        <v>APAGADO</v>
      </c>
      <c r="M477" t="str">
        <f>'RESUMEN TOTAL'!S533</f>
        <v>APAGADO</v>
      </c>
      <c r="N477" t="str">
        <f>'RESUMEN TOTAL'!T533</f>
        <v>APAGADO</v>
      </c>
      <c r="O477" t="str">
        <f>'RESUMEN TOTAL'!U533</f>
        <v>APAGADO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9" zoomScale="80" zoomScaleNormal="80" workbookViewId="0">
      <selection activeCell="B58" sqref="B5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935</v>
      </c>
      <c r="E1" s="60" t="s">
        <v>936</v>
      </c>
    </row>
    <row r="2" spans="1:10" ht="15.6" customHeight="1" thickTop="1" thickBot="1" x14ac:dyDescent="0.3">
      <c r="A2" s="91"/>
      <c r="B2" s="61" t="s">
        <v>1270</v>
      </c>
      <c r="C2" s="62">
        <v>483</v>
      </c>
      <c r="D2" s="63"/>
      <c r="E2" s="64"/>
      <c r="F2" s="150">
        <v>45748</v>
      </c>
      <c r="G2" s="106" t="s">
        <v>1335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1270</v>
      </c>
      <c r="I3" s="120" t="s">
        <v>1363</v>
      </c>
      <c r="J3" s="109" t="s">
        <v>936</v>
      </c>
    </row>
    <row r="4" spans="1:10" ht="17.25" thickTop="1" thickBot="1" x14ac:dyDescent="0.3">
      <c r="A4" s="92"/>
      <c r="B4" s="65" t="s">
        <v>1271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1357</v>
      </c>
      <c r="H4" s="117">
        <v>78</v>
      </c>
      <c r="I4" s="121"/>
      <c r="J4" s="113"/>
    </row>
    <row r="5" spans="1:10" ht="16.5" thickTop="1" x14ac:dyDescent="0.25">
      <c r="A5" s="92"/>
      <c r="B5" s="65" t="s">
        <v>1272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1095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1359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1086</v>
      </c>
      <c r="C7" s="94">
        <v>40</v>
      </c>
      <c r="D7" s="94">
        <v>0</v>
      </c>
      <c r="E7" s="95">
        <v>0.15</v>
      </c>
      <c r="F7" s="151"/>
      <c r="G7" s="65" t="s">
        <v>1365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1087</v>
      </c>
      <c r="C8" s="94">
        <v>15</v>
      </c>
      <c r="D8" s="9">
        <v>0</v>
      </c>
      <c r="E8" s="96">
        <v>7.0000000000000007E-2</v>
      </c>
      <c r="F8" s="152"/>
      <c r="G8" s="68" t="s">
        <v>1364</v>
      </c>
      <c r="H8" s="119">
        <v>59</v>
      </c>
      <c r="I8" s="125"/>
      <c r="J8" s="111"/>
    </row>
    <row r="9" spans="1:10" ht="15" customHeight="1" thickTop="1" thickBot="1" x14ac:dyDescent="0.3">
      <c r="B9" s="61" t="s">
        <v>1270</v>
      </c>
      <c r="C9" s="62">
        <v>483</v>
      </c>
      <c r="D9" s="63"/>
      <c r="E9" s="64"/>
      <c r="F9" s="150">
        <v>45749</v>
      </c>
      <c r="G9" s="106" t="s">
        <v>1335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1270</v>
      </c>
      <c r="I10" s="120" t="s">
        <v>1363</v>
      </c>
      <c r="J10" s="109" t="s">
        <v>936</v>
      </c>
    </row>
    <row r="11" spans="1:10" ht="17.25" thickTop="1" thickBot="1" x14ac:dyDescent="0.3">
      <c r="B11" s="65" t="s">
        <v>1271</v>
      </c>
      <c r="C11" s="83">
        <v>0</v>
      </c>
      <c r="D11" s="66">
        <v>0</v>
      </c>
      <c r="E11" s="67">
        <v>0</v>
      </c>
      <c r="F11" s="151"/>
      <c r="G11" s="114" t="s">
        <v>1357</v>
      </c>
      <c r="H11" s="117">
        <v>78</v>
      </c>
      <c r="I11" s="121"/>
      <c r="J11" s="113"/>
    </row>
    <row r="12" spans="1:10" ht="15" customHeight="1" thickTop="1" x14ac:dyDescent="0.25">
      <c r="B12" s="65" t="s">
        <v>1272</v>
      </c>
      <c r="C12" s="83">
        <v>0</v>
      </c>
      <c r="D12" s="66">
        <v>0</v>
      </c>
      <c r="E12" s="67">
        <v>0</v>
      </c>
      <c r="F12" s="151"/>
      <c r="G12" s="65" t="s">
        <v>1095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1359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1086</v>
      </c>
      <c r="C14" s="94">
        <v>0</v>
      </c>
      <c r="D14" s="94">
        <v>0</v>
      </c>
      <c r="E14" s="95">
        <v>0</v>
      </c>
      <c r="F14" s="151"/>
      <c r="G14" s="65" t="s">
        <v>1365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1087</v>
      </c>
      <c r="C15" s="94">
        <v>0</v>
      </c>
      <c r="D15" s="94">
        <v>0</v>
      </c>
      <c r="E15" s="96">
        <v>0</v>
      </c>
      <c r="F15" s="152"/>
      <c r="G15" s="68" t="s">
        <v>1364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1270</v>
      </c>
      <c r="C16" s="62">
        <v>483</v>
      </c>
      <c r="D16" s="63"/>
      <c r="E16" s="64"/>
      <c r="F16" s="150">
        <v>45750</v>
      </c>
      <c r="G16" s="106" t="s">
        <v>1335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1270</v>
      </c>
      <c r="I17" s="120" t="s">
        <v>1363</v>
      </c>
      <c r="J17" s="109" t="s">
        <v>936</v>
      </c>
    </row>
    <row r="18" spans="2:10" ht="17.25" thickTop="1" thickBot="1" x14ac:dyDescent="0.3">
      <c r="B18" s="65" t="s">
        <v>1271</v>
      </c>
      <c r="C18" s="83">
        <v>6</v>
      </c>
      <c r="D18" s="66">
        <v>40</v>
      </c>
      <c r="E18" s="67">
        <v>8.2799999999999999E-2</v>
      </c>
      <c r="F18" s="151"/>
      <c r="G18" s="114" t="s">
        <v>1357</v>
      </c>
      <c r="H18" s="117">
        <v>78</v>
      </c>
      <c r="I18" s="121"/>
      <c r="J18" s="113"/>
    </row>
    <row r="19" spans="2:10" ht="16.5" thickTop="1" x14ac:dyDescent="0.25">
      <c r="B19" s="65" t="s">
        <v>1272</v>
      </c>
      <c r="C19" s="83">
        <v>6</v>
      </c>
      <c r="D19" s="66">
        <v>34</v>
      </c>
      <c r="E19" s="67">
        <v>7.0400000000000004E-2</v>
      </c>
      <c r="F19" s="151"/>
      <c r="G19" s="65" t="s">
        <v>1095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1359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1086</v>
      </c>
      <c r="C21" s="94">
        <v>31</v>
      </c>
      <c r="D21" s="94"/>
      <c r="E21" s="95">
        <v>0.12</v>
      </c>
      <c r="F21" s="151"/>
      <c r="G21" s="65" t="s">
        <v>1365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1087</v>
      </c>
      <c r="C22" s="94">
        <v>15</v>
      </c>
      <c r="D22" s="94">
        <v>0</v>
      </c>
      <c r="E22" s="96">
        <v>7.0000000000000007E-2</v>
      </c>
      <c r="F22" s="152"/>
      <c r="G22" s="68" t="s">
        <v>1364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1270</v>
      </c>
      <c r="C23" s="62">
        <v>483</v>
      </c>
      <c r="D23" s="63"/>
      <c r="E23" s="64"/>
      <c r="F23" s="150">
        <v>45751</v>
      </c>
      <c r="G23" s="106" t="s">
        <v>1335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1270</v>
      </c>
      <c r="I24" s="120" t="s">
        <v>1363</v>
      </c>
      <c r="J24" s="109" t="s">
        <v>936</v>
      </c>
    </row>
    <row r="25" spans="2:10" ht="17.25" thickTop="1" thickBot="1" x14ac:dyDescent="0.3">
      <c r="B25" s="65" t="s">
        <v>1271</v>
      </c>
      <c r="C25" s="83">
        <v>5</v>
      </c>
      <c r="D25" s="66">
        <v>36</v>
      </c>
      <c r="E25" s="67">
        <v>7.4499999999999997E-2</v>
      </c>
      <c r="F25" s="151"/>
      <c r="G25" s="114" t="s">
        <v>1357</v>
      </c>
      <c r="H25" s="117">
        <v>78</v>
      </c>
      <c r="I25" s="121"/>
      <c r="J25" s="113"/>
    </row>
    <row r="26" spans="2:10" ht="16.5" thickTop="1" x14ac:dyDescent="0.25">
      <c r="B26" s="65" t="s">
        <v>1272</v>
      </c>
      <c r="C26" s="83">
        <v>6</v>
      </c>
      <c r="D26" s="66">
        <v>30</v>
      </c>
      <c r="E26" s="67">
        <v>6.2100000000000002E-2</v>
      </c>
      <c r="F26" s="151"/>
      <c r="G26" s="65" t="s">
        <v>1095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1359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1086</v>
      </c>
      <c r="C28" s="94">
        <v>22</v>
      </c>
      <c r="D28" s="139">
        <v>0</v>
      </c>
      <c r="E28" s="140">
        <v>0.08</v>
      </c>
      <c r="F28" s="151"/>
      <c r="G28" s="65" t="s">
        <v>1365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1087</v>
      </c>
      <c r="C29" s="94">
        <v>19</v>
      </c>
      <c r="D29" s="94">
        <v>0</v>
      </c>
      <c r="E29" s="95">
        <v>0.08</v>
      </c>
      <c r="F29" s="152"/>
      <c r="G29" s="68" t="s">
        <v>1364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1270</v>
      </c>
      <c r="C30" s="62">
        <v>483</v>
      </c>
      <c r="D30" s="63"/>
      <c r="E30" s="64"/>
      <c r="F30" s="150">
        <v>45752</v>
      </c>
      <c r="G30" s="106" t="s">
        <v>1335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1270</v>
      </c>
      <c r="I31" s="120" t="s">
        <v>1363</v>
      </c>
      <c r="J31" s="109" t="s">
        <v>936</v>
      </c>
    </row>
    <row r="32" spans="2:10" ht="15.75" customHeight="1" thickTop="1" thickBot="1" x14ac:dyDescent="0.3">
      <c r="B32" s="65" t="s">
        <v>1271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1357</v>
      </c>
      <c r="H32" s="117">
        <v>78</v>
      </c>
      <c r="I32" s="121"/>
      <c r="J32" s="113"/>
    </row>
    <row r="33" spans="1:10" ht="16.5" thickTop="1" x14ac:dyDescent="0.25">
      <c r="B33" s="65" t="s">
        <v>1272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1095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1359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1502</v>
      </c>
      <c r="B35" s="93" t="s">
        <v>1086</v>
      </c>
      <c r="C35" s="94">
        <v>0</v>
      </c>
      <c r="D35" s="139"/>
      <c r="E35" s="140">
        <v>0.06</v>
      </c>
      <c r="F35" s="151"/>
      <c r="G35" s="65" t="s">
        <v>1365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1087</v>
      </c>
      <c r="C36" s="94">
        <v>0</v>
      </c>
      <c r="D36" s="94"/>
      <c r="E36" s="95">
        <v>0.1</v>
      </c>
      <c r="F36" s="152"/>
      <c r="G36" s="68" t="s">
        <v>1364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1270</v>
      </c>
      <c r="C37" s="62">
        <v>483</v>
      </c>
      <c r="D37" s="63"/>
      <c r="E37" s="64"/>
      <c r="F37" s="150">
        <v>45753</v>
      </c>
      <c r="G37" s="106" t="s">
        <v>1335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1270</v>
      </c>
      <c r="I38" s="120" t="s">
        <v>1363</v>
      </c>
      <c r="J38" s="109" t="s">
        <v>936</v>
      </c>
    </row>
    <row r="39" spans="1:10" ht="17.25" thickTop="1" thickBot="1" x14ac:dyDescent="0.3">
      <c r="B39" s="65" t="s">
        <v>1271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1357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1272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1095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1359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1086</v>
      </c>
      <c r="C42" s="94">
        <v>0</v>
      </c>
      <c r="D42" s="139"/>
      <c r="E42" s="140">
        <v>0</v>
      </c>
      <c r="F42" s="151"/>
      <c r="G42" s="65" t="s">
        <v>1365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1087</v>
      </c>
      <c r="C43" s="94">
        <v>0</v>
      </c>
      <c r="D43" s="94"/>
      <c r="E43" s="95">
        <v>0</v>
      </c>
      <c r="F43" s="152"/>
      <c r="G43" s="68" t="s">
        <v>1364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1270</v>
      </c>
      <c r="C44" s="62">
        <v>483</v>
      </c>
      <c r="D44" s="63"/>
      <c r="E44" s="64"/>
      <c r="F44" s="150">
        <v>45754</v>
      </c>
      <c r="G44" s="106" t="s">
        <v>1335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59</v>
      </c>
      <c r="D45" s="66">
        <v>59</v>
      </c>
      <c r="E45" s="67">
        <v>0.1222</v>
      </c>
      <c r="F45" s="151"/>
      <c r="G45" s="105"/>
      <c r="H45" s="116" t="s">
        <v>1270</v>
      </c>
      <c r="I45" s="120" t="s">
        <v>1363</v>
      </c>
      <c r="J45" s="109" t="s">
        <v>936</v>
      </c>
    </row>
    <row r="46" spans="1:10" ht="17.25" thickTop="1" thickBot="1" x14ac:dyDescent="0.3">
      <c r="B46" s="65" t="s">
        <v>1271</v>
      </c>
      <c r="C46" s="83">
        <v>8</v>
      </c>
      <c r="D46" s="66">
        <v>51</v>
      </c>
      <c r="E46" s="67">
        <v>0.1056</v>
      </c>
      <c r="F46" s="151"/>
      <c r="G46" s="114" t="s">
        <v>1357</v>
      </c>
      <c r="H46" s="117">
        <v>78</v>
      </c>
      <c r="I46" s="121"/>
      <c r="J46" s="113"/>
    </row>
    <row r="47" spans="1:10" ht="16.5" thickTop="1" x14ac:dyDescent="0.25">
      <c r="B47" s="65" t="s">
        <v>1272</v>
      </c>
      <c r="C47" s="83">
        <v>6</v>
      </c>
      <c r="D47" s="66">
        <v>45</v>
      </c>
      <c r="E47" s="67">
        <v>9.3200000000000005E-2</v>
      </c>
      <c r="F47" s="151"/>
      <c r="G47" s="65" t="s">
        <v>1095</v>
      </c>
      <c r="H47" s="118">
        <v>39</v>
      </c>
      <c r="I47" s="122">
        <v>30</v>
      </c>
      <c r="J47" s="112">
        <f t="shared" ref="J47:J49" si="11">I47/H47</f>
        <v>0.76923076923076927</v>
      </c>
    </row>
    <row r="48" spans="1:10" ht="16.5" thickBot="1" x14ac:dyDescent="0.3">
      <c r="B48" s="68" t="s">
        <v>16</v>
      </c>
      <c r="C48" s="69">
        <v>7</v>
      </c>
      <c r="D48" s="70">
        <v>38</v>
      </c>
      <c r="E48" s="90">
        <v>7.8700000000000006E-2</v>
      </c>
      <c r="F48" s="151"/>
      <c r="G48" s="65" t="s">
        <v>1359</v>
      </c>
      <c r="H48" s="118">
        <v>39</v>
      </c>
      <c r="I48" s="123">
        <v>29</v>
      </c>
      <c r="J48" s="107">
        <f t="shared" si="11"/>
        <v>0.74358974358974361</v>
      </c>
    </row>
    <row r="49" spans="2:10" ht="17.25" thickTop="1" thickBot="1" x14ac:dyDescent="0.3">
      <c r="B49" s="93" t="s">
        <v>1086</v>
      </c>
      <c r="C49" s="94">
        <v>32</v>
      </c>
      <c r="D49" s="94"/>
      <c r="E49" s="95">
        <v>0.12</v>
      </c>
      <c r="F49" s="151"/>
      <c r="G49" s="65" t="s">
        <v>1365</v>
      </c>
      <c r="H49" s="118">
        <v>78</v>
      </c>
      <c r="I49" s="124">
        <v>59</v>
      </c>
      <c r="J49" s="110">
        <f t="shared" si="11"/>
        <v>0.75641025641025639</v>
      </c>
    </row>
    <row r="50" spans="2:10" ht="17.25" thickTop="1" thickBot="1" x14ac:dyDescent="0.3">
      <c r="B50" s="93" t="s">
        <v>1087</v>
      </c>
      <c r="C50" s="94">
        <v>27</v>
      </c>
      <c r="D50" s="94"/>
      <c r="E50" s="96">
        <v>0.1</v>
      </c>
      <c r="F50" s="152"/>
      <c r="G50" s="68" t="s">
        <v>1364</v>
      </c>
      <c r="H50" s="119">
        <v>59</v>
      </c>
      <c r="I50" s="125"/>
      <c r="J50" s="111"/>
    </row>
    <row r="51" spans="2:10" ht="17.25" customHeight="1" thickTop="1" thickBot="1" x14ac:dyDescent="0.3">
      <c r="B51" s="61" t="s">
        <v>1270</v>
      </c>
      <c r="C51" s="62">
        <v>483</v>
      </c>
      <c r="D51" s="63"/>
      <c r="E51" s="64"/>
      <c r="F51" s="150">
        <v>45755</v>
      </c>
      <c r="G51" s="106" t="s">
        <v>1335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30</v>
      </c>
      <c r="D52" s="66">
        <v>30</v>
      </c>
      <c r="E52" s="67">
        <v>6.2100000000000002E-2</v>
      </c>
      <c r="F52" s="151"/>
      <c r="G52" s="105"/>
      <c r="H52" s="116" t="s">
        <v>1270</v>
      </c>
      <c r="I52" s="120" t="s">
        <v>1363</v>
      </c>
      <c r="J52" s="109" t="s">
        <v>936</v>
      </c>
    </row>
    <row r="53" spans="2:10" ht="17.25" thickTop="1" thickBot="1" x14ac:dyDescent="0.3">
      <c r="B53" s="65" t="s">
        <v>1271</v>
      </c>
      <c r="C53" s="83">
        <v>2</v>
      </c>
      <c r="D53" s="66">
        <v>28</v>
      </c>
      <c r="E53" s="67">
        <v>5.8000000000000003E-2</v>
      </c>
      <c r="F53" s="151"/>
      <c r="G53" s="114" t="s">
        <v>1357</v>
      </c>
      <c r="H53" s="117">
        <v>78</v>
      </c>
      <c r="I53" s="121"/>
      <c r="J53" s="113"/>
    </row>
    <row r="54" spans="2:10" ht="16.5" thickTop="1" x14ac:dyDescent="0.25">
      <c r="B54" s="65" t="s">
        <v>1272</v>
      </c>
      <c r="C54" s="83">
        <v>6</v>
      </c>
      <c r="D54" s="66">
        <v>22</v>
      </c>
      <c r="E54" s="67">
        <v>4.5499999999999999E-2</v>
      </c>
      <c r="F54" s="151"/>
      <c r="G54" s="65" t="s">
        <v>1095</v>
      </c>
      <c r="H54" s="118">
        <v>39</v>
      </c>
      <c r="I54" s="122">
        <v>30</v>
      </c>
      <c r="J54" s="112">
        <f t="shared" ref="J54:J56" si="12">I54/H54</f>
        <v>0.76923076923076927</v>
      </c>
    </row>
    <row r="55" spans="2:10" ht="16.5" thickBot="1" x14ac:dyDescent="0.3">
      <c r="B55" s="68" t="s">
        <v>16</v>
      </c>
      <c r="C55" s="69">
        <v>7</v>
      </c>
      <c r="D55" s="70">
        <v>15</v>
      </c>
      <c r="E55" s="90">
        <v>3.1099999999999999E-2</v>
      </c>
      <c r="F55" s="151"/>
      <c r="G55" s="65" t="s">
        <v>1359</v>
      </c>
      <c r="H55" s="118">
        <v>39</v>
      </c>
      <c r="I55" s="123">
        <v>29</v>
      </c>
      <c r="J55" s="107">
        <f t="shared" si="12"/>
        <v>0.74358974358974361</v>
      </c>
    </row>
    <row r="56" spans="2:10" ht="17.25" thickTop="1" thickBot="1" x14ac:dyDescent="0.3">
      <c r="B56" s="93" t="s">
        <v>1086</v>
      </c>
      <c r="C56" s="94">
        <v>15</v>
      </c>
      <c r="D56" s="94"/>
      <c r="E56" s="95">
        <v>7.0000000000000007E-2</v>
      </c>
      <c r="F56" s="151"/>
      <c r="G56" s="65" t="s">
        <v>1365</v>
      </c>
      <c r="H56" s="118">
        <v>78</v>
      </c>
      <c r="I56" s="124">
        <v>59</v>
      </c>
      <c r="J56" s="110">
        <f t="shared" si="12"/>
        <v>0.75641025641025639</v>
      </c>
    </row>
    <row r="57" spans="2:10" ht="17.25" thickTop="1" thickBot="1" x14ac:dyDescent="0.3">
      <c r="B57" s="93" t="s">
        <v>1087</v>
      </c>
      <c r="C57" s="94">
        <v>15</v>
      </c>
      <c r="D57" s="94"/>
      <c r="E57" s="96">
        <v>7.0000000000000007E-2</v>
      </c>
      <c r="F57" s="152"/>
      <c r="G57" s="68" t="s">
        <v>1364</v>
      </c>
      <c r="H57" s="119">
        <v>59</v>
      </c>
      <c r="I57" s="125"/>
      <c r="J57" s="111"/>
    </row>
    <row r="58" spans="2:10" ht="17.25" customHeight="1" thickTop="1" thickBot="1" x14ac:dyDescent="0.3">
      <c r="B58" s="61" t="s">
        <v>1270</v>
      </c>
      <c r="C58" s="62">
        <v>483</v>
      </c>
      <c r="D58" s="63"/>
      <c r="E58" s="64"/>
      <c r="F58" s="150">
        <v>45756</v>
      </c>
      <c r="G58" s="106" t="s">
        <v>1335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33</v>
      </c>
      <c r="D59" s="66">
        <v>33</v>
      </c>
      <c r="E59" s="67">
        <v>6.83E-2</v>
      </c>
      <c r="F59" s="151"/>
      <c r="G59" s="105"/>
      <c r="H59" s="116" t="s">
        <v>1270</v>
      </c>
      <c r="I59" s="120" t="s">
        <v>1363</v>
      </c>
      <c r="J59" s="109" t="s">
        <v>936</v>
      </c>
    </row>
    <row r="60" spans="2:10" ht="17.25" thickTop="1" thickBot="1" x14ac:dyDescent="0.3">
      <c r="B60" s="65" t="s">
        <v>1271</v>
      </c>
      <c r="C60" s="83">
        <v>3</v>
      </c>
      <c r="D60" s="66">
        <v>30</v>
      </c>
      <c r="E60" s="67">
        <v>6.2100000000000002E-2</v>
      </c>
      <c r="F60" s="151"/>
      <c r="G60" s="114" t="s">
        <v>1357</v>
      </c>
      <c r="H60" s="117">
        <v>78</v>
      </c>
      <c r="I60" s="121"/>
      <c r="J60" s="113"/>
    </row>
    <row r="61" spans="2:10" ht="16.5" thickTop="1" x14ac:dyDescent="0.25">
      <c r="B61" s="65" t="s">
        <v>1272</v>
      </c>
      <c r="C61" s="83">
        <v>6</v>
      </c>
      <c r="D61" s="66">
        <v>24</v>
      </c>
      <c r="E61" s="67">
        <v>4.9700000000000001E-2</v>
      </c>
      <c r="F61" s="151"/>
      <c r="G61" s="65" t="s">
        <v>1095</v>
      </c>
      <c r="H61" s="118">
        <v>39</v>
      </c>
      <c r="I61" s="122">
        <v>30</v>
      </c>
      <c r="J61" s="112">
        <f t="shared" ref="J61:J63" si="13">I61/H61</f>
        <v>0.76923076923076927</v>
      </c>
    </row>
    <row r="62" spans="2:10" ht="16.5" thickBot="1" x14ac:dyDescent="0.3">
      <c r="B62" s="68" t="s">
        <v>16</v>
      </c>
      <c r="C62" s="69">
        <v>9</v>
      </c>
      <c r="D62" s="70">
        <v>15</v>
      </c>
      <c r="E62" s="90">
        <v>3.1099999999999999E-2</v>
      </c>
      <c r="F62" s="151"/>
      <c r="G62" s="65" t="s">
        <v>1359</v>
      </c>
      <c r="H62" s="118">
        <v>39</v>
      </c>
      <c r="I62" s="123">
        <v>29</v>
      </c>
      <c r="J62" s="107">
        <f t="shared" si="13"/>
        <v>0.74358974358974361</v>
      </c>
    </row>
    <row r="63" spans="2:10" ht="17.25" thickTop="1" thickBot="1" x14ac:dyDescent="0.3">
      <c r="B63" s="93" t="s">
        <v>1086</v>
      </c>
      <c r="C63" s="94">
        <v>14</v>
      </c>
      <c r="D63" s="94">
        <v>0</v>
      </c>
      <c r="E63" s="95">
        <v>7.0000000000000007E-2</v>
      </c>
      <c r="F63" s="151"/>
      <c r="G63" s="65" t="s">
        <v>1365</v>
      </c>
      <c r="H63" s="118">
        <v>78</v>
      </c>
      <c r="I63" s="124">
        <v>59</v>
      </c>
      <c r="J63" s="110">
        <f t="shared" si="13"/>
        <v>0.75641025641025639</v>
      </c>
    </row>
    <row r="64" spans="2:10" ht="17.25" thickTop="1" thickBot="1" x14ac:dyDescent="0.3">
      <c r="B64" s="93" t="s">
        <v>1087</v>
      </c>
      <c r="C64" s="94">
        <v>19</v>
      </c>
      <c r="D64" s="94"/>
      <c r="E64" s="96">
        <v>0.08</v>
      </c>
      <c r="F64" s="152"/>
      <c r="G64" s="68" t="s">
        <v>1364</v>
      </c>
      <c r="H64" s="119">
        <v>59</v>
      </c>
      <c r="I64" s="125"/>
      <c r="J64" s="111"/>
    </row>
    <row r="65" spans="2:10" ht="17.25" customHeight="1" thickTop="1" thickBot="1" x14ac:dyDescent="0.3">
      <c r="B65" s="61" t="s">
        <v>1270</v>
      </c>
      <c r="C65" s="62">
        <v>483</v>
      </c>
      <c r="D65" s="63"/>
      <c r="E65" s="64"/>
      <c r="F65" s="150">
        <v>45757</v>
      </c>
      <c r="G65" s="106" t="s">
        <v>1335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1270</v>
      </c>
      <c r="I66" s="120" t="s">
        <v>1363</v>
      </c>
      <c r="J66" s="109" t="s">
        <v>936</v>
      </c>
    </row>
    <row r="67" spans="2:10" ht="17.25" thickTop="1" thickBot="1" x14ac:dyDescent="0.3">
      <c r="B67" s="65" t="s">
        <v>1271</v>
      </c>
      <c r="C67" s="83">
        <v>0</v>
      </c>
      <c r="D67" s="66">
        <v>0</v>
      </c>
      <c r="E67" s="67">
        <v>0</v>
      </c>
      <c r="F67" s="151"/>
      <c r="G67" s="114" t="s">
        <v>1357</v>
      </c>
      <c r="H67" s="117">
        <v>78</v>
      </c>
      <c r="I67" s="121"/>
      <c r="J67" s="113"/>
    </row>
    <row r="68" spans="2:10" ht="16.5" thickTop="1" x14ac:dyDescent="0.25">
      <c r="B68" s="65" t="s">
        <v>1272</v>
      </c>
      <c r="C68" s="83">
        <v>0</v>
      </c>
      <c r="D68" s="66">
        <v>0</v>
      </c>
      <c r="E68" s="67">
        <v>0</v>
      </c>
      <c r="F68" s="151"/>
      <c r="G68" s="65" t="s">
        <v>1095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1359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1086</v>
      </c>
      <c r="C70" s="94">
        <v>0</v>
      </c>
      <c r="D70" s="94">
        <v>0</v>
      </c>
      <c r="E70" s="95">
        <v>0</v>
      </c>
      <c r="F70" s="151"/>
      <c r="G70" s="65" t="s">
        <v>1365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1087</v>
      </c>
      <c r="C71" s="94">
        <v>0</v>
      </c>
      <c r="D71" s="94">
        <v>0</v>
      </c>
      <c r="E71" s="96">
        <v>0</v>
      </c>
      <c r="F71" s="152"/>
      <c r="G71" s="68" t="s">
        <v>1364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1270</v>
      </c>
      <c r="C72" s="62">
        <v>483</v>
      </c>
      <c r="D72" s="63"/>
      <c r="E72" s="64"/>
      <c r="F72" s="150">
        <v>45758</v>
      </c>
      <c r="G72" s="106" t="s">
        <v>1335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1270</v>
      </c>
      <c r="I73" s="120" t="s">
        <v>1363</v>
      </c>
      <c r="J73" s="109" t="s">
        <v>936</v>
      </c>
    </row>
    <row r="74" spans="2:10" ht="17.25" thickTop="1" thickBot="1" x14ac:dyDescent="0.3">
      <c r="B74" s="65" t="s">
        <v>1271</v>
      </c>
      <c r="C74" s="83">
        <v>0</v>
      </c>
      <c r="D74" s="66">
        <v>0</v>
      </c>
      <c r="E74" s="67">
        <v>0</v>
      </c>
      <c r="F74" s="151"/>
      <c r="G74" s="114" t="s">
        <v>1357</v>
      </c>
      <c r="H74" s="117">
        <v>78</v>
      </c>
      <c r="I74" s="121"/>
      <c r="J74" s="113"/>
    </row>
    <row r="75" spans="2:10" ht="16.5" thickTop="1" x14ac:dyDescent="0.25">
      <c r="B75" s="65" t="s">
        <v>1272</v>
      </c>
      <c r="C75" s="83">
        <v>0</v>
      </c>
      <c r="D75" s="66">
        <v>0</v>
      </c>
      <c r="E75" s="67">
        <v>0</v>
      </c>
      <c r="F75" s="151"/>
      <c r="G75" s="65" t="s">
        <v>1095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1359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1086</v>
      </c>
      <c r="C77" s="94">
        <v>0</v>
      </c>
      <c r="D77" s="94"/>
      <c r="E77" s="95">
        <v>0</v>
      </c>
      <c r="F77" s="151"/>
      <c r="G77" s="65" t="s">
        <v>1365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1087</v>
      </c>
      <c r="C78" s="94">
        <v>0</v>
      </c>
      <c r="D78" s="94"/>
      <c r="E78" s="96">
        <v>0</v>
      </c>
      <c r="F78" s="152"/>
      <c r="G78" s="68" t="s">
        <v>1364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1270</v>
      </c>
      <c r="C79" s="62">
        <v>483</v>
      </c>
      <c r="D79" s="63"/>
      <c r="E79" s="64"/>
      <c r="F79" s="150">
        <v>45759</v>
      </c>
      <c r="G79" s="106" t="s">
        <v>1335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1270</v>
      </c>
      <c r="I80" s="120" t="s">
        <v>1363</v>
      </c>
      <c r="J80" s="109" t="s">
        <v>936</v>
      </c>
    </row>
    <row r="81" spans="2:10" ht="17.25" thickTop="1" thickBot="1" x14ac:dyDescent="0.3">
      <c r="B81" s="65" t="s">
        <v>1271</v>
      </c>
      <c r="C81" s="83">
        <v>0</v>
      </c>
      <c r="D81" s="66">
        <v>0</v>
      </c>
      <c r="E81" s="67">
        <v>0</v>
      </c>
      <c r="F81" s="151"/>
      <c r="G81" s="114" t="s">
        <v>1357</v>
      </c>
      <c r="H81" s="117">
        <v>78</v>
      </c>
      <c r="I81" s="121"/>
      <c r="J81" s="113"/>
    </row>
    <row r="82" spans="2:10" ht="16.5" thickTop="1" x14ac:dyDescent="0.25">
      <c r="B82" s="65" t="s">
        <v>1272</v>
      </c>
      <c r="C82" s="83">
        <v>0</v>
      </c>
      <c r="D82" s="66">
        <v>0</v>
      </c>
      <c r="E82" s="67">
        <v>0</v>
      </c>
      <c r="F82" s="151"/>
      <c r="G82" s="65" t="s">
        <v>1095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1359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1086</v>
      </c>
      <c r="C84" s="94">
        <v>0</v>
      </c>
      <c r="D84" s="94"/>
      <c r="E84" s="95">
        <v>0</v>
      </c>
      <c r="F84" s="151"/>
      <c r="G84" s="65" t="s">
        <v>1365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1087</v>
      </c>
      <c r="C85" s="94">
        <v>0</v>
      </c>
      <c r="E85" s="96">
        <v>0</v>
      </c>
      <c r="F85" s="152"/>
      <c r="G85" s="68" t="s">
        <v>1364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1270</v>
      </c>
      <c r="C86" s="62">
        <v>483</v>
      </c>
      <c r="D86" s="63"/>
      <c r="E86" s="64"/>
      <c r="F86" s="150">
        <v>45760</v>
      </c>
      <c r="G86" s="106" t="s">
        <v>1335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1270</v>
      </c>
      <c r="I87" s="120" t="s">
        <v>1363</v>
      </c>
      <c r="J87" s="109" t="s">
        <v>936</v>
      </c>
    </row>
    <row r="88" spans="2:10" ht="17.25" thickTop="1" thickBot="1" x14ac:dyDescent="0.3">
      <c r="B88" s="65" t="s">
        <v>1271</v>
      </c>
      <c r="C88" s="83">
        <v>0</v>
      </c>
      <c r="D88" s="66">
        <v>0</v>
      </c>
      <c r="E88" s="67">
        <f>D88/C86</f>
        <v>0</v>
      </c>
      <c r="F88" s="151"/>
      <c r="G88" s="114" t="s">
        <v>1357</v>
      </c>
      <c r="H88" s="117">
        <v>78</v>
      </c>
      <c r="I88" s="121"/>
      <c r="J88" s="113"/>
    </row>
    <row r="89" spans="2:10" ht="16.5" thickTop="1" x14ac:dyDescent="0.25">
      <c r="B89" s="65" t="s">
        <v>1272</v>
      </c>
      <c r="C89" s="83">
        <v>0</v>
      </c>
      <c r="D89" s="66">
        <v>0</v>
      </c>
      <c r="E89" s="67">
        <f>D89/C86</f>
        <v>0</v>
      </c>
      <c r="F89" s="151"/>
      <c r="G89" s="65" t="s">
        <v>1095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1359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1086</v>
      </c>
      <c r="C91" s="94">
        <v>0</v>
      </c>
      <c r="D91" s="94"/>
      <c r="E91" s="95">
        <v>0</v>
      </c>
      <c r="F91" s="151"/>
      <c r="G91" s="65" t="s">
        <v>1365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1087</v>
      </c>
      <c r="C92" s="94">
        <v>0</v>
      </c>
      <c r="E92" s="96">
        <v>0</v>
      </c>
      <c r="F92" s="152"/>
      <c r="G92" s="68" t="s">
        <v>1364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1270</v>
      </c>
      <c r="C93" s="62">
        <v>483</v>
      </c>
      <c r="D93" s="63"/>
      <c r="E93" s="64"/>
      <c r="F93" s="150">
        <v>45761</v>
      </c>
      <c r="G93" s="106" t="s">
        <v>1335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1270</v>
      </c>
      <c r="I94" s="120" t="s">
        <v>1363</v>
      </c>
      <c r="J94" s="109" t="s">
        <v>936</v>
      </c>
    </row>
    <row r="95" spans="2:10" ht="17.25" thickTop="1" thickBot="1" x14ac:dyDescent="0.3">
      <c r="B95" s="65" t="s">
        <v>1271</v>
      </c>
      <c r="C95" s="83">
        <v>0</v>
      </c>
      <c r="D95" s="66">
        <v>0</v>
      </c>
      <c r="E95" s="67">
        <v>0</v>
      </c>
      <c r="F95" s="151"/>
      <c r="G95" s="114" t="s">
        <v>1357</v>
      </c>
      <c r="H95" s="117">
        <v>78</v>
      </c>
      <c r="I95" s="121"/>
      <c r="J95" s="113"/>
    </row>
    <row r="96" spans="2:10" ht="16.5" thickTop="1" x14ac:dyDescent="0.25">
      <c r="B96" s="65" t="s">
        <v>1272</v>
      </c>
      <c r="C96" s="83">
        <v>0</v>
      </c>
      <c r="D96" s="66">
        <v>0</v>
      </c>
      <c r="E96" s="67">
        <v>0</v>
      </c>
      <c r="F96" s="151"/>
      <c r="G96" s="65" t="s">
        <v>1095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1359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1086</v>
      </c>
      <c r="C98" s="94">
        <v>0</v>
      </c>
      <c r="D98" s="94">
        <v>0</v>
      </c>
      <c r="E98" s="95">
        <v>0</v>
      </c>
      <c r="F98" s="151"/>
      <c r="G98" s="65" t="s">
        <v>1365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1087</v>
      </c>
      <c r="C99" s="94">
        <v>0</v>
      </c>
      <c r="E99" s="96">
        <v>0</v>
      </c>
      <c r="F99" s="152"/>
      <c r="G99" s="68" t="s">
        <v>1364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1270</v>
      </c>
      <c r="C100" s="62">
        <v>483</v>
      </c>
      <c r="D100" s="63"/>
      <c r="E100" s="64"/>
      <c r="F100" s="150">
        <v>45762</v>
      </c>
      <c r="G100" s="106" t="s">
        <v>1335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1270</v>
      </c>
      <c r="I101" s="120" t="s">
        <v>1363</v>
      </c>
      <c r="J101" s="109" t="s">
        <v>936</v>
      </c>
    </row>
    <row r="102" spans="2:10" ht="17.25" thickTop="1" thickBot="1" x14ac:dyDescent="0.3">
      <c r="B102" s="65" t="s">
        <v>1271</v>
      </c>
      <c r="C102" s="83">
        <v>0</v>
      </c>
      <c r="D102" s="66">
        <v>0</v>
      </c>
      <c r="E102" s="67">
        <v>0</v>
      </c>
      <c r="F102" s="151"/>
      <c r="G102" s="114" t="s">
        <v>1357</v>
      </c>
      <c r="H102" s="117">
        <v>78</v>
      </c>
      <c r="I102" s="121"/>
      <c r="J102" s="113"/>
    </row>
    <row r="103" spans="2:10" ht="16.5" thickTop="1" x14ac:dyDescent="0.25">
      <c r="B103" s="65" t="s">
        <v>1272</v>
      </c>
      <c r="C103" s="83">
        <v>0</v>
      </c>
      <c r="D103" s="66">
        <v>0</v>
      </c>
      <c r="E103" s="67">
        <v>0</v>
      </c>
      <c r="F103" s="151"/>
      <c r="G103" s="65" t="s">
        <v>1095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1359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1086</v>
      </c>
      <c r="C105" s="94">
        <v>0</v>
      </c>
      <c r="D105" s="94"/>
      <c r="E105" s="95">
        <v>0</v>
      </c>
      <c r="F105" s="151"/>
      <c r="G105" s="65" t="s">
        <v>1365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1087</v>
      </c>
      <c r="C106" s="94">
        <v>0</v>
      </c>
      <c r="D106" s="94"/>
      <c r="E106" s="96">
        <v>0</v>
      </c>
      <c r="F106" s="152"/>
      <c r="G106" s="68" t="s">
        <v>1364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1270</v>
      </c>
      <c r="C107" s="62">
        <v>483</v>
      </c>
      <c r="D107" s="63"/>
      <c r="E107" s="64"/>
      <c r="F107" s="150">
        <v>45763</v>
      </c>
      <c r="G107" s="106" t="s">
        <v>1335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1270</v>
      </c>
      <c r="I108" s="120" t="s">
        <v>1363</v>
      </c>
      <c r="J108" s="109" t="s">
        <v>936</v>
      </c>
    </row>
    <row r="109" spans="2:10" ht="17.25" thickTop="1" thickBot="1" x14ac:dyDescent="0.3">
      <c r="B109" s="65" t="s">
        <v>1271</v>
      </c>
      <c r="C109" s="83">
        <v>0</v>
      </c>
      <c r="D109" s="66">
        <v>0</v>
      </c>
      <c r="E109" s="67">
        <v>0</v>
      </c>
      <c r="F109" s="151"/>
      <c r="G109" s="114" t="s">
        <v>1357</v>
      </c>
      <c r="H109" s="117">
        <v>78</v>
      </c>
      <c r="I109" s="121"/>
      <c r="J109" s="113"/>
    </row>
    <row r="110" spans="2:10" ht="16.5" thickTop="1" x14ac:dyDescent="0.25">
      <c r="B110" s="65" t="s">
        <v>1272</v>
      </c>
      <c r="C110" s="83">
        <v>0</v>
      </c>
      <c r="D110" s="66">
        <v>0</v>
      </c>
      <c r="E110" s="67">
        <v>0</v>
      </c>
      <c r="F110" s="151"/>
      <c r="G110" s="65" t="s">
        <v>1095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1359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1086</v>
      </c>
      <c r="C112" s="94">
        <v>0</v>
      </c>
      <c r="D112" s="94"/>
      <c r="E112" s="95">
        <v>0</v>
      </c>
      <c r="F112" s="151"/>
      <c r="G112" s="65" t="s">
        <v>1365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1087</v>
      </c>
      <c r="C113" s="94">
        <v>0</v>
      </c>
      <c r="D113" s="94"/>
      <c r="E113" s="96">
        <v>0</v>
      </c>
      <c r="F113" s="152"/>
      <c r="G113" s="68" t="s">
        <v>1364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1270</v>
      </c>
      <c r="C114" s="62">
        <v>483</v>
      </c>
      <c r="D114" s="63"/>
      <c r="E114" s="64"/>
      <c r="F114" s="150">
        <v>45764</v>
      </c>
      <c r="G114" s="106" t="s">
        <v>1335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1270</v>
      </c>
      <c r="I115" s="120" t="s">
        <v>1363</v>
      </c>
      <c r="J115" s="109" t="s">
        <v>936</v>
      </c>
    </row>
    <row r="116" spans="2:10" ht="17.25" thickTop="1" thickBot="1" x14ac:dyDescent="0.3">
      <c r="B116" s="65" t="s">
        <v>1271</v>
      </c>
      <c r="C116" s="83">
        <v>0</v>
      </c>
      <c r="D116" s="66">
        <v>0</v>
      </c>
      <c r="E116" s="67">
        <v>0</v>
      </c>
      <c r="F116" s="151"/>
      <c r="G116" s="114" t="s">
        <v>1357</v>
      </c>
      <c r="H116" s="117">
        <v>78</v>
      </c>
      <c r="I116" s="121"/>
      <c r="J116" s="113"/>
    </row>
    <row r="117" spans="2:10" ht="16.5" thickTop="1" x14ac:dyDescent="0.25">
      <c r="B117" s="65" t="s">
        <v>1272</v>
      </c>
      <c r="C117" s="83">
        <v>0</v>
      </c>
      <c r="D117" s="66">
        <v>0</v>
      </c>
      <c r="E117" s="67">
        <v>0</v>
      </c>
      <c r="F117" s="151"/>
      <c r="G117" s="65" t="s">
        <v>1095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1359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1086</v>
      </c>
      <c r="C119" s="94">
        <v>0</v>
      </c>
      <c r="D119" s="94"/>
      <c r="E119" s="95">
        <v>0</v>
      </c>
      <c r="F119" s="151"/>
      <c r="G119" s="65" t="s">
        <v>1365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1087</v>
      </c>
      <c r="C120" s="94">
        <v>0</v>
      </c>
      <c r="D120" s="94"/>
      <c r="E120" s="96">
        <v>0</v>
      </c>
      <c r="F120" s="152"/>
      <c r="G120" s="68" t="s">
        <v>1364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1270</v>
      </c>
      <c r="C121" s="62">
        <v>483</v>
      </c>
      <c r="D121" s="63"/>
      <c r="E121" s="64"/>
      <c r="F121" s="150">
        <v>45765</v>
      </c>
      <c r="G121" s="106" t="s">
        <v>1335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1270</v>
      </c>
      <c r="I122" s="120" t="s">
        <v>1363</v>
      </c>
      <c r="J122" s="109" t="s">
        <v>936</v>
      </c>
    </row>
    <row r="123" spans="2:10" ht="17.25" thickTop="1" thickBot="1" x14ac:dyDescent="0.3">
      <c r="B123" s="65" t="s">
        <v>1271</v>
      </c>
      <c r="C123" s="83">
        <v>0</v>
      </c>
      <c r="D123" s="66">
        <v>0</v>
      </c>
      <c r="E123" s="67">
        <f>D123/C121</f>
        <v>0</v>
      </c>
      <c r="F123" s="151"/>
      <c r="G123" s="114" t="s">
        <v>1357</v>
      </c>
      <c r="H123" s="117">
        <v>78</v>
      </c>
      <c r="I123" s="121"/>
      <c r="J123" s="113"/>
    </row>
    <row r="124" spans="2:10" ht="16.5" thickTop="1" x14ac:dyDescent="0.25">
      <c r="B124" s="65" t="s">
        <v>1272</v>
      </c>
      <c r="C124" s="83">
        <v>0</v>
      </c>
      <c r="D124" s="66">
        <v>0</v>
      </c>
      <c r="E124" s="67">
        <f>D124/C121</f>
        <v>0</v>
      </c>
      <c r="F124" s="151"/>
      <c r="G124" s="65" t="s">
        <v>1095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1359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1086</v>
      </c>
      <c r="C126" s="94">
        <v>0</v>
      </c>
      <c r="D126" s="94">
        <v>0</v>
      </c>
      <c r="E126" s="95">
        <v>0</v>
      </c>
      <c r="F126" s="151"/>
      <c r="G126" s="65" t="s">
        <v>1365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1087</v>
      </c>
      <c r="C127" s="94">
        <v>0</v>
      </c>
      <c r="D127" s="94">
        <v>0</v>
      </c>
      <c r="E127" s="96">
        <v>0</v>
      </c>
      <c r="F127" s="152"/>
      <c r="G127" s="68" t="s">
        <v>1364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1270</v>
      </c>
      <c r="C128" s="62">
        <v>483</v>
      </c>
      <c r="D128" s="63"/>
      <c r="E128" s="64"/>
      <c r="F128" s="150">
        <v>45766</v>
      </c>
      <c r="G128" s="106" t="s">
        <v>1335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1270</v>
      </c>
      <c r="I129" s="120" t="s">
        <v>1363</v>
      </c>
      <c r="J129" s="109" t="s">
        <v>936</v>
      </c>
    </row>
    <row r="130" spans="2:10" ht="17.25" thickTop="1" thickBot="1" x14ac:dyDescent="0.3">
      <c r="B130" s="65" t="s">
        <v>1271</v>
      </c>
      <c r="C130" s="83">
        <v>0</v>
      </c>
      <c r="D130" s="66">
        <v>0</v>
      </c>
      <c r="E130" s="67">
        <v>0</v>
      </c>
      <c r="F130" s="151"/>
      <c r="G130" s="114" t="s">
        <v>1357</v>
      </c>
      <c r="H130" s="117">
        <v>78</v>
      </c>
      <c r="I130" s="121"/>
      <c r="J130" s="113"/>
    </row>
    <row r="131" spans="2:10" ht="16.5" thickTop="1" x14ac:dyDescent="0.25">
      <c r="B131" s="65" t="s">
        <v>1272</v>
      </c>
      <c r="C131" s="83">
        <v>0</v>
      </c>
      <c r="D131" s="66">
        <v>0</v>
      </c>
      <c r="E131" s="67">
        <v>0</v>
      </c>
      <c r="F131" s="151"/>
      <c r="G131" s="65" t="s">
        <v>1095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1359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1086</v>
      </c>
      <c r="C133" s="94">
        <f>Hoja1!X3</f>
        <v>0</v>
      </c>
      <c r="D133" s="94"/>
      <c r="E133" s="95">
        <v>0</v>
      </c>
      <c r="F133" s="151"/>
      <c r="G133" s="65" t="s">
        <v>1365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1087</v>
      </c>
      <c r="C134" s="94">
        <v>0</v>
      </c>
      <c r="D134" s="94"/>
      <c r="E134" s="96">
        <v>0</v>
      </c>
      <c r="F134" s="152"/>
      <c r="G134" s="68" t="s">
        <v>1364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1270</v>
      </c>
      <c r="C135" s="62">
        <v>483</v>
      </c>
      <c r="D135" s="63"/>
      <c r="E135" s="64"/>
      <c r="F135" s="150">
        <v>45767</v>
      </c>
      <c r="G135" s="106" t="s">
        <v>1335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1270</v>
      </c>
      <c r="I136" s="120" t="s">
        <v>1363</v>
      </c>
      <c r="J136" s="109" t="s">
        <v>936</v>
      </c>
    </row>
    <row r="137" spans="2:10" ht="17.25" thickTop="1" thickBot="1" x14ac:dyDescent="0.3">
      <c r="B137" s="65" t="s">
        <v>1271</v>
      </c>
      <c r="C137" s="83">
        <v>0</v>
      </c>
      <c r="D137" s="66">
        <v>0</v>
      </c>
      <c r="E137" s="67">
        <v>0</v>
      </c>
      <c r="F137" s="151"/>
      <c r="G137" s="114" t="s">
        <v>1357</v>
      </c>
      <c r="H137" s="117">
        <v>78</v>
      </c>
      <c r="I137" s="121"/>
      <c r="J137" s="113"/>
    </row>
    <row r="138" spans="2:10" ht="16.5" thickTop="1" x14ac:dyDescent="0.25">
      <c r="B138" s="65" t="s">
        <v>1272</v>
      </c>
      <c r="C138" s="83">
        <v>0</v>
      </c>
      <c r="D138" s="66">
        <v>0</v>
      </c>
      <c r="E138" s="67">
        <v>0</v>
      </c>
      <c r="F138" s="151"/>
      <c r="G138" s="65" t="s">
        <v>1095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1359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1086</v>
      </c>
      <c r="C140" s="94">
        <f>Hoja1!Y3</f>
        <v>0</v>
      </c>
      <c r="D140" s="94"/>
      <c r="E140" s="95">
        <v>0</v>
      </c>
      <c r="F140" s="151"/>
      <c r="G140" s="65" t="s">
        <v>1365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1087</v>
      </c>
      <c r="C141" s="94">
        <f>Hoja1!Y5</f>
        <v>0</v>
      </c>
      <c r="D141" s="94"/>
      <c r="E141" s="96">
        <v>0</v>
      </c>
      <c r="F141" s="152"/>
      <c r="G141" s="68" t="s">
        <v>1364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1270</v>
      </c>
      <c r="C142" s="62">
        <v>483</v>
      </c>
      <c r="D142" s="63"/>
      <c r="E142" s="64"/>
      <c r="F142" s="150">
        <v>45768</v>
      </c>
      <c r="G142" s="106" t="s">
        <v>1335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1270</v>
      </c>
      <c r="I143" s="120" t="s">
        <v>1363</v>
      </c>
      <c r="J143" s="109" t="s">
        <v>936</v>
      </c>
    </row>
    <row r="144" spans="2:10" ht="17.25" thickTop="1" thickBot="1" x14ac:dyDescent="0.3">
      <c r="B144" s="65" t="s">
        <v>1271</v>
      </c>
      <c r="C144" s="83">
        <v>0</v>
      </c>
      <c r="D144" s="66">
        <v>0</v>
      </c>
      <c r="E144" s="67">
        <v>0</v>
      </c>
      <c r="F144" s="151"/>
      <c r="G144" s="114" t="s">
        <v>1357</v>
      </c>
      <c r="H144" s="117">
        <v>78</v>
      </c>
      <c r="I144" s="121"/>
      <c r="J144" s="113"/>
    </row>
    <row r="145" spans="2:10" ht="16.5" thickTop="1" x14ac:dyDescent="0.25">
      <c r="B145" s="65" t="s">
        <v>1272</v>
      </c>
      <c r="C145" s="83">
        <v>0</v>
      </c>
      <c r="D145" s="66">
        <v>0</v>
      </c>
      <c r="E145" s="67">
        <v>0</v>
      </c>
      <c r="F145" s="151"/>
      <c r="G145" s="65" t="s">
        <v>1095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1359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1086</v>
      </c>
      <c r="C147" s="94">
        <v>0</v>
      </c>
      <c r="D147" s="94"/>
      <c r="E147" s="95">
        <v>0</v>
      </c>
      <c r="F147" s="151"/>
      <c r="G147" s="65" t="s">
        <v>1365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1087</v>
      </c>
      <c r="C148" s="94">
        <v>0</v>
      </c>
      <c r="D148" s="94"/>
      <c r="E148" s="96">
        <v>0</v>
      </c>
      <c r="F148" s="152"/>
      <c r="G148" s="68" t="s">
        <v>1364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1270</v>
      </c>
      <c r="C149" s="62">
        <v>483</v>
      </c>
      <c r="D149" s="63"/>
      <c r="E149" s="64"/>
      <c r="F149" s="150">
        <v>45769</v>
      </c>
      <c r="G149" s="106" t="s">
        <v>1335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1270</v>
      </c>
      <c r="I150" s="120" t="s">
        <v>1363</v>
      </c>
      <c r="J150" s="109" t="s">
        <v>936</v>
      </c>
    </row>
    <row r="151" spans="2:10" ht="17.25" thickTop="1" thickBot="1" x14ac:dyDescent="0.3">
      <c r="B151" s="65" t="s">
        <v>1271</v>
      </c>
      <c r="C151" s="83">
        <v>0</v>
      </c>
      <c r="D151" s="66">
        <v>0</v>
      </c>
      <c r="E151" s="67">
        <v>0</v>
      </c>
      <c r="F151" s="151"/>
      <c r="G151" s="114" t="s">
        <v>1357</v>
      </c>
      <c r="H151" s="117">
        <v>78</v>
      </c>
      <c r="I151" s="121"/>
      <c r="J151" s="113"/>
    </row>
    <row r="152" spans="2:10" ht="16.5" thickTop="1" x14ac:dyDescent="0.25">
      <c r="B152" s="65" t="s">
        <v>1272</v>
      </c>
      <c r="C152" s="83">
        <v>0</v>
      </c>
      <c r="D152" s="66">
        <v>0</v>
      </c>
      <c r="E152" s="67">
        <v>0</v>
      </c>
      <c r="F152" s="151"/>
      <c r="G152" s="65" t="s">
        <v>1095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1359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1086</v>
      </c>
      <c r="C154" s="94">
        <f>Hoja1!AA3</f>
        <v>0</v>
      </c>
      <c r="D154" s="94"/>
      <c r="E154" s="95">
        <v>0</v>
      </c>
      <c r="F154" s="151"/>
      <c r="G154" s="65" t="s">
        <v>1365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1087</v>
      </c>
      <c r="C155" s="94">
        <f>Hoja1!AA5</f>
        <v>0</v>
      </c>
      <c r="D155" s="94"/>
      <c r="E155" s="96">
        <v>0</v>
      </c>
      <c r="F155" s="152"/>
      <c r="G155" s="68" t="s">
        <v>1364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1270</v>
      </c>
      <c r="C156" s="62">
        <v>483</v>
      </c>
      <c r="D156" s="63"/>
      <c r="E156" s="64"/>
      <c r="F156" s="150">
        <v>45770</v>
      </c>
      <c r="G156" s="106" t="s">
        <v>1335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1270</v>
      </c>
      <c r="I157" s="120" t="s">
        <v>1363</v>
      </c>
      <c r="J157" s="109" t="s">
        <v>936</v>
      </c>
    </row>
    <row r="158" spans="2:10" ht="17.25" thickTop="1" thickBot="1" x14ac:dyDescent="0.3">
      <c r="B158" s="65" t="s">
        <v>1271</v>
      </c>
      <c r="C158" s="83">
        <v>0</v>
      </c>
      <c r="D158" s="66">
        <v>0</v>
      </c>
      <c r="E158" s="67">
        <f>D158/C156</f>
        <v>0</v>
      </c>
      <c r="F158" s="151"/>
      <c r="G158" s="114" t="s">
        <v>1357</v>
      </c>
      <c r="H158" s="117">
        <v>78</v>
      </c>
      <c r="I158" s="121"/>
      <c r="J158" s="113"/>
    </row>
    <row r="159" spans="2:10" ht="16.5" thickTop="1" x14ac:dyDescent="0.25">
      <c r="B159" s="65" t="s">
        <v>1272</v>
      </c>
      <c r="C159" s="83">
        <v>0</v>
      </c>
      <c r="D159" s="66">
        <v>0</v>
      </c>
      <c r="E159" s="67">
        <v>0</v>
      </c>
      <c r="F159" s="151"/>
      <c r="G159" s="65" t="s">
        <v>1095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1359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1086</v>
      </c>
      <c r="C161" s="94">
        <v>0</v>
      </c>
      <c r="D161" s="94"/>
      <c r="E161" s="95">
        <v>0</v>
      </c>
      <c r="F161" s="151"/>
      <c r="G161" s="65" t="s">
        <v>1365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1087</v>
      </c>
      <c r="C162" s="94">
        <v>0</v>
      </c>
      <c r="D162" s="94"/>
      <c r="E162" s="96">
        <v>0</v>
      </c>
      <c r="F162" s="152"/>
      <c r="G162" s="68" t="s">
        <v>1364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1270</v>
      </c>
      <c r="C163" s="62">
        <v>483</v>
      </c>
      <c r="D163" s="63"/>
      <c r="E163" s="64"/>
      <c r="F163" s="150">
        <v>45771</v>
      </c>
      <c r="G163" s="106" t="s">
        <v>1335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1270</v>
      </c>
      <c r="I164" s="120" t="s">
        <v>1363</v>
      </c>
      <c r="J164" s="109" t="s">
        <v>936</v>
      </c>
    </row>
    <row r="165" spans="2:10" ht="17.25" thickTop="1" thickBot="1" x14ac:dyDescent="0.3">
      <c r="B165" s="65" t="s">
        <v>1271</v>
      </c>
      <c r="C165" s="83">
        <v>0</v>
      </c>
      <c r="D165" s="130">
        <v>0</v>
      </c>
      <c r="E165" s="67">
        <v>0</v>
      </c>
      <c r="F165" s="151"/>
      <c r="G165" s="114" t="s">
        <v>1357</v>
      </c>
      <c r="H165" s="117">
        <v>78</v>
      </c>
      <c r="I165" s="121"/>
      <c r="J165" s="113"/>
    </row>
    <row r="166" spans="2:10" ht="16.5" thickTop="1" x14ac:dyDescent="0.25">
      <c r="B166" s="65" t="s">
        <v>1272</v>
      </c>
      <c r="C166" s="83">
        <v>0</v>
      </c>
      <c r="D166" s="66">
        <v>0</v>
      </c>
      <c r="E166" s="67">
        <v>0</v>
      </c>
      <c r="F166" s="151"/>
      <c r="G166" s="65" t="s">
        <v>1095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1359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1086</v>
      </c>
      <c r="C168" s="94">
        <v>0</v>
      </c>
      <c r="D168" s="94"/>
      <c r="E168" s="95">
        <v>0</v>
      </c>
      <c r="F168" s="151"/>
      <c r="G168" s="65" t="s">
        <v>1365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1087</v>
      </c>
      <c r="C169" s="94">
        <v>0</v>
      </c>
      <c r="D169" s="94"/>
      <c r="E169" s="96">
        <v>0</v>
      </c>
      <c r="F169" s="152"/>
      <c r="G169" s="68" t="s">
        <v>1364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1335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1270</v>
      </c>
      <c r="I171" s="120" t="s">
        <v>1363</v>
      </c>
      <c r="J171" s="109" t="s">
        <v>936</v>
      </c>
    </row>
    <row r="172" spans="2:10" ht="17.25" thickTop="1" thickBot="1" x14ac:dyDescent="0.3">
      <c r="B172" s="65" t="s">
        <v>1271</v>
      </c>
      <c r="C172" s="83">
        <v>0</v>
      </c>
      <c r="D172" s="66">
        <v>0</v>
      </c>
      <c r="E172" s="67">
        <v>0</v>
      </c>
      <c r="F172" s="151"/>
      <c r="G172" s="114" t="s">
        <v>1357</v>
      </c>
      <c r="H172" s="117">
        <v>78</v>
      </c>
      <c r="I172" s="121"/>
      <c r="J172" s="113"/>
    </row>
    <row r="173" spans="2:10" ht="16.5" thickTop="1" x14ac:dyDescent="0.25">
      <c r="B173" s="65" t="s">
        <v>1272</v>
      </c>
      <c r="C173" s="83">
        <v>0</v>
      </c>
      <c r="D173" s="66">
        <v>0</v>
      </c>
      <c r="E173" s="67">
        <v>0</v>
      </c>
      <c r="F173" s="151"/>
      <c r="G173" s="65" t="s">
        <v>1095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1359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1086</v>
      </c>
      <c r="C175" s="94">
        <v>0</v>
      </c>
      <c r="D175" s="94"/>
      <c r="E175" s="95">
        <v>0</v>
      </c>
      <c r="F175" s="151"/>
      <c r="G175" s="65" t="s">
        <v>1365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1087</v>
      </c>
      <c r="C176" s="94">
        <v>0</v>
      </c>
      <c r="D176" s="94"/>
      <c r="E176" s="96">
        <v>0</v>
      </c>
      <c r="F176" s="152"/>
      <c r="G176" s="68" t="s">
        <v>1364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1270</v>
      </c>
      <c r="C177" s="62">
        <v>483</v>
      </c>
      <c r="D177" s="63"/>
      <c r="E177" s="64"/>
      <c r="F177" s="150">
        <v>45773</v>
      </c>
      <c r="G177" s="106" t="s">
        <v>1335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1270</v>
      </c>
      <c r="I178" s="120" t="s">
        <v>1363</v>
      </c>
      <c r="J178" s="109" t="s">
        <v>936</v>
      </c>
    </row>
    <row r="179" spans="2:10" ht="17.25" thickTop="1" thickBot="1" x14ac:dyDescent="0.3">
      <c r="B179" s="65" t="s">
        <v>1271</v>
      </c>
      <c r="C179" s="83">
        <v>0</v>
      </c>
      <c r="D179" s="66">
        <v>0</v>
      </c>
      <c r="E179" s="67">
        <v>0</v>
      </c>
      <c r="F179" s="151"/>
      <c r="G179" s="114" t="s">
        <v>1357</v>
      </c>
      <c r="H179" s="117">
        <v>78</v>
      </c>
      <c r="I179" s="121"/>
      <c r="J179" s="113"/>
    </row>
    <row r="180" spans="2:10" ht="16.5" thickTop="1" x14ac:dyDescent="0.25">
      <c r="B180" s="65" t="s">
        <v>1272</v>
      </c>
      <c r="C180" s="83">
        <v>0</v>
      </c>
      <c r="D180" s="66">
        <v>0</v>
      </c>
      <c r="E180" s="67">
        <v>0</v>
      </c>
      <c r="F180" s="151"/>
      <c r="G180" s="65" t="s">
        <v>1095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1359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1086</v>
      </c>
      <c r="C182" s="94">
        <f>Hoja1!AE3</f>
        <v>0</v>
      </c>
      <c r="D182" s="94"/>
      <c r="E182" s="95">
        <v>0</v>
      </c>
      <c r="F182" s="151"/>
      <c r="G182" s="65" t="s">
        <v>1365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1087</v>
      </c>
      <c r="C183" s="94">
        <v>0</v>
      </c>
      <c r="D183" s="94"/>
      <c r="E183" s="96">
        <v>0</v>
      </c>
      <c r="F183" s="152"/>
      <c r="G183" s="68" t="s">
        <v>1364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1270</v>
      </c>
      <c r="C184" s="62">
        <v>483</v>
      </c>
      <c r="D184" s="63"/>
      <c r="E184" s="64"/>
      <c r="F184" s="150">
        <v>45774</v>
      </c>
      <c r="G184" s="106" t="s">
        <v>1335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1270</v>
      </c>
      <c r="I185" s="120" t="s">
        <v>1363</v>
      </c>
      <c r="J185" s="109" t="s">
        <v>936</v>
      </c>
    </row>
    <row r="186" spans="2:10" ht="17.25" thickTop="1" thickBot="1" x14ac:dyDescent="0.3">
      <c r="B186" s="65" t="s">
        <v>1271</v>
      </c>
      <c r="C186" s="83">
        <v>0</v>
      </c>
      <c r="D186" s="66">
        <v>0</v>
      </c>
      <c r="E186" s="67">
        <f>D186/C184</f>
        <v>0</v>
      </c>
      <c r="F186" s="151"/>
      <c r="G186" s="114" t="s">
        <v>1357</v>
      </c>
      <c r="H186" s="117">
        <v>78</v>
      </c>
      <c r="I186" s="121"/>
      <c r="J186" s="113"/>
    </row>
    <row r="187" spans="2:10" ht="16.5" thickTop="1" x14ac:dyDescent="0.25">
      <c r="B187" s="65" t="s">
        <v>1272</v>
      </c>
      <c r="C187" s="83">
        <v>0</v>
      </c>
      <c r="D187" s="66">
        <v>0</v>
      </c>
      <c r="E187" s="67">
        <f>D187/C184</f>
        <v>0</v>
      </c>
      <c r="F187" s="151"/>
      <c r="G187" s="65" t="s">
        <v>1095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1359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1086</v>
      </c>
      <c r="C189" s="94">
        <v>0</v>
      </c>
      <c r="D189" s="94"/>
      <c r="E189" s="95">
        <v>0</v>
      </c>
      <c r="F189" s="151"/>
      <c r="G189" s="65" t="s">
        <v>1365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1087</v>
      </c>
      <c r="C190" s="94">
        <v>0</v>
      </c>
      <c r="D190" s="94"/>
      <c r="E190" s="96">
        <v>0</v>
      </c>
      <c r="F190" s="152"/>
      <c r="G190" s="68" t="s">
        <v>1364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1270</v>
      </c>
      <c r="C191" s="62">
        <v>483</v>
      </c>
      <c r="D191" s="63"/>
      <c r="E191" s="64"/>
      <c r="F191" s="150">
        <v>45775</v>
      </c>
      <c r="G191" s="106" t="s">
        <v>1335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1270</v>
      </c>
      <c r="I192" s="120" t="s">
        <v>1363</v>
      </c>
      <c r="J192" s="109" t="s">
        <v>936</v>
      </c>
    </row>
    <row r="193" spans="2:10" ht="17.25" thickTop="1" thickBot="1" x14ac:dyDescent="0.3">
      <c r="B193" s="65" t="s">
        <v>1271</v>
      </c>
      <c r="C193" s="83">
        <v>0</v>
      </c>
      <c r="D193" s="66">
        <v>0</v>
      </c>
      <c r="E193" s="67">
        <v>0</v>
      </c>
      <c r="F193" s="151"/>
      <c r="G193" s="114" t="s">
        <v>1357</v>
      </c>
      <c r="H193" s="117">
        <v>78</v>
      </c>
      <c r="I193" s="121"/>
      <c r="J193" s="113"/>
    </row>
    <row r="194" spans="2:10" ht="16.5" thickTop="1" x14ac:dyDescent="0.25">
      <c r="B194" s="65" t="s">
        <v>1272</v>
      </c>
      <c r="C194" s="83">
        <v>0</v>
      </c>
      <c r="D194" s="66">
        <v>0</v>
      </c>
      <c r="E194" s="67">
        <v>0</v>
      </c>
      <c r="F194" s="151"/>
      <c r="G194" s="65" t="s">
        <v>1095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1359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1086</v>
      </c>
      <c r="C196" s="94">
        <v>0</v>
      </c>
      <c r="D196" s="94"/>
      <c r="E196" s="95">
        <v>0</v>
      </c>
      <c r="F196" s="151"/>
      <c r="G196" s="65" t="s">
        <v>1365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1087</v>
      </c>
      <c r="C197" s="94">
        <v>0</v>
      </c>
      <c r="D197" s="94"/>
      <c r="E197" s="96">
        <v>0</v>
      </c>
      <c r="F197" s="152"/>
      <c r="G197" s="68" t="s">
        <v>1364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1270</v>
      </c>
      <c r="C198" s="62">
        <v>483</v>
      </c>
      <c r="D198" s="63"/>
      <c r="E198" s="64"/>
      <c r="F198" s="150">
        <v>45776</v>
      </c>
      <c r="G198" s="106" t="s">
        <v>1335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1270</v>
      </c>
      <c r="I199" s="120" t="s">
        <v>1363</v>
      </c>
      <c r="J199" s="109" t="s">
        <v>936</v>
      </c>
    </row>
    <row r="200" spans="2:10" ht="17.25" thickTop="1" thickBot="1" x14ac:dyDescent="0.3">
      <c r="B200" s="65" t="s">
        <v>1271</v>
      </c>
      <c r="C200" s="83">
        <v>0</v>
      </c>
      <c r="D200" s="66">
        <v>0</v>
      </c>
      <c r="E200" s="67">
        <v>0</v>
      </c>
      <c r="F200" s="151"/>
      <c r="G200" s="114" t="s">
        <v>1357</v>
      </c>
      <c r="H200" s="117">
        <v>78</v>
      </c>
      <c r="I200" s="121"/>
      <c r="J200" s="113"/>
    </row>
    <row r="201" spans="2:10" ht="16.5" thickTop="1" x14ac:dyDescent="0.25">
      <c r="B201" s="65" t="s">
        <v>1272</v>
      </c>
      <c r="C201" s="83">
        <v>0</v>
      </c>
      <c r="D201" s="66">
        <v>0</v>
      </c>
      <c r="E201" s="67">
        <v>0</v>
      </c>
      <c r="F201" s="151"/>
      <c r="G201" s="65" t="s">
        <v>1095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1359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1086</v>
      </c>
      <c r="C203" s="94">
        <v>0</v>
      </c>
      <c r="D203" s="94"/>
      <c r="E203" s="95">
        <v>0</v>
      </c>
      <c r="F203" s="151"/>
      <c r="G203" s="65" t="s">
        <v>1365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1087</v>
      </c>
      <c r="C204" s="94">
        <v>0</v>
      </c>
      <c r="D204" s="94"/>
      <c r="E204" s="96">
        <v>0</v>
      </c>
      <c r="F204" s="152"/>
      <c r="G204" s="68" t="s">
        <v>1364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1270</v>
      </c>
      <c r="C205" s="62">
        <v>483</v>
      </c>
      <c r="D205" s="63"/>
      <c r="E205" s="64"/>
      <c r="F205" s="150">
        <v>45777</v>
      </c>
      <c r="G205" s="106" t="s">
        <v>1335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1270</v>
      </c>
      <c r="I206" s="120" t="s">
        <v>1363</v>
      </c>
      <c r="J206" s="109" t="s">
        <v>936</v>
      </c>
    </row>
    <row r="207" spans="2:10" ht="17.25" thickTop="1" thickBot="1" x14ac:dyDescent="0.3">
      <c r="B207" s="65" t="s">
        <v>1271</v>
      </c>
      <c r="C207" s="83">
        <v>0</v>
      </c>
      <c r="D207" s="66">
        <v>0</v>
      </c>
      <c r="E207" s="67">
        <f>D207/C205</f>
        <v>0</v>
      </c>
      <c r="F207" s="151"/>
      <c r="G207" s="114" t="s">
        <v>1357</v>
      </c>
      <c r="H207" s="117">
        <v>78</v>
      </c>
      <c r="I207" s="121"/>
      <c r="J207" s="113"/>
    </row>
    <row r="208" spans="2:10" ht="16.5" thickTop="1" x14ac:dyDescent="0.25">
      <c r="B208" s="65" t="s">
        <v>1272</v>
      </c>
      <c r="C208" s="83">
        <v>0</v>
      </c>
      <c r="D208" s="66">
        <v>0</v>
      </c>
      <c r="E208" s="67">
        <f>D208/C205</f>
        <v>0</v>
      </c>
      <c r="F208" s="151"/>
      <c r="G208" s="65" t="s">
        <v>1095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1359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1086</v>
      </c>
      <c r="C210" s="94">
        <v>0</v>
      </c>
      <c r="D210" s="94"/>
      <c r="E210" s="95">
        <v>0</v>
      </c>
      <c r="F210" s="151"/>
      <c r="G210" s="65" t="s">
        <v>1365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1087</v>
      </c>
      <c r="C211" s="94">
        <v>0</v>
      </c>
      <c r="D211" s="94"/>
      <c r="E211" s="96">
        <v>0</v>
      </c>
      <c r="F211" s="152"/>
      <c r="G211" s="68" t="s">
        <v>1364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917</v>
      </c>
      <c r="E1" t="s">
        <v>618</v>
      </c>
      <c r="F1" t="s">
        <v>617</v>
      </c>
      <c r="G1" s="36" t="s">
        <v>934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21</v>
      </c>
      <c r="C8">
        <f>'APAGADOS FIBRA'!L2</f>
        <v>38</v>
      </c>
      <c r="D8">
        <f>'APAGADOS ANTENA'!L2</f>
        <v>14</v>
      </c>
      <c r="E8">
        <f t="shared" ref="E8:E30" si="6">B8+C8</f>
        <v>59</v>
      </c>
      <c r="F8">
        <f>'RESUMEN TOTAL'!B1</f>
        <v>565</v>
      </c>
      <c r="G8" s="36">
        <f t="shared" ref="G8:G18" si="7">E8/F8</f>
        <v>0.10442477876106195</v>
      </c>
    </row>
    <row r="9" spans="1:7" x14ac:dyDescent="0.25">
      <c r="A9" s="17">
        <f>'APAGADOS RADIO'!M3</f>
        <v>45755</v>
      </c>
      <c r="B9">
        <f>'APAGADOS RADIO'!M2+D9</f>
        <v>9</v>
      </c>
      <c r="C9">
        <f>'APAGADOS FIBRA'!M2</f>
        <v>21</v>
      </c>
      <c r="D9">
        <f>'APAGADOS ANTENA'!M2</f>
        <v>2</v>
      </c>
      <c r="E9">
        <f t="shared" si="6"/>
        <v>30</v>
      </c>
      <c r="F9">
        <f>'RESUMEN TOTAL'!B1</f>
        <v>565</v>
      </c>
      <c r="G9" s="36">
        <f t="shared" si="7"/>
        <v>5.3097345132743362E-2</v>
      </c>
    </row>
    <row r="10" spans="1:7" x14ac:dyDescent="0.25">
      <c r="A10" s="17">
        <f>'APAGADOS RADIO'!N3</f>
        <v>45756</v>
      </c>
      <c r="B10">
        <f>'APAGADOS RADIO'!N2+D10</f>
        <v>11</v>
      </c>
      <c r="C10">
        <f>'APAGADOS FIBRA'!N2</f>
        <v>22</v>
      </c>
      <c r="D10">
        <f>'APAGADOS ANTENA'!N2</f>
        <v>2</v>
      </c>
      <c r="E10">
        <f t="shared" si="6"/>
        <v>33</v>
      </c>
      <c r="F10">
        <f>'RESUMEN TOTAL'!B1</f>
        <v>565</v>
      </c>
      <c r="G10" s="36">
        <f t="shared" si="7"/>
        <v>5.8407079646017698E-2</v>
      </c>
    </row>
    <row r="11" spans="1:7" x14ac:dyDescent="0.25">
      <c r="A11" s="17">
        <f>'APAGADOS RADIO'!O3</f>
        <v>45757</v>
      </c>
      <c r="B11">
        <f>'APAGADOS RADIO'!O2+D11</f>
        <v>9</v>
      </c>
      <c r="C11">
        <f>'APAGADOS FIBRA'!O2</f>
        <v>21</v>
      </c>
      <c r="D11">
        <f>'APAGADOS ANTENA'!O2</f>
        <v>3</v>
      </c>
      <c r="E11">
        <f t="shared" si="6"/>
        <v>30</v>
      </c>
      <c r="F11">
        <f>'RESUMEN TOTAL'!B1</f>
        <v>565</v>
      </c>
      <c r="G11" s="36">
        <f t="shared" si="7"/>
        <v>5.3097345132743362E-2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1357</v>
      </c>
      <c r="C32" t="s">
        <v>1358</v>
      </c>
      <c r="D32" t="s">
        <v>1359</v>
      </c>
      <c r="E32" t="s">
        <v>1360</v>
      </c>
      <c r="F32" t="s">
        <v>1361</v>
      </c>
      <c r="G32" s="36" t="s">
        <v>1362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29</v>
      </c>
      <c r="F39">
        <f>paradas!L3</f>
        <v>28</v>
      </c>
      <c r="G39" s="104">
        <f t="shared" si="11"/>
        <v>57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29</v>
      </c>
      <c r="F40">
        <f>paradas!M3</f>
        <v>28</v>
      </c>
      <c r="G40" s="104">
        <f t="shared" si="11"/>
        <v>57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29</v>
      </c>
      <c r="F41">
        <f>paradas!N3</f>
        <v>28</v>
      </c>
      <c r="G41" s="104">
        <f t="shared" si="11"/>
        <v>57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29</v>
      </c>
      <c r="F42">
        <f>paradas!O3</f>
        <v>28</v>
      </c>
      <c r="G42" s="104">
        <f t="shared" si="11"/>
        <v>57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29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D17" sqref="D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1095</v>
      </c>
    </row>
    <row r="2" spans="1:35" ht="16.5" thickTop="1" thickBot="1" x14ac:dyDescent="0.3">
      <c r="A2" s="57" t="s">
        <v>1086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1086</v>
      </c>
      <c r="E3" s="51" t="s">
        <v>1096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32</v>
      </c>
      <c r="M3" s="52">
        <f>COUNTIFS('RESUMEN TOTAL'!C5:C569, "=BONOMO",'RESUMEN TOTAL'!S5:S569,"=APAGADO")</f>
        <v>15</v>
      </c>
      <c r="N3" s="52">
        <v>14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1087</v>
      </c>
      <c r="B4" s="47">
        <f>COUNTIFS('RESUMEN TOTAL'!C5:C568,"=COSEIDI")</f>
        <v>216</v>
      </c>
      <c r="D4" s="45"/>
      <c r="E4" s="43" t="s">
        <v>1098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0.12</v>
      </c>
      <c r="M4" s="58">
        <v>7.0000000000000007E-2</v>
      </c>
      <c r="N4" s="58">
        <v>7.0000000000000007E-2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1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2">AH3/BONOMOcam</f>
        <v>0</v>
      </c>
      <c r="AI4" s="59">
        <f t="shared" si="2"/>
        <v>0</v>
      </c>
    </row>
    <row r="5" spans="1:35" ht="16.5" thickTop="1" thickBot="1" x14ac:dyDescent="0.3">
      <c r="A5" s="48"/>
      <c r="B5" s="49"/>
      <c r="D5" s="44" t="s">
        <v>1087</v>
      </c>
      <c r="E5" s="54" t="s">
        <v>1097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27</v>
      </c>
      <c r="M5" s="55">
        <f>COUNTIFS('RESUMEN TOTAL'!C5:C555, "=COSEIDI",'RESUMEN TOTAL'!S5:S555,"=APAGADO")</f>
        <v>15</v>
      </c>
      <c r="N5" s="55">
        <v>19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1099</v>
      </c>
      <c r="F6" s="58">
        <f t="shared" ref="F6:AF6" si="3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0.1</v>
      </c>
      <c r="M6" s="58">
        <f t="shared" ref="M6" si="4">M5/COSEIDIcam</f>
        <v>6.9444444444444448E-2</v>
      </c>
      <c r="N6" s="58">
        <v>0.08</v>
      </c>
      <c r="O6" s="58">
        <v>0</v>
      </c>
      <c r="P6" s="58">
        <v>0</v>
      </c>
      <c r="Q6" s="58">
        <v>0</v>
      </c>
      <c r="R6" s="58">
        <v>0</v>
      </c>
      <c r="S6" s="58">
        <f t="shared" si="3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5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3"/>
        <v>0</v>
      </c>
      <c r="AF6" s="58">
        <f t="shared" si="3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1351</v>
      </c>
      <c r="D1" s="31">
        <f>COUNTIFS(A5:A601,"=paradas seguras")/2</f>
        <v>39</v>
      </c>
      <c r="E1" s="98" t="s">
        <v>1352</v>
      </c>
      <c r="F1" s="98"/>
      <c r="G1" s="98"/>
      <c r="H1" s="99">
        <f>COUNTIFS(A5:A601,"=paradas seguras")</f>
        <v>78</v>
      </c>
      <c r="I1" s="100" t="s">
        <v>1353</v>
      </c>
      <c r="J1" s="100"/>
      <c r="K1" s="101">
        <f>COUNTIFS(D5:D601,"=GFIJA")</f>
        <v>39</v>
      </c>
      <c r="L1" s="102" t="s">
        <v>1354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1356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29</v>
      </c>
      <c r="M2" s="18">
        <f>COUNTIFS(M4:M600, "=APAGADO",D4:D600,"=GFIJA")</f>
        <v>29</v>
      </c>
      <c r="N2" s="18">
        <f>COUNTIFS(N4:N600, "=APAGADO",D4:D600,"=GFIJA")</f>
        <v>29</v>
      </c>
      <c r="O2" s="18">
        <f>COUNTIFS(O4:O600, "=APAGADO",D4:D600,"=GFIJA")</f>
        <v>29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1333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 t="str">
        <f>'RESUMEN TOTAL'!R34</f>
        <v>APAGADO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 t="str">
        <f>'RESUMEN TOTAL'!R52</f>
        <v>APAGADO</v>
      </c>
      <c r="M47" s="86" t="str">
        <f>'RESUMEN TOTAL'!S52</f>
        <v>APAGADO</v>
      </c>
      <c r="N47" s="86" t="str">
        <f>'RESUMEN TOTAL'!T52</f>
        <v>APAGADO</v>
      </c>
      <c r="O47" s="86" t="str">
        <f>'RESUMEN TOTAL'!U52</f>
        <v>APAGADO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 t="str">
        <f>'RESUMEN TOTAL'!R71</f>
        <v>APAGADO</v>
      </c>
      <c r="M66" s="86">
        <f>'RESUMEN TOTAL'!S71</f>
        <v>0</v>
      </c>
      <c r="N66" s="86">
        <f>'RESUMEN TOTAL'!T71</f>
        <v>0</v>
      </c>
      <c r="O66" s="86" t="str">
        <f>'RESUMEN TOTAL'!U71</f>
        <v>APAGADO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 t="str">
        <f>'RESUMEN TOTAL'!R72</f>
        <v>APAGADO</v>
      </c>
      <c r="M67" s="86">
        <f>'RESUMEN TOTAL'!S72</f>
        <v>0</v>
      </c>
      <c r="N67" s="86">
        <f>'RESUMEN TOTAL'!T72</f>
        <v>0</v>
      </c>
      <c r="O67" s="86" t="str">
        <f>'RESUMEN TOTAL'!U72</f>
        <v>APAGADO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 t="str">
        <f>'RESUMEN TOTAL'!R75</f>
        <v>APAGADO</v>
      </c>
      <c r="M70" s="86" t="str">
        <f>'RESUMEN TOTAL'!S75</f>
        <v>APAGADO</v>
      </c>
      <c r="N70" s="86" t="str">
        <f>'RESUMEN TOTAL'!T75</f>
        <v>APAGADO</v>
      </c>
      <c r="O70" s="86" t="str">
        <f>'RESUMEN TOTAL'!U75</f>
        <v>APAGADO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 t="str">
        <f>'RESUMEN TOTAL'!R77</f>
        <v>APAGADO</v>
      </c>
      <c r="M72" s="86" t="str">
        <f>'RESUMEN TOTAL'!S77</f>
        <v>APAGADO</v>
      </c>
      <c r="N72" s="86" t="str">
        <f>'RESUMEN TOTAL'!T77</f>
        <v>APAGADO</v>
      </c>
      <c r="O72" s="86" t="str">
        <f>'RESUMEN TOTAL'!U77</f>
        <v>APAGADO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 t="str">
        <f>'RESUMEN TOTAL'!R95</f>
        <v>APAGADO</v>
      </c>
      <c r="M90" s="86" t="str">
        <f>'RESUMEN TOTAL'!S95</f>
        <v>APAGADO</v>
      </c>
      <c r="N90" s="86" t="str">
        <f>'RESUMEN TOTAL'!T95</f>
        <v>APAGADO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 t="str">
        <f>'RESUMEN TOTAL'!R96</f>
        <v>APAGADO</v>
      </c>
      <c r="M91" s="86" t="str">
        <f>'RESUMEN TOTAL'!S96</f>
        <v>APAGADO</v>
      </c>
      <c r="N91" s="86" t="str">
        <f>'RESUMEN TOTAL'!T96</f>
        <v>APAGADO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 t="str">
        <f>'RESUMEN TOTAL'!R126</f>
        <v>APAGADO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 t="str">
        <f>'RESUMEN TOTAL'!R127</f>
        <v>APAGADO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 t="str">
        <f>'RESUMEN TOTAL'!R130</f>
        <v>APAGADO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 t="str">
        <f>'RESUMEN TOTAL'!R131</f>
        <v>APAGADO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 t="str">
        <f>'RESUMEN TOTAL'!R136</f>
        <v>APAGADO</v>
      </c>
      <c r="M127" s="86" t="str">
        <f>'RESUMEN TOTAL'!S136</f>
        <v>APAGADO</v>
      </c>
      <c r="N127" s="86" t="str">
        <f>'RESUMEN TOTAL'!T136</f>
        <v>APAGADO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 t="str">
        <f>'RESUMEN TOTAL'!R163</f>
        <v>APAGADO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 t="str">
        <f>'RESUMEN TOTAL'!R168</f>
        <v>APAGADO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 t="str">
        <f>'RESUMEN TOTAL'!R169</f>
        <v>APAGADO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 t="str">
        <f>'RESUMEN TOTAL'!R170</f>
        <v>APAGADO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 t="str">
        <f>'RESUMEN TOTAL'!R171</f>
        <v>APAGADO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 t="str">
        <f>'RESUMEN TOTAL'!R172</f>
        <v>APAGADO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 t="str">
        <f>'RESUMEN TOTAL'!R173</f>
        <v>APAGADO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 t="str">
        <f>'RESUMEN TOTAL'!R178</f>
        <v>APAGADO</v>
      </c>
      <c r="M169" s="86" t="str">
        <f>'RESUMEN TOTAL'!S178</f>
        <v>APAGADO</v>
      </c>
      <c r="N169" s="86">
        <f>'RESUMEN TOTAL'!T178</f>
        <v>0</v>
      </c>
      <c r="O169" s="86" t="str">
        <f>'RESUMEN TOTAL'!U178</f>
        <v>APAGADO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 t="str">
        <f>'RESUMEN TOTAL'!R179</f>
        <v>APAGADO</v>
      </c>
      <c r="M170" s="86" t="str">
        <f>'RESUMEN TOTAL'!S179</f>
        <v>APAGADO</v>
      </c>
      <c r="N170" s="86">
        <f>'RESUMEN TOTAL'!T179</f>
        <v>0</v>
      </c>
      <c r="O170" s="86" t="str">
        <f>'RESUMEN TOTAL'!U179</f>
        <v>APAGADO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 t="str">
        <f>'RESUMEN TOTAL'!R186</f>
        <v>APAGADO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 t="str">
        <f>'RESUMEN TOTAL'!R187</f>
        <v>APAGADO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 t="str">
        <f>'RESUMEN TOTAL'!R188</f>
        <v>APAGADO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 t="str">
        <f>'RESUMEN TOTAL'!R206</f>
        <v>APAGADO</v>
      </c>
      <c r="M195" s="86" t="str">
        <f>'RESUMEN TOTAL'!S206</f>
        <v>APAGADO</v>
      </c>
      <c r="N195" s="86" t="str">
        <f>'RESUMEN TOTAL'!T206</f>
        <v>APAGADO</v>
      </c>
      <c r="O195" s="86" t="str">
        <f>'RESUMEN TOTAL'!U206</f>
        <v>APAGADO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 t="str">
        <f>'RESUMEN TOTAL'!R212</f>
        <v>APAGADO</v>
      </c>
      <c r="M201" s="86">
        <f>'RESUMEN TOTAL'!S212</f>
        <v>0</v>
      </c>
      <c r="N201" s="86">
        <f>'RESUMEN TOTAL'!T212</f>
        <v>0</v>
      </c>
      <c r="O201" s="86" t="str">
        <f>'RESUMEN TOTAL'!U212</f>
        <v>APAGADO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 t="str">
        <f>'RESUMEN TOTAL'!R229</f>
        <v>APAGADO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 t="str">
        <f>'RESUMEN TOTAL'!U233</f>
        <v>APAGADO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 t="str">
        <f>'RESUMEN TOTAL'!R234</f>
        <v>APAGADO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 t="str">
        <f>'RESUMEN TOTAL'!R246</f>
        <v>APAGADO</v>
      </c>
      <c r="M234" s="86">
        <f>'RESUMEN TOTAL'!S246</f>
        <v>0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 t="str">
        <f>'RESUMEN TOTAL'!U248</f>
        <v>APAGADO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 t="str">
        <f>'RESUMEN TOTAL'!R263</f>
        <v>APAGADO</v>
      </c>
      <c r="M251" s="86" t="str">
        <f>'RESUMEN TOTAL'!S263</f>
        <v>APAGADO</v>
      </c>
      <c r="N251" s="86" t="str">
        <f>'RESUMEN TOTAL'!T263</f>
        <v>APAGADO</v>
      </c>
      <c r="O251" s="86" t="str">
        <f>'RESUMEN TOTAL'!U263</f>
        <v>APAGADO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 t="str">
        <f>'RESUMEN TOTAL'!R264</f>
        <v>APAGADO</v>
      </c>
      <c r="M252" s="86" t="str">
        <f>'RESUMEN TOTAL'!S264</f>
        <v>APAGADO</v>
      </c>
      <c r="N252" s="86" t="str">
        <f>'RESUMEN TOTAL'!T264</f>
        <v>APAGADO</v>
      </c>
      <c r="O252" s="86" t="str">
        <f>'RESUMEN TOTAL'!U264</f>
        <v>APAGADO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 t="str">
        <f>'RESUMEN TOTAL'!T286</f>
        <v>APAGADO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 t="str">
        <f>'RESUMEN TOTAL'!R303</f>
        <v>APAGADO</v>
      </c>
      <c r="M284" s="86" t="str">
        <f>'RESUMEN TOTAL'!S303</f>
        <v>APAGADO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 t="str">
        <f>'RESUMEN TOTAL'!R304</f>
        <v>APAGADO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 t="str">
        <f>'RESUMEN TOTAL'!R305</f>
        <v>APAGADO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 t="str">
        <f>'RESUMEN TOTAL'!R337</f>
        <v>APAGADO</v>
      </c>
      <c r="M315" s="86" t="str">
        <f>'RESUMEN TOTAL'!S337</f>
        <v>APAGADO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 t="str">
        <f>'RESUMEN TOTAL'!T383</f>
        <v>APAGADO</v>
      </c>
      <c r="O359" s="86" t="str">
        <f>'RESUMEN TOTAL'!U383</f>
        <v>APAGADO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 t="str">
        <f>'RESUMEN TOTAL'!R384</f>
        <v>APAGADO</v>
      </c>
      <c r="M360" s="86" t="str">
        <f>'RESUMEN TOTAL'!S384</f>
        <v>APAGADO</v>
      </c>
      <c r="N360" s="86" t="str">
        <f>'RESUMEN TOTAL'!T384</f>
        <v>APAGADO</v>
      </c>
      <c r="O360" s="86" t="str">
        <f>'RESUMEN TOTAL'!U384</f>
        <v>APAGADO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 t="str">
        <f>'RESUMEN TOTAL'!R385</f>
        <v>APAGADO</v>
      </c>
      <c r="M361" s="86" t="str">
        <f>'RESUMEN TOTAL'!S385</f>
        <v>APAGADO</v>
      </c>
      <c r="N361" s="86" t="str">
        <f>'RESUMEN TOTAL'!T385</f>
        <v>APAGADO</v>
      </c>
      <c r="O361" s="86" t="str">
        <f>'RESUMEN TOTAL'!U385</f>
        <v>APAGADO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 t="str">
        <f>'RESUMEN TOTAL'!R386</f>
        <v>APAGADO</v>
      </c>
      <c r="M362" s="86" t="str">
        <f>'RESUMEN TOTAL'!S386</f>
        <v>APAGADO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 t="str">
        <f>'RESUMEN TOTAL'!T403</f>
        <v>APAGADO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 t="str">
        <f>'RESUMEN TOTAL'!R409</f>
        <v>APAGADO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 t="str">
        <f>'RESUMEN TOTAL'!R410</f>
        <v>APAGADO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 t="str">
        <f>'RESUMEN TOTAL'!R411</f>
        <v>APAGADO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 t="str">
        <f>'RESUMEN TOTAL'!R412</f>
        <v>APAGADO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 t="str">
        <f>'RESUMEN TOTAL'!R413</f>
        <v>APAGADO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 t="str">
        <f>'RESUMEN TOTAL'!R414</f>
        <v>APAGADO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 t="str">
        <f>'RESUMEN TOTAL'!R428</f>
        <v>APAGADO</v>
      </c>
      <c r="M402" s="86" t="str">
        <f>'RESUMEN TOTAL'!S428</f>
        <v>APAGADO</v>
      </c>
      <c r="N402" s="86" t="str">
        <f>'RESUMEN TOTAL'!T428</f>
        <v>APAGADO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 t="str">
        <f>'RESUMEN TOTAL'!S483</f>
        <v>APAGADO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 t="str">
        <f>'RESUMEN TOTAL'!R533</f>
        <v>APAGADO</v>
      </c>
      <c r="M503" s="86" t="str">
        <f>'RESUMEN TOTAL'!S533</f>
        <v>APAGADO</v>
      </c>
      <c r="N503" s="86" t="str">
        <f>'RESUMEN TOTAL'!T533</f>
        <v>APAGADO</v>
      </c>
      <c r="O503" s="86" t="str">
        <f>'RESUMEN TOTAL'!U533</f>
        <v>APAGADO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1335</v>
      </c>
      <c r="B641" t="s">
        <v>1543</v>
      </c>
      <c r="C641" t="s">
        <v>1542</v>
      </c>
      <c r="D641" s="33" t="s">
        <v>1355</v>
      </c>
      <c r="E641" s="33" t="s">
        <v>1334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1335</v>
      </c>
      <c r="B642" t="s">
        <v>1544</v>
      </c>
      <c r="C642" t="s">
        <v>1542</v>
      </c>
      <c r="D642" t="s">
        <v>1333</v>
      </c>
      <c r="E642" s="33" t="s">
        <v>1334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2025-04-11T10:35:44Z</dcterms:modified>
</cp:coreProperties>
</file>