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2EB74853-7247-43E1-8C23-6770B4463749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24" l="1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J2" i="11"/>
  <c r="AJ22" i="11"/>
  <c r="AJ22" i="8"/>
  <c r="AJ23" i="9"/>
  <c r="AJ1" i="9"/>
  <c r="AP1" i="2"/>
  <c r="AP3" i="2"/>
  <c r="AP25" i="2"/>
  <c r="AJ22" i="10"/>
  <c r="AJ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<sst xmlns="http://schemas.openxmlformats.org/spreadsheetml/2006/main" count="6162" uniqueCount="1608">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</sst>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15</c:v>
                </c:pt>
                <c:pt idx="20">
                  <c:v>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24</c:v>
                </c:pt>
                <c:pt idx="20">
                  <c:v>54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6.0483870967741937E-2</c:v>
                      </c:pt>
                      <c:pt idx="19">
                        <c:v>6.0483870967741937E-2</c:v>
                      </c:pt>
                      <c:pt idx="20">
                        <c:v>0.16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0.11538461538461539</c:v>
                      </c:pt>
                      <c:pt idx="20">
                        <c:v>0.25961538461538464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6.0483870967741937E-2</c:v>
                </c:pt>
                <c:pt idx="19">
                  <c:v>6.0483870967741937E-2</c:v>
                </c:pt>
                <c:pt idx="20">
                  <c:v>0.16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0.11538461538461539</c:v>
                </c:pt>
                <c:pt idx="20">
                  <c:v>0.25961538461538464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40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24</c:v>
                      </c:pt>
                      <c:pt idx="20">
                        <c:v>54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AF274" activePane="bottomRight" state="frozen"/>
      <selection pane="topRight" activeCell="M1" sqref="M1"/>
      <selection pane="bottomLeft" activeCell="A5" sqref="A5"/>
      <selection pane="bottomRight" activeCell="D356" sqref="D3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0.10963455149501661</v>
      </c>
      <c r="AF1" s="4">
        <f t="shared" si="0"/>
        <v>0.18417047184170471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66</v>
      </c>
      <c r="AF3" s="12">
        <f t="shared" si="5"/>
        <v>121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 t="s">
        <v>1603</v>
      </c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 t="s">
        <v>1603</v>
      </c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 t="s">
        <v>1603</v>
      </c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 t="s">
        <v>1603</v>
      </c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 t="s">
        <v>1603</v>
      </c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1603</v>
      </c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1603</v>
      </c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 t="s">
        <v>1603</v>
      </c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 t="s">
        <v>1603</v>
      </c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1603</v>
      </c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1603</v>
      </c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7</v>
      </c>
      <c r="J24" s="34">
        <f t="shared" si="8"/>
        <v>21</v>
      </c>
      <c r="K24" s="35">
        <f t="shared" si="9"/>
        <v>0.25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 t="s">
        <v>1603</v>
      </c>
      <c r="AF24" s="86" t="s">
        <v>1603</v>
      </c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 t="s">
        <v>1603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15</v>
      </c>
      <c r="J29" s="34">
        <f t="shared" si="8"/>
        <v>13</v>
      </c>
      <c r="K29" s="35">
        <f t="shared" si="9"/>
        <v>0.5357142857142857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 t="s">
        <v>1603</v>
      </c>
      <c r="AF29" s="86" t="s">
        <v>1603</v>
      </c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 t="s">
        <v>1603</v>
      </c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 t="s">
        <v>1603</v>
      </c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 t="s">
        <v>1603</v>
      </c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 t="s">
        <v>1603</v>
      </c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 t="s">
        <v>1603</v>
      </c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17</v>
      </c>
      <c r="J62" s="34">
        <f t="shared" si="8"/>
        <v>11</v>
      </c>
      <c r="K62" s="35">
        <f t="shared" si="9"/>
        <v>0.6071428571428571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 t="s">
        <v>1603</v>
      </c>
      <c r="AF62" s="86" t="s">
        <v>1603</v>
      </c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13</v>
      </c>
      <c r="J78" s="34">
        <f t="shared" ref="J78:J150" si="16">COUNTIF(L78:AM78,"APAGADO")</f>
        <v>15</v>
      </c>
      <c r="K78" s="35">
        <f t="shared" ref="K78:K150" si="17">(I78)/(J78+I78)</f>
        <v>0.4642857142857143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 t="s">
        <v>1603</v>
      </c>
      <c r="AF78" s="86" t="s">
        <v>1603</v>
      </c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17</v>
      </c>
      <c r="J85" s="34">
        <f t="shared" si="16"/>
        <v>11</v>
      </c>
      <c r="K85" s="35">
        <f t="shared" si="17"/>
        <v>0.6071428571428571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 t="s">
        <v>1603</v>
      </c>
      <c r="AF85" s="86" t="s">
        <v>1603</v>
      </c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27</v>
      </c>
      <c r="J86" s="34">
        <f t="shared" si="16"/>
        <v>1</v>
      </c>
      <c r="K86" s="35">
        <f t="shared" si="17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 t="s">
        <v>1603</v>
      </c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 t="s">
        <v>1603</v>
      </c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1603</v>
      </c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7</v>
      </c>
      <c r="J107" s="34">
        <f t="shared" si="20"/>
        <v>21</v>
      </c>
      <c r="K107" s="35">
        <f t="shared" si="21"/>
        <v>0.25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 t="s">
        <v>1603</v>
      </c>
      <c r="AF107" s="86" t="s">
        <v>1603</v>
      </c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7</v>
      </c>
      <c r="J130" s="34">
        <f t="shared" si="16"/>
        <v>21</v>
      </c>
      <c r="K130" s="35">
        <f t="shared" si="17"/>
        <v>0.25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 t="s">
        <v>1603</v>
      </c>
      <c r="AF130" s="86" t="s">
        <v>1603</v>
      </c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7</v>
      </c>
      <c r="J168" s="34">
        <f t="shared" si="25"/>
        <v>21</v>
      </c>
      <c r="K168" s="35">
        <f t="shared" si="26"/>
        <v>0.25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 t="s">
        <v>1603</v>
      </c>
      <c r="AF168" s="86" t="s">
        <v>1603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7</v>
      </c>
      <c r="J171" s="34">
        <f t="shared" si="23"/>
        <v>21</v>
      </c>
      <c r="K171" s="35">
        <f t="shared" si="24"/>
        <v>0.25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 t="s">
        <v>1603</v>
      </c>
      <c r="AF171" s="86" t="s">
        <v>1603</v>
      </c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24</v>
      </c>
      <c r="J172" s="34">
        <f t="shared" si="23"/>
        <v>4</v>
      </c>
      <c r="K172" s="35">
        <f t="shared" si="24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7</v>
      </c>
      <c r="J179" s="34">
        <f t="shared" si="23"/>
        <v>21</v>
      </c>
      <c r="K179" s="35">
        <f t="shared" si="24"/>
        <v>0.25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 t="s">
        <v>1603</v>
      </c>
      <c r="AF179" s="86" t="s">
        <v>1603</v>
      </c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7</v>
      </c>
      <c r="J180" s="34">
        <f t="shared" si="23"/>
        <v>21</v>
      </c>
      <c r="K180" s="35">
        <f t="shared" si="24"/>
        <v>0.25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 t="s">
        <v>1603</v>
      </c>
      <c r="AF180" s="86" t="s">
        <v>1603</v>
      </c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7</v>
      </c>
      <c r="J181" s="34">
        <f t="shared" si="23"/>
        <v>21</v>
      </c>
      <c r="K181" s="35">
        <f t="shared" si="24"/>
        <v>0.25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 t="s">
        <v>1603</v>
      </c>
      <c r="AF181" s="86" t="s">
        <v>1603</v>
      </c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12</v>
      </c>
      <c r="J199" s="34">
        <f t="shared" si="23"/>
        <v>16</v>
      </c>
      <c r="K199" s="35">
        <f t="shared" si="24"/>
        <v>0.42857142857142855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1603</v>
      </c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1603</v>
      </c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1603</v>
      </c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13</v>
      </c>
      <c r="J205" s="34">
        <f t="shared" si="23"/>
        <v>15</v>
      </c>
      <c r="K205" s="35">
        <f t="shared" si="24"/>
        <v>0.4642857142857143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26</v>
      </c>
      <c r="J214" s="34">
        <f t="shared" si="23"/>
        <v>2</v>
      </c>
      <c r="K214" s="35">
        <f t="shared" si="24"/>
        <v>0.9285714285714286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 t="s">
        <v>1603</v>
      </c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7</v>
      </c>
      <c r="J222" s="34">
        <f t="shared" si="23"/>
        <v>21</v>
      </c>
      <c r="K222" s="35">
        <f t="shared" si="24"/>
        <v>0.25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 t="s">
        <v>1603</v>
      </c>
      <c r="AF222" s="86" t="s">
        <v>1603</v>
      </c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8</v>
      </c>
      <c r="J228" s="34">
        <f>COUNTIF(L228:AM228,"APAGADO")</f>
        <v>20</v>
      </c>
      <c r="K228" s="35">
        <f>(I228)/(J228+I228)</f>
        <v>0.2857142857142857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 t="s">
        <v>1603</v>
      </c>
      <c r="AF228" s="86" t="s">
        <v>1603</v>
      </c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 t="s">
        <v>1603</v>
      </c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7</v>
      </c>
      <c r="J238" s="34">
        <f t="shared" si="23"/>
        <v>21</v>
      </c>
      <c r="K238" s="35">
        <f t="shared" si="24"/>
        <v>0.25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 t="s">
        <v>1603</v>
      </c>
      <c r="AE238" s="86" t="s">
        <v>1603</v>
      </c>
      <c r="AF238" s="86" t="s">
        <v>1603</v>
      </c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7</v>
      </c>
      <c r="J240" s="34">
        <f>COUNTIF(L240:AM240,"APAGADO")</f>
        <v>21</v>
      </c>
      <c r="K240" s="35">
        <f>(I240)/(J240+I240)</f>
        <v>0.25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 t="s">
        <v>1603</v>
      </c>
      <c r="AE240" s="86" t="s">
        <v>1603</v>
      </c>
      <c r="AF240" s="86" t="s">
        <v>1603</v>
      </c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13</v>
      </c>
      <c r="J244" s="34">
        <f t="shared" si="23"/>
        <v>15</v>
      </c>
      <c r="K244" s="35">
        <f t="shared" si="24"/>
        <v>0.4642857142857143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9</v>
      </c>
      <c r="J245" s="34">
        <f>COUNTIF(L245:AM245,"APAGADO")</f>
        <v>19</v>
      </c>
      <c r="K245" s="35">
        <f>(I245)/(J245+I245)</f>
        <v>0.32142857142857145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 t="s">
        <v>1603</v>
      </c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13</v>
      </c>
      <c r="J246" s="34">
        <f>COUNTIF(L246:AM246,"APAGADO")</f>
        <v>15</v>
      </c>
      <c r="K246" s="35">
        <f>(I246)/(J246+I246)</f>
        <v>0.4642857142857143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7</v>
      </c>
      <c r="J252" s="34">
        <f t="shared" si="23"/>
        <v>21</v>
      </c>
      <c r="K252" s="35">
        <f t="shared" si="24"/>
        <v>0.25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 t="s">
        <v>1603</v>
      </c>
      <c r="AE252" s="86" t="s">
        <v>1603</v>
      </c>
      <c r="AF252" s="86" t="s">
        <v>1603</v>
      </c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7</v>
      </c>
      <c r="J253" s="34">
        <f>COUNTIF(L253:AM253,"APAGADO")</f>
        <v>21</v>
      </c>
      <c r="K253" s="35">
        <f>(I253)/(J253+I253)</f>
        <v>0.25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 t="s">
        <v>1603</v>
      </c>
      <c r="AF253" s="86" t="s">
        <v>1603</v>
      </c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9</v>
      </c>
      <c r="J254" s="34">
        <f t="shared" si="23"/>
        <v>19</v>
      </c>
      <c r="K254" s="35">
        <f t="shared" si="24"/>
        <v>0.32142857142857145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 t="s">
        <v>1603</v>
      </c>
      <c r="AF254" s="86" t="s">
        <v>1603</v>
      </c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15</v>
      </c>
      <c r="J257" s="34">
        <f t="shared" si="23"/>
        <v>13</v>
      </c>
      <c r="K257" s="35">
        <f t="shared" si="24"/>
        <v>0.5357142857142857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27</v>
      </c>
      <c r="J263" s="34">
        <f t="shared" si="39"/>
        <v>1</v>
      </c>
      <c r="K263" s="35">
        <f t="shared" si="40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1603</v>
      </c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27</v>
      </c>
      <c r="J264" s="34">
        <f t="shared" si="39"/>
        <v>1</v>
      </c>
      <c r="K264" s="35">
        <f t="shared" si="40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1603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27</v>
      </c>
      <c r="J265" s="34">
        <f t="shared" si="39"/>
        <v>1</v>
      </c>
      <c r="K265" s="35">
        <f t="shared" si="40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 t="s">
        <v>1603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 t="s">
        <v>1603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27</v>
      </c>
      <c r="J267" s="34">
        <f t="shared" si="39"/>
        <v>1</v>
      </c>
      <c r="K267" s="35">
        <f t="shared" si="40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1603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27</v>
      </c>
      <c r="J268" s="34">
        <f t="shared" si="39"/>
        <v>1</v>
      </c>
      <c r="K268" s="35">
        <f t="shared" si="40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1603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27</v>
      </c>
      <c r="J269" s="34">
        <f t="shared" si="39"/>
        <v>1</v>
      </c>
      <c r="K269" s="35">
        <f t="shared" si="40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1603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1603</v>
      </c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1603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1603</v>
      </c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1603</v>
      </c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27</v>
      </c>
      <c r="J274" s="34">
        <f t="shared" si="39"/>
        <v>1</v>
      </c>
      <c r="K274" s="35">
        <f t="shared" si="40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1603</v>
      </c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26</v>
      </c>
      <c r="J275" s="34">
        <f t="shared" si="39"/>
        <v>2</v>
      </c>
      <c r="K275" s="35">
        <f t="shared" si="40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 t="s">
        <v>1603</v>
      </c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1603</v>
      </c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26</v>
      </c>
      <c r="J277" s="34">
        <f t="shared" si="39"/>
        <v>2</v>
      </c>
      <c r="K277" s="35">
        <f t="shared" si="40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 t="s">
        <v>1603</v>
      </c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8</v>
      </c>
      <c r="J278" s="34">
        <f t="shared" si="39"/>
        <v>20</v>
      </c>
      <c r="K278" s="35">
        <f t="shared" si="40"/>
        <v>0.2857142857142857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 t="s">
        <v>1603</v>
      </c>
      <c r="AE278" s="86" t="s">
        <v>1603</v>
      </c>
      <c r="AF278" s="86" t="s">
        <v>1603</v>
      </c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 t="s">
        <v>1603</v>
      </c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1603</v>
      </c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1603</v>
      </c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1603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8</v>
      </c>
      <c r="J286" s="34">
        <f t="shared" si="39"/>
        <v>20</v>
      </c>
      <c r="K286" s="35">
        <f t="shared" si="40"/>
        <v>0.2857142857142857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 t="s">
        <v>1603</v>
      </c>
      <c r="AE286" s="86" t="s">
        <v>1603</v>
      </c>
      <c r="AF286" s="86" t="s">
        <v>1603</v>
      </c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10</v>
      </c>
      <c r="J287" s="34">
        <f t="shared" si="39"/>
        <v>18</v>
      </c>
      <c r="K287" s="35">
        <f t="shared" si="40"/>
        <v>0.35714285714285715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 t="s">
        <v>1603</v>
      </c>
      <c r="AF287" s="86" t="s">
        <v>1603</v>
      </c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8</v>
      </c>
      <c r="J298" s="34">
        <f t="shared" si="39"/>
        <v>20</v>
      </c>
      <c r="K298" s="35">
        <f t="shared" si="40"/>
        <v>0.2857142857142857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 t="s">
        <v>1603</v>
      </c>
      <c r="AE298" s="86" t="s">
        <v>1603</v>
      </c>
      <c r="AF298" s="86" t="s">
        <v>1603</v>
      </c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26</v>
      </c>
      <c r="J300" s="34">
        <f>COUNTIF(L300:AM300,"APAGADO")</f>
        <v>2</v>
      </c>
      <c r="K300" s="35">
        <f>(I300)/(J300+I300)</f>
        <v>0.9285714285714286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 t="s">
        <v>1603</v>
      </c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24</v>
      </c>
      <c r="J320" s="34">
        <f t="shared" si="39"/>
        <v>4</v>
      </c>
      <c r="K320" s="35">
        <f t="shared" si="40"/>
        <v>0.8571428571428571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 t="s">
        <v>1603</v>
      </c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11</v>
      </c>
      <c r="J345" s="34">
        <f>COUNTIF(L345:AM345,"APAGADO")</f>
        <v>17</v>
      </c>
      <c r="K345" s="35">
        <f>(I345)/(J345+I345)</f>
        <v>0.39285714285714285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 t="s">
        <v>1603</v>
      </c>
      <c r="AE345" s="86" t="s">
        <v>1603</v>
      </c>
      <c r="AF345" s="86" t="s">
        <v>1603</v>
      </c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 t="s">
        <v>1603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 t="s">
        <v>1603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13</v>
      </c>
      <c r="J356" s="34">
        <f t="shared" si="51"/>
        <v>15</v>
      </c>
      <c r="K356" s="35">
        <f t="shared" si="52"/>
        <v>0.4642857142857143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 t="s">
        <v>1603</v>
      </c>
      <c r="AF356" s="86" t="s">
        <v>1603</v>
      </c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13</v>
      </c>
      <c r="J357" s="34">
        <f t="shared" si="51"/>
        <v>15</v>
      </c>
      <c r="K357" s="35">
        <f t="shared" si="52"/>
        <v>0.4642857142857143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 t="s">
        <v>1603</v>
      </c>
      <c r="AE357" s="86" t="s">
        <v>1603</v>
      </c>
      <c r="AF357" s="86" t="s">
        <v>1603</v>
      </c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8</v>
      </c>
      <c r="J358" s="34">
        <f>COUNTIF(L358:AM358,"APAGADO")</f>
        <v>20</v>
      </c>
      <c r="K358" s="35">
        <f>(I358)/(J358+I358)</f>
        <v>0.2857142857142857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 t="s">
        <v>1603</v>
      </c>
      <c r="AE358" s="86" t="s">
        <v>1603</v>
      </c>
      <c r="AF358" s="86" t="s">
        <v>1603</v>
      </c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27</v>
      </c>
      <c r="J365" s="34">
        <f t="shared" si="51"/>
        <v>1</v>
      </c>
      <c r="K365" s="35">
        <f t="shared" si="52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1603</v>
      </c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 t="s">
        <v>1603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27</v>
      </c>
      <c r="J367" s="34">
        <f t="shared" si="51"/>
        <v>1</v>
      </c>
      <c r="K367" s="35">
        <f t="shared" si="52"/>
        <v>0.9642857142857143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1603</v>
      </c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27</v>
      </c>
      <c r="J370" s="34">
        <f t="shared" si="51"/>
        <v>1</v>
      </c>
      <c r="K370" s="35">
        <f t="shared" si="52"/>
        <v>0.9642857142857143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 t="s">
        <v>1603</v>
      </c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27</v>
      </c>
      <c r="J372" s="34">
        <f t="shared" si="51"/>
        <v>1</v>
      </c>
      <c r="K372" s="35">
        <f t="shared" si="52"/>
        <v>0.9642857142857143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 t="s">
        <v>1603</v>
      </c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15</v>
      </c>
      <c r="J373" s="34">
        <f t="shared" si="51"/>
        <v>13</v>
      </c>
      <c r="K373" s="35">
        <f t="shared" si="52"/>
        <v>0.5357142857142857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 t="s">
        <v>1603</v>
      </c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15</v>
      </c>
      <c r="J374" s="34">
        <f t="shared" si="51"/>
        <v>13</v>
      </c>
      <c r="K374" s="35">
        <f t="shared" si="52"/>
        <v>0.5357142857142857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 t="s">
        <v>1603</v>
      </c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27</v>
      </c>
      <c r="J375" s="34">
        <f t="shared" si="51"/>
        <v>1</v>
      </c>
      <c r="K375" s="35">
        <f t="shared" si="52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 t="s">
        <v>1603</v>
      </c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 t="s">
        <v>1603</v>
      </c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 t="s">
        <v>1603</v>
      </c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9</v>
      </c>
      <c r="J381" s="34">
        <f t="shared" si="51"/>
        <v>19</v>
      </c>
      <c r="K381" s="35">
        <f t="shared" si="52"/>
        <v>0.32142857142857145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 t="s">
        <v>1603</v>
      </c>
      <c r="AE381" s="86" t="s">
        <v>1603</v>
      </c>
      <c r="AF381" s="86" t="s">
        <v>1603</v>
      </c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27</v>
      </c>
      <c r="J397" s="34">
        <f t="shared" si="51"/>
        <v>1</v>
      </c>
      <c r="K397" s="35">
        <f t="shared" si="52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 t="s">
        <v>1603</v>
      </c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22</v>
      </c>
      <c r="J398" s="34">
        <f t="shared" si="51"/>
        <v>6</v>
      </c>
      <c r="K398" s="35">
        <f t="shared" si="52"/>
        <v>0.7857142857142857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 t="s">
        <v>1603</v>
      </c>
      <c r="AE398" s="86" t="s">
        <v>1603</v>
      </c>
      <c r="AF398" s="86" t="s">
        <v>1603</v>
      </c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22</v>
      </c>
      <c r="J405" s="34">
        <f>COUNTIF(L405:AM405,"APAGADO")</f>
        <v>6</v>
      </c>
      <c r="K405" s="35">
        <f>(I405)/(J405+I405)</f>
        <v>0.7857142857142857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 t="s">
        <v>1603</v>
      </c>
      <c r="AE405" s="86" t="s">
        <v>1603</v>
      </c>
      <c r="AF405" s="86" t="s">
        <v>1603</v>
      </c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26</v>
      </c>
      <c r="J406" s="34">
        <f t="shared" si="59"/>
        <v>2</v>
      </c>
      <c r="K406" s="35">
        <f t="shared" si="60"/>
        <v>0.9285714285714286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1603</v>
      </c>
      <c r="AF406" s="86" t="s">
        <v>1603</v>
      </c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20</v>
      </c>
      <c r="J410" s="34">
        <f>COUNTIF(L410:AM410,"APAGADO")</f>
        <v>8</v>
      </c>
      <c r="K410" s="35">
        <f>(I410)/(J410+I410)</f>
        <v>0.7142857142857143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 t="s">
        <v>1603</v>
      </c>
      <c r="AE410" s="86" t="s">
        <v>1603</v>
      </c>
      <c r="AF410" s="86" t="s">
        <v>1603</v>
      </c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22</v>
      </c>
      <c r="J413" s="34">
        <f t="shared" si="59"/>
        <v>6</v>
      </c>
      <c r="K413" s="35">
        <f t="shared" si="60"/>
        <v>0.7857142857142857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 t="s">
        <v>1603</v>
      </c>
      <c r="AE413" s="86" t="s">
        <v>1603</v>
      </c>
      <c r="AF413" s="86" t="s">
        <v>1603</v>
      </c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20</v>
      </c>
      <c r="J416" s="34">
        <f>COUNTIF(L416:AM416,"APAGADO")</f>
        <v>8</v>
      </c>
      <c r="K416" s="35">
        <f>(I416)/(J416+I416)</f>
        <v>0.7142857142857143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 t="s">
        <v>1603</v>
      </c>
      <c r="AE416" s="86" t="s">
        <v>1603</v>
      </c>
      <c r="AF416" s="86" t="s">
        <v>1603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20</v>
      </c>
      <c r="J417" s="34">
        <f>COUNTIF(L417:AM417,"APAGADO")</f>
        <v>8</v>
      </c>
      <c r="K417" s="35">
        <f>(I417)/(J417+I417)</f>
        <v>0.7142857142857143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 t="s">
        <v>1603</v>
      </c>
      <c r="AF417" s="86" t="s">
        <v>1603</v>
      </c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7</v>
      </c>
      <c r="J422" s="34">
        <f>COUNTIF(L422:AM422,"APAGADO")</f>
        <v>21</v>
      </c>
      <c r="K422" s="35">
        <f>(I422)/(J422+I422)</f>
        <v>0.25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 t="s">
        <v>1603</v>
      </c>
      <c r="AE422" s="86" t="s">
        <v>1603</v>
      </c>
      <c r="AF422" s="86" t="s">
        <v>1603</v>
      </c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7</v>
      </c>
      <c r="J432" s="34">
        <f t="shared" si="59"/>
        <v>21</v>
      </c>
      <c r="K432" s="35">
        <f t="shared" si="60"/>
        <v>0.25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 t="s">
        <v>1603</v>
      </c>
      <c r="AE432" s="86" t="s">
        <v>1603</v>
      </c>
      <c r="AF432" s="86" t="s">
        <v>1603</v>
      </c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 t="s">
        <v>1603</v>
      </c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14</v>
      </c>
      <c r="J456" s="34">
        <f>COUNTIF(L456:AM456,"APAGADO")</f>
        <v>14</v>
      </c>
      <c r="K456" s="35">
        <f>(I456)/(J456+I456)</f>
        <v>0.5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 t="s">
        <v>1603</v>
      </c>
      <c r="AE456" s="86" t="s">
        <v>1603</v>
      </c>
      <c r="AF456" s="86" t="s">
        <v>1603</v>
      </c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7</v>
      </c>
      <c r="J468" s="34">
        <f t="shared" si="67"/>
        <v>21</v>
      </c>
      <c r="K468" s="35">
        <f t="shared" si="68"/>
        <v>0.25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 t="s">
        <v>1603</v>
      </c>
      <c r="AE468" s="86" t="s">
        <v>1603</v>
      </c>
      <c r="AF468" s="86" t="s">
        <v>1603</v>
      </c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7</v>
      </c>
      <c r="J469" s="34">
        <f t="shared" si="67"/>
        <v>21</v>
      </c>
      <c r="K469" s="35">
        <f t="shared" si="68"/>
        <v>0.25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 t="s">
        <v>1603</v>
      </c>
      <c r="AE469" s="86" t="s">
        <v>1603</v>
      </c>
      <c r="AF469" s="86" t="s">
        <v>1603</v>
      </c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7</v>
      </c>
      <c r="J470" s="34">
        <f t="shared" si="67"/>
        <v>21</v>
      </c>
      <c r="K470" s="35">
        <f t="shared" si="68"/>
        <v>0.25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 t="s">
        <v>1603</v>
      </c>
      <c r="AF470" s="86" t="s">
        <v>1603</v>
      </c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7</v>
      </c>
      <c r="J478" s="34">
        <f t="shared" si="69"/>
        <v>21</v>
      </c>
      <c r="K478" s="35">
        <f t="shared" si="70"/>
        <v>0.25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 t="s">
        <v>1603</v>
      </c>
      <c r="AE478" s="86" t="s">
        <v>1603</v>
      </c>
      <c r="AF478" s="86" t="s">
        <v>1603</v>
      </c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7</v>
      </c>
      <c r="J479" s="34">
        <f t="shared" si="69"/>
        <v>21</v>
      </c>
      <c r="K479" s="35">
        <f t="shared" si="70"/>
        <v>0.25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 t="s">
        <v>1603</v>
      </c>
      <c r="AE479" s="86" t="s">
        <v>1603</v>
      </c>
      <c r="AF479" s="86" t="s">
        <v>1603</v>
      </c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18</v>
      </c>
      <c r="J482" s="34">
        <f t="shared" si="69"/>
        <v>10</v>
      </c>
      <c r="K482" s="35">
        <f t="shared" si="70"/>
        <v>0.6428571428571429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 t="s">
        <v>1603</v>
      </c>
      <c r="AE482" s="86" t="s">
        <v>1603</v>
      </c>
      <c r="AF482" s="86" t="s">
        <v>1603</v>
      </c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18</v>
      </c>
      <c r="J483" s="34">
        <f t="shared" si="69"/>
        <v>10</v>
      </c>
      <c r="K483" s="35">
        <f t="shared" si="70"/>
        <v>0.6428571428571429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 t="s">
        <v>1603</v>
      </c>
      <c r="AE483" s="86" t="s">
        <v>1603</v>
      </c>
      <c r="AF483" s="86" t="s">
        <v>1603</v>
      </c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7</v>
      </c>
      <c r="J490" s="34">
        <f t="shared" si="72"/>
        <v>21</v>
      </c>
      <c r="K490" s="35">
        <f t="shared" si="73"/>
        <v>0.25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 t="s">
        <v>1603</v>
      </c>
      <c r="AE490" s="86" t="s">
        <v>1603</v>
      </c>
      <c r="AF490" s="86" t="s">
        <v>1603</v>
      </c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7</v>
      </c>
      <c r="J491" s="34">
        <f t="shared" si="72"/>
        <v>21</v>
      </c>
      <c r="K491" s="35">
        <f t="shared" si="73"/>
        <v>0.25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 t="s">
        <v>1603</v>
      </c>
      <c r="AE491" s="86" t="s">
        <v>1603</v>
      </c>
      <c r="AF491" s="86" t="s">
        <v>1603</v>
      </c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7</v>
      </c>
      <c r="J492" s="34">
        <f t="shared" si="72"/>
        <v>21</v>
      </c>
      <c r="K492" s="35">
        <f t="shared" si="73"/>
        <v>0.25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 t="s">
        <v>1603</v>
      </c>
      <c r="AF492" s="86" t="s">
        <v>1603</v>
      </c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7</v>
      </c>
      <c r="J493" s="34">
        <f t="shared" si="72"/>
        <v>21</v>
      </c>
      <c r="K493" s="35">
        <f t="shared" si="73"/>
        <v>0.25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 t="s">
        <v>1603</v>
      </c>
      <c r="AF493" s="86" t="s">
        <v>1603</v>
      </c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7</v>
      </c>
      <c r="J502" s="34">
        <f t="shared" si="75"/>
        <v>21</v>
      </c>
      <c r="K502" s="35">
        <f t="shared" si="76"/>
        <v>0.25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 t="s">
        <v>1603</v>
      </c>
      <c r="AE502" s="86" t="s">
        <v>1603</v>
      </c>
      <c r="AF502" s="86" t="s">
        <v>1603</v>
      </c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7</v>
      </c>
      <c r="J503" s="34">
        <f t="shared" si="75"/>
        <v>21</v>
      </c>
      <c r="K503" s="35">
        <f t="shared" si="76"/>
        <v>0.25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 t="s">
        <v>1603</v>
      </c>
      <c r="AE503" s="86" t="s">
        <v>1603</v>
      </c>
      <c r="AF503" s="86" t="s">
        <v>1603</v>
      </c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7</v>
      </c>
      <c r="J504" s="34">
        <f t="shared" si="75"/>
        <v>21</v>
      </c>
      <c r="K504" s="35">
        <f t="shared" si="76"/>
        <v>0.25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 t="s">
        <v>1603</v>
      </c>
      <c r="AF504" s="86" t="s">
        <v>1603</v>
      </c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7</v>
      </c>
      <c r="J505" s="34">
        <f t="shared" si="75"/>
        <v>21</v>
      </c>
      <c r="K505" s="35">
        <f t="shared" si="76"/>
        <v>0.25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 t="s">
        <v>1603</v>
      </c>
      <c r="AF505" s="86" t="s">
        <v>1603</v>
      </c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7</v>
      </c>
      <c r="J508" s="34">
        <f t="shared" si="75"/>
        <v>21</v>
      </c>
      <c r="K508" s="35">
        <f t="shared" si="76"/>
        <v>0.25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 t="s">
        <v>1603</v>
      </c>
      <c r="AE508" s="86" t="s">
        <v>1603</v>
      </c>
      <c r="AF508" s="86" t="s">
        <v>1603</v>
      </c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7</v>
      </c>
      <c r="J514" s="34">
        <f t="shared" si="75"/>
        <v>21</v>
      </c>
      <c r="K514" s="35">
        <f t="shared" si="76"/>
        <v>0.25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 t="s">
        <v>1603</v>
      </c>
      <c r="AE514" s="86" t="s">
        <v>1603</v>
      </c>
      <c r="AF514" s="86" t="s">
        <v>1603</v>
      </c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7</v>
      </c>
      <c r="J515" s="34">
        <f t="shared" si="75"/>
        <v>21</v>
      </c>
      <c r="K515" s="35">
        <f t="shared" si="76"/>
        <v>0.25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 t="s">
        <v>1603</v>
      </c>
      <c r="AE515" s="86" t="s">
        <v>1603</v>
      </c>
      <c r="AF515" s="86" t="s">
        <v>1603</v>
      </c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7</v>
      </c>
      <c r="J516" s="34">
        <f t="shared" si="75"/>
        <v>21</v>
      </c>
      <c r="K516" s="35">
        <f t="shared" si="76"/>
        <v>0.25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 t="s">
        <v>1603</v>
      </c>
      <c r="AF516" s="86" t="s">
        <v>1603</v>
      </c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7</v>
      </c>
      <c r="J517" s="34">
        <f t="shared" si="75"/>
        <v>21</v>
      </c>
      <c r="K517" s="35">
        <f t="shared" si="76"/>
        <v>0.25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 t="s">
        <v>1603</v>
      </c>
      <c r="AF517" s="86" t="s">
        <v>1603</v>
      </c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9</v>
      </c>
      <c r="J523" s="34">
        <f t="shared" si="78"/>
        <v>19</v>
      </c>
      <c r="K523" s="35">
        <f t="shared" si="79"/>
        <v>0.32142857142857145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 t="s">
        <v>1603</v>
      </c>
      <c r="AE523" s="86" t="s">
        <v>1603</v>
      </c>
      <c r="AF523" s="86" t="s">
        <v>1603</v>
      </c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7</v>
      </c>
      <c r="J526" s="34">
        <f t="shared" si="78"/>
        <v>21</v>
      </c>
      <c r="K526" s="35">
        <f t="shared" si="79"/>
        <v>0.25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 t="s">
        <v>1603</v>
      </c>
      <c r="AE526" s="86" t="s">
        <v>1603</v>
      </c>
      <c r="AF526" s="86" t="s">
        <v>1603</v>
      </c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7</v>
      </c>
      <c r="J527" s="34">
        <f t="shared" si="78"/>
        <v>21</v>
      </c>
      <c r="K527" s="35">
        <f t="shared" si="79"/>
        <v>0.25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 t="s">
        <v>1603</v>
      </c>
      <c r="AE527" s="86" t="s">
        <v>1603</v>
      </c>
      <c r="AF527" s="86" t="s">
        <v>1603</v>
      </c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7</v>
      </c>
      <c r="J530" s="34">
        <f t="shared" si="78"/>
        <v>21</v>
      </c>
      <c r="K530" s="35">
        <f t="shared" si="79"/>
        <v>0.25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 t="s">
        <v>1603</v>
      </c>
      <c r="AE530" s="86" t="s">
        <v>1603</v>
      </c>
      <c r="AF530" s="86" t="s">
        <v>1603</v>
      </c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7</v>
      </c>
      <c r="J531" s="34">
        <f t="shared" ref="J531:J537" si="81">COUNTIF(L531:AM531,"APAGADO")</f>
        <v>21</v>
      </c>
      <c r="K531" s="35">
        <f t="shared" ref="K531:K537" si="82">(I531)/(J531+I531)</f>
        <v>0.25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 t="s">
        <v>1603</v>
      </c>
      <c r="AE531" s="86" t="s">
        <v>1603</v>
      </c>
      <c r="AF531" s="86" t="s">
        <v>1603</v>
      </c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7</v>
      </c>
      <c r="J540" s="34">
        <f t="shared" si="84"/>
        <v>21</v>
      </c>
      <c r="K540" s="35">
        <f t="shared" si="85"/>
        <v>0.25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 t="s">
        <v>1603</v>
      </c>
      <c r="AE540" s="86" t="s">
        <v>1603</v>
      </c>
      <c r="AF540" s="86" t="s">
        <v>1603</v>
      </c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7</v>
      </c>
      <c r="J541" s="34">
        <f t="shared" si="84"/>
        <v>21</v>
      </c>
      <c r="K541" s="35">
        <f t="shared" si="85"/>
        <v>0.25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 t="s">
        <v>1603</v>
      </c>
      <c r="AE541" s="86" t="s">
        <v>1603</v>
      </c>
      <c r="AF541" s="86" t="s">
        <v>1603</v>
      </c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 t="str">
        <f>'RESUMEN TOTAL'!AF214</f>
        <v>APAGADO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 t="str">
        <f>'RESUMEN TOTAL'!AF230</f>
        <v>APAGADO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 t="str">
        <f>'RESUMEN TOTAL'!AF300</f>
        <v>APAGADO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 t="str">
        <f>'RESUMEN TOTAL'!AD320</f>
        <v>APAGADO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 t="str">
        <f>'RESUMEN TOTAL'!AE356</f>
        <v>APAGADO</v>
      </c>
      <c r="Z351" t="str">
        <f>'RESUMEN TOTAL'!AF356</f>
        <v>APAGADO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 t="str">
        <f>'RESUMEN TOTAL'!AF370</f>
        <v>APAGADO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 t="str">
        <f>'RESUMEN TOTAL'!AF372</f>
        <v>APAGADO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 t="str">
        <f>'RESUMEN TOTAL'!AF373</f>
        <v>APAGADO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 t="str">
        <f>'RESUMEN TOTAL'!AF374</f>
        <v>APAGADO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 t="str">
        <f>'RESUMEN TOTAL'!AF375</f>
        <v>APAGADO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 t="str">
        <f>'RESUMEN TOTAL'!AF377</f>
        <v>APAGADO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 t="str">
        <f>'RESUMEN TOTAL'!AF378</f>
        <v>APAGADO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 t="str">
        <f>'RESUMEN TOTAL'!AD405</f>
        <v>APAGADO</v>
      </c>
      <c r="Y399" t="str">
        <f>'RESUMEN TOTAL'!AE405</f>
        <v>APAGADO</v>
      </c>
      <c r="Z399" t="str">
        <f>'RESUMEN TOTAL'!AF405</f>
        <v>APAGADO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 t="str">
        <f>'RESUMEN TOTAL'!AE406</f>
        <v>APAGADO</v>
      </c>
      <c r="Z400" t="str">
        <f>'RESUMEN TOTAL'!AF406</f>
        <v>APAGADO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 t="str">
        <f>'RESUMEN TOTAL'!AD410</f>
        <v>APAGADO</v>
      </c>
      <c r="Y404" t="str">
        <f>'RESUMEN TOTAL'!AE410</f>
        <v>APAGADO</v>
      </c>
      <c r="Z404" t="str">
        <f>'RESUMEN TOTAL'!AF410</f>
        <v>APAGADO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 t="str">
        <f>'RESUMEN TOTAL'!AF434</f>
        <v>APAGADO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 t="str">
        <f>'RESUMEN TOTAL'!AD482</f>
        <v>APAGADO</v>
      </c>
      <c r="Y476" t="str">
        <f>'RESUMEN TOTAL'!AE482</f>
        <v>APAGADO</v>
      </c>
      <c r="Z476" t="str">
        <f>'RESUMEN TOTAL'!AF482</f>
        <v>APAGADO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 t="str">
        <f>'RESUMEN TOTAL'!AE483</f>
        <v>APAGADO</v>
      </c>
      <c r="Z477" t="str">
        <f>'RESUMEN TOTAL'!AF483</f>
        <v>APAGADO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 t="str">
        <f>'RESUMEN TOTAL'!AD523</f>
        <v>APAGADO</v>
      </c>
      <c r="Y517" t="str">
        <f>'RESUMEN TOTAL'!AE523</f>
        <v>APAGADO</v>
      </c>
      <c r="Z517" t="str">
        <f>'RESUMEN TOTAL'!AF523</f>
        <v>APAGADO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 t="str">
        <f>'RESUMEN TOTAL'!AD526</f>
        <v>APAGADO</v>
      </c>
      <c r="Y520" t="str">
        <f>'RESUMEN TOTAL'!AE526</f>
        <v>APAGADO</v>
      </c>
      <c r="Z520" t="str">
        <f>'RESUMEN TOTAL'!AF526</f>
        <v>APAGADO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 t="str">
        <f>'RESUMEN TOTAL'!AE527</f>
        <v>APAGADO</v>
      </c>
      <c r="Z521" t="str">
        <f>'RESUMEN TOTAL'!AF527</f>
        <v>APAGADO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31</v>
      </c>
      <c r="Z1" s="18">
        <f t="shared" si="0"/>
        <v>84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 t="str">
        <f>ESTADISTICA!Z57</f>
        <v>APAGADO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 t="str">
        <f>ESTADISTICA!Z58</f>
        <v>APAGADO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 t="str">
        <f>ESTADISTICA!Z59</f>
        <v>APAGADO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 t="str">
        <f>ESTADISTICA!Z82</f>
        <v>APAGADO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 t="str">
        <f>ESTADISTICA!Z83</f>
        <v>APAGADO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 t="str">
        <f>ESTADISTICA!Z99</f>
        <v>APAGADO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 t="str">
        <f>ESTADISTICA!Z100</f>
        <v>APAGADO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 t="str">
        <f>ESTADISTICA!Z272</f>
        <v>APAGADO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 t="str">
        <f>ESTADISTICA!Z351</f>
        <v>APAGADO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 t="str">
        <f>ESTADISTICA!Y352</f>
        <v>APAGADO</v>
      </c>
      <c r="Z353" t="str">
        <f>ESTADISTICA!Z352</f>
        <v>APAGADO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 t="str">
        <f>ESTADISTICA!Z365</f>
        <v>APAGADO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 t="str">
        <f>ESTADISTICA!Z367</f>
        <v>APAGADO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 t="str">
        <f>ESTADISTICA!Z368</f>
        <v>APAGADO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 t="str">
        <f>ESTADISTICA!Z369</f>
        <v>APAGADO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 t="str">
        <f>ESTADISTICA!Z370</f>
        <v>APAGADO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 t="str">
        <f>ESTADISTICA!Z372</f>
        <v>APAGADO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 t="str">
        <f>ESTADISTICA!Z373</f>
        <v>APAGADO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 t="str">
        <f>ESTADISTICA!Y399</f>
        <v>APAGADO</v>
      </c>
      <c r="Z400" t="str">
        <f>ESTADISTICA!Z399</f>
        <v>APAGADO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 t="str">
        <f>ESTADISTICA!Y400</f>
        <v>APAGADO</v>
      </c>
      <c r="Z401" t="str">
        <f>ESTADISTICA!Z400</f>
        <v>APAGADO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 t="str">
        <f>ESTADISTICA!Y404</f>
        <v>APAGADO</v>
      </c>
      <c r="Z405" t="str">
        <f>ESTADISTICA!Z404</f>
        <v>APAGADO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 t="str">
        <f>ESTADISTICA!Y407</f>
        <v>APAGADO</v>
      </c>
      <c r="Z408" t="str">
        <f>ESTADISTICA!Z407</f>
        <v>APAGADO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 t="str">
        <f>ESTADISTICA!Y410</f>
        <v>APAGADO</v>
      </c>
      <c r="Z411" t="str">
        <f>ESTADISTICA!Z410</f>
        <v>APAGADO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 t="str">
        <f>ESTADISTICA!Y411</f>
        <v>APAGADO</v>
      </c>
      <c r="Z412" t="str">
        <f>ESTADISTICA!Z411</f>
        <v>APAGADO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 t="str">
        <f>ESTADISTICA!Z428</f>
        <v>APAGADO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25</v>
      </c>
      <c r="Z2" s="18">
        <f>COUNTIFS(Z4:Z501, "=APAGADO",E4:E501,"=Fibra Optica")</f>
        <v>68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7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 t="str">
        <f>'RESUMEN TOTAL'!AF7</f>
        <v>APAGADO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 t="str">
        <f>'RESUMEN TOTAL'!AF10</f>
        <v>APAGADO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 t="str">
        <f>'RESUMEN TOTAL'!AF13</f>
        <v>APAGADO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 t="str">
        <f>'RESUMEN TOTAL'!AF48</f>
        <v>APAGADO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 t="str">
        <f>'RESUMEN TOTAL'!AF58</f>
        <v>APAGADO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 t="str">
        <f>'RESUMEN TOTAL'!AF59</f>
        <v>APAGADO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 t="str">
        <f>'RESUMEN TOTAL'!AF60</f>
        <v>APAGADO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 t="str">
        <f>'RESUMEN TOTAL'!AF61</f>
        <v>APAGADO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 t="str">
        <f>'RESUMEN TOTAL'!AF62</f>
        <v>APAGADO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 t="str">
        <f>'RESUMEN TOTAL'!AE85</f>
        <v>APAGADO</v>
      </c>
      <c r="Z83" t="str">
        <f>'RESUMEN TOTAL'!AF85</f>
        <v>APAGADO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 t="str">
        <f>'RESUMEN TOTAL'!AF86</f>
        <v>APAGADO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 t="str">
        <f>'RESUMEN TOTAL'!AF102</f>
        <v>APAGADO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 t="str">
        <f>'RESUMEN TOTAL'!AF103</f>
        <v>APAGADO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 t="str">
        <f>'RESUMEN TOTAL'!AF214</f>
        <v>APAGADO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 t="str">
        <f>'RESUMEN TOTAL'!AF230</f>
        <v>APAGADO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 t="str">
        <f>'RESUMEN TOTAL'!AF277</f>
        <v>APAGADO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 t="str">
        <f>'RESUMEN TOTAL'!AF300</f>
        <v>APAGADO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 t="str">
        <f>'RESUMEN TOTAL'!AD320</f>
        <v>APAGADO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 t="str">
        <f>'RESUMEN TOTAL'!AD355</f>
        <v>APAGADO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 t="str">
        <f>'RESUMEN TOTAL'!AE356</f>
        <v>APAGADO</v>
      </c>
      <c r="Z347" t="str">
        <f>'RESUMEN TOTAL'!AF356</f>
        <v>APAGADO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 t="str">
        <f>'RESUMEN TOTAL'!AD357</f>
        <v>APAGADO</v>
      </c>
      <c r="Y348" t="str">
        <f>'RESUMEN TOTAL'!AE357</f>
        <v>APAGADO</v>
      </c>
      <c r="Z348" t="str">
        <f>'RESUMEN TOTAL'!AF357</f>
        <v>APAGADO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 t="str">
        <f>'RESUMEN TOTAL'!AF370</f>
        <v>APAGADO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 t="str">
        <f>'RESUMEN TOTAL'!AF372</f>
        <v>APAGADO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 t="str">
        <f>'RESUMEN TOTAL'!AF373</f>
        <v>APAGADO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 t="str">
        <f>'RESUMEN TOTAL'!AF374</f>
        <v>APAGADO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 t="str">
        <f>'RESUMEN TOTAL'!AF375</f>
        <v>APAGADO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 t="str">
        <f>'RESUMEN TOTAL'!AF377</f>
        <v>APAGADO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 t="str">
        <f>'RESUMEN TOTAL'!AE397</f>
        <v>APAGADO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 t="str">
        <f>'RESUMEN TOTAL'!AD398</f>
        <v>APAGADO</v>
      </c>
      <c r="Y388" t="str">
        <f>'RESUMEN TOTAL'!AE398</f>
        <v>APAGADO</v>
      </c>
      <c r="Z388" t="str">
        <f>'RESUMEN TOTAL'!AF398</f>
        <v>APAGADO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 t="str">
        <f>'RESUMEN TOTAL'!AD405</f>
        <v>APAGADO</v>
      </c>
      <c r="Y395" t="str">
        <f>'RESUMEN TOTAL'!AE405</f>
        <v>APAGADO</v>
      </c>
      <c r="Z395" t="str">
        <f>'RESUMEN TOTAL'!AF405</f>
        <v>APAGADO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 t="str">
        <f>'RESUMEN TOTAL'!AE406</f>
        <v>APAGADO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 t="str">
        <f>'RESUMEN TOTAL'!AD413</f>
        <v>APAGADO</v>
      </c>
      <c r="Y403" t="str">
        <f>'RESUMEN TOTAL'!AE413</f>
        <v>APAGADO</v>
      </c>
      <c r="Z403" t="str">
        <f>'RESUMEN TOTAL'!AF413</f>
        <v>APAGADO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 t="str">
        <f>'RESUMEN TOTAL'!AD416</f>
        <v>APAGADO</v>
      </c>
      <c r="Y406" t="str">
        <f>'RESUMEN TOTAL'!AE416</f>
        <v>APAGADO</v>
      </c>
      <c r="Z406" t="str">
        <f>'RESUMEN TOTAL'!AF416</f>
        <v>APAGADO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 t="str">
        <f>'RESUMEN TOTAL'!AD417</f>
        <v>APAGADO</v>
      </c>
      <c r="Y407" t="str">
        <f>'RESUMEN TOTAL'!AE417</f>
        <v>APAGADO</v>
      </c>
      <c r="Z407" t="str">
        <f>'RESUMEN TOTAL'!AF417</f>
        <v>APAGADO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 t="str">
        <f>'RESUMEN TOTAL'!AD422</f>
        <v>APAGADO</v>
      </c>
      <c r="Y412" t="str">
        <f>'RESUMEN TOTAL'!AE422</f>
        <v>APAGADO</v>
      </c>
      <c r="Z412" t="str">
        <f>'RESUMEN TOTAL'!AF422</f>
        <v>APAGADO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 t="str">
        <f>'RESUMEN TOTAL'!AF434</f>
        <v>APAGADO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 t="str">
        <f>'RESUMEN TOTAL'!AD456</f>
        <v>APAGADO</v>
      </c>
      <c r="Y445" t="str">
        <f>'RESUMEN TOTAL'!AE456</f>
        <v>APAGADO</v>
      </c>
      <c r="Z445" t="str">
        <f>'RESUMEN TOTAL'!AF456</f>
        <v>APAGADO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 t="str">
        <f>'RESUMEN TOTAL'!AD523</f>
        <v>APAGADO</v>
      </c>
      <c r="Y492" t="str">
        <f>'RESUMEN TOTAL'!AE523</f>
        <v>APAGADO</v>
      </c>
      <c r="Z492" t="str">
        <f>'RESUMEN TOTAL'!AF523</f>
        <v>APAGADO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 t="str">
        <f>'RESUMEN TOTAL'!AE527</f>
        <v>APAGADO</v>
      </c>
      <c r="Z496" t="str">
        <f>'RESUMEN TOTAL'!AF527</f>
        <v>APAGADO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9</v>
      </c>
      <c r="Z2" s="18">
        <f>COUNTIFS(Z4:Z500, "=APAGADO",E4:E500,"=radio")</f>
        <v>17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33" zoomScaleNormal="100" workbookViewId="0">
      <selection activeCell="B142" sqref="B142:F1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6.0483870967741937E-2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39</v>
      </c>
      <c r="D136" s="66">
        <f>C136</f>
        <v>39</v>
      </c>
      <c r="E136" s="67">
        <f>D136/C135</f>
        <v>8.590308370044053E-2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8</v>
      </c>
      <c r="D137" s="66">
        <v>31</v>
      </c>
      <c r="E137" s="67">
        <v>6.83E-2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38</v>
      </c>
      <c r="E138" s="67">
        <f>D138/C135</f>
        <v>8.3700440528634359E-2</v>
      </c>
      <c r="F138" s="143"/>
      <c r="G138" s="65" t="s">
        <v>1151</v>
      </c>
      <c r="H138" s="118">
        <v>39</v>
      </c>
      <c r="I138" s="122">
        <v>14</v>
      </c>
      <c r="J138" s="112">
        <f>I138/H138</f>
        <v>0.35897435897435898</v>
      </c>
    </row>
    <row r="139" spans="2:10" ht="16.5" thickBot="1" x14ac:dyDescent="0.3">
      <c r="B139" s="68" t="s">
        <v>16</v>
      </c>
      <c r="C139" s="69">
        <v>9</v>
      </c>
      <c r="D139" s="70">
        <v>30</v>
      </c>
      <c r="E139" s="90">
        <f>D139/C135</f>
        <v>6.6079295154185022E-2</v>
      </c>
      <c r="F139" s="143"/>
      <c r="G139" s="65" t="s">
        <v>1416</v>
      </c>
      <c r="H139" s="118">
        <v>39</v>
      </c>
      <c r="I139" s="123">
        <v>13</v>
      </c>
      <c r="J139" s="107">
        <f>I139/H139</f>
        <v>0.33333333333333331</v>
      </c>
    </row>
    <row r="140" spans="2:10" ht="17.25" thickTop="1" thickBot="1" x14ac:dyDescent="0.3">
      <c r="B140" s="93" t="s">
        <v>1142</v>
      </c>
      <c r="C140" s="94">
        <f>Hoja1!Y3</f>
        <v>15</v>
      </c>
      <c r="D140" s="94"/>
      <c r="E140" s="95">
        <v>0.06</v>
      </c>
      <c r="F140" s="143"/>
      <c r="G140" s="65" t="s">
        <v>1422</v>
      </c>
      <c r="H140" s="118">
        <v>78</v>
      </c>
      <c r="I140" s="124">
        <v>27</v>
      </c>
      <c r="J140" s="110">
        <f>I140/H140</f>
        <v>0.34615384615384615</v>
      </c>
    </row>
    <row r="141" spans="2:10" ht="17.25" thickTop="1" thickBot="1" x14ac:dyDescent="0.3">
      <c r="B141" s="93" t="s">
        <v>1143</v>
      </c>
      <c r="C141" s="94">
        <f>Hoja1!Y5</f>
        <v>24</v>
      </c>
      <c r="D141" s="94"/>
      <c r="E141" s="96">
        <v>0.12</v>
      </c>
      <c r="F141" s="144"/>
      <c r="G141" s="68" t="s">
        <v>1421</v>
      </c>
      <c r="H141" s="119">
        <v>27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94</v>
      </c>
      <c r="D143" s="66">
        <v>94</v>
      </c>
      <c r="E143" s="67">
        <v>0.20699999999999999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47</v>
      </c>
      <c r="D144" s="66">
        <v>47</v>
      </c>
      <c r="E144" s="67">
        <v>0.10349999999999999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93</v>
      </c>
      <c r="E145" s="67">
        <v>0.20480000000000001</v>
      </c>
      <c r="F145" s="143"/>
      <c r="G145" s="65" t="s">
        <v>1151</v>
      </c>
      <c r="H145" s="118">
        <v>39</v>
      </c>
      <c r="I145" s="122">
        <v>14</v>
      </c>
      <c r="J145" s="112">
        <f>I145/H145</f>
        <v>0.35897435897435898</v>
      </c>
    </row>
    <row r="146" spans="2:10" ht="16.5" thickBot="1" x14ac:dyDescent="0.3">
      <c r="B146" s="68" t="s">
        <v>16</v>
      </c>
      <c r="C146" s="69">
        <v>17</v>
      </c>
      <c r="D146" s="70">
        <v>77</v>
      </c>
      <c r="E146" s="90">
        <v>0.1696</v>
      </c>
      <c r="F146" s="143"/>
      <c r="G146" s="65" t="s">
        <v>1416</v>
      </c>
      <c r="H146" s="118">
        <v>39</v>
      </c>
      <c r="I146" s="123">
        <v>13</v>
      </c>
      <c r="J146" s="107">
        <f>I146/H146</f>
        <v>0.33333333333333331</v>
      </c>
    </row>
    <row r="147" spans="2:10" ht="17.25" thickTop="1" thickBot="1" x14ac:dyDescent="0.3">
      <c r="B147" s="93" t="s">
        <v>1142</v>
      </c>
      <c r="C147" s="94">
        <v>40</v>
      </c>
      <c r="D147" s="94"/>
      <c r="E147" s="95">
        <v>0.16</v>
      </c>
      <c r="F147" s="143"/>
      <c r="G147" s="65" t="s">
        <v>1422</v>
      </c>
      <c r="H147" s="118">
        <v>78</v>
      </c>
      <c r="I147" s="124">
        <v>27</v>
      </c>
      <c r="J147" s="110">
        <f>I147/H147</f>
        <v>0.34615384615384615</v>
      </c>
    </row>
    <row r="148" spans="2:10" ht="17.25" thickTop="1" thickBot="1" x14ac:dyDescent="0.3">
      <c r="B148" s="93" t="s">
        <v>1143</v>
      </c>
      <c r="C148" s="94">
        <v>54</v>
      </c>
      <c r="D148" s="94"/>
      <c r="E148" s="96">
        <v>0.26</v>
      </c>
      <c r="F148" s="144"/>
      <c r="G148" s="68" t="s">
        <v>1421</v>
      </c>
      <c r="H148" s="119">
        <v>27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541</v>
      </c>
      <c r="G20" s="36">
        <f t="shared" si="8"/>
        <v>7.5785582255083181E-2</v>
      </c>
    </row>
    <row r="21" spans="1:7" x14ac:dyDescent="0.25">
      <c r="A21" s="17">
        <f>'APAGADOS RADIO'!Y3</f>
        <v>45524</v>
      </c>
      <c r="B21">
        <f>'APAGADOS RADIO'!Y2+D21</f>
        <v>13</v>
      </c>
      <c r="C21">
        <f>'APAGADOS FIBRA'!Y2</f>
        <v>25</v>
      </c>
      <c r="D21">
        <f>'APAGADOS ANTENA'!Y2</f>
        <v>4</v>
      </c>
      <c r="E21">
        <f t="shared" si="6"/>
        <v>38</v>
      </c>
      <c r="F21">
        <f>'RESUMEN TOTAL'!B1</f>
        <v>541</v>
      </c>
      <c r="G21" s="36">
        <f t="shared" si="8"/>
        <v>7.0240295748613679E-2</v>
      </c>
    </row>
    <row r="22" spans="1:7" x14ac:dyDescent="0.25">
      <c r="A22" s="17">
        <f>'APAGADOS RADIO'!Z3</f>
        <v>45525</v>
      </c>
      <c r="B22">
        <f>'APAGADOS RADIO'!Z2+D22</f>
        <v>24</v>
      </c>
      <c r="C22">
        <f>'APAGADOS FIBRA'!Z2</f>
        <v>68</v>
      </c>
      <c r="D22">
        <f>'APAGADOS ANTENA'!Z2</f>
        <v>7</v>
      </c>
      <c r="E22">
        <f t="shared" si="6"/>
        <v>92</v>
      </c>
      <c r="F22">
        <f>'RESUMEN TOTAL'!B1</f>
        <v>541</v>
      </c>
      <c r="G22" s="36">
        <f t="shared" si="8"/>
        <v>0.17005545286506468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13</v>
      </c>
      <c r="F53">
        <f>paradas!Y3</f>
        <v>12</v>
      </c>
      <c r="G53" s="104">
        <f t="shared" ref="G53:G62" si="14">E53+F53</f>
        <v>25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13</v>
      </c>
      <c r="F54">
        <f>paradas!Z3</f>
        <v>12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2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15</v>
      </c>
      <c r="Y3" s="53">
        <f>COUNTIFS('RESUMEN TOTAL'!C5:C545, "=BONOMO",'RESUMEN TOTAL'!AE5:AE545,"=APAGADO")</f>
        <v>15</v>
      </c>
      <c r="Z3" s="53">
        <v>40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6.0483870967741937E-2</v>
      </c>
      <c r="Y4" s="59">
        <f t="shared" ref="Y4" si="2">Y3/BONOMOcam</f>
        <v>6.0483870967741937E-2</v>
      </c>
      <c r="Z4" s="59">
        <v>0.16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27</v>
      </c>
      <c r="Y5" s="55">
        <f>COUNTIFS('RESUMEN TOTAL'!C5:C531, "=COSEIDI",'RESUMEN TOTAL'!AE5:AE531,"=APAGADO")</f>
        <v>24</v>
      </c>
      <c r="Z5" s="55">
        <v>54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0.11538461538461539</v>
      </c>
      <c r="Z6" s="58">
        <f t="shared" si="5"/>
        <v>0.25961538461538464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13</v>
      </c>
      <c r="Z2" s="18">
        <f>COUNTIFS(Z4:Z600, "=APAGADO",D4:D600,"=GFIJA")</f>
        <v>13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12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 t="str">
        <f>'RESUMEN TOTAL'!AF7</f>
        <v>APAGADO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 t="str">
        <f>'RESUMEN TOTAL'!AF10</f>
        <v>APAGADO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 t="str">
        <f>'RESUMEN TOTAL'!AF13</f>
        <v>APAGADO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 t="str">
        <f>'RESUMEN TOTAL'!AF48</f>
        <v>APAGADO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 t="str">
        <f>'RESUMEN TOTAL'!AF58</f>
        <v>APAGADO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 t="str">
        <f>'RESUMEN TOTAL'!AF59</f>
        <v>APAGADO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 t="str">
        <f>'RESUMEN TOTAL'!AF60</f>
        <v>APAGADO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 t="str">
        <f>'RESUMEN TOTAL'!AF61</f>
        <v>APAGADO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 t="str">
        <f>'RESUMEN TOTAL'!AF62</f>
        <v>APAGADO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 t="str">
        <f>'RESUMEN TOTAL'!AE78</f>
        <v>APAGADO</v>
      </c>
      <c r="Z78" s="86" t="str">
        <f>'RESUMEN TOTAL'!AF78</f>
        <v>APAGADO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 t="str">
        <f>'RESUMEN TOTAL'!AE85</f>
        <v>APAGADO</v>
      </c>
      <c r="Z85" s="86" t="str">
        <f>'RESUMEN TOTAL'!AF85</f>
        <v>APAGADO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 t="str">
        <f>'RESUMEN TOTAL'!AF86</f>
        <v>APAGADO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 t="str">
        <f>'RESUMEN TOTAL'!AF102</f>
        <v>APAGADO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 t="str">
        <f>'RESUMEN TOTAL'!AF103</f>
        <v>APAGADO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 t="str">
        <f>'RESUMEN TOTAL'!AE107</f>
        <v>APAGADO</v>
      </c>
      <c r="Z107" s="86" t="str">
        <f>'RESUMEN TOTAL'!AF107</f>
        <v>APAGADO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 t="str">
        <f>'RESUMEN TOTAL'!AF214</f>
        <v>APAGADO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 t="str">
        <f>'RESUMEN TOTAL'!AF230</f>
        <v>APAGADO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 t="str">
        <f>'RESUMEN TOTAL'!AF277</f>
        <v>APAGADO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 t="str">
        <f>'RESUMEN TOTAL'!AF300</f>
        <v>APAGADO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 t="str">
        <f>'RESUMEN TOTAL'!AD320</f>
        <v>APAGADO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 t="str">
        <f>'RESUMEN TOTAL'!AD355</f>
        <v>APAGADO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 t="str">
        <f>'RESUMEN TOTAL'!AE356</f>
        <v>APAGADO</v>
      </c>
      <c r="Z351" s="86" t="str">
        <f>'RESUMEN TOTAL'!AF356</f>
        <v>APAGADO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 t="str">
        <f>'RESUMEN TOTAL'!AD357</f>
        <v>APAGADO</v>
      </c>
      <c r="Y352" s="86" t="str">
        <f>'RESUMEN TOTAL'!AE357</f>
        <v>APAGADO</v>
      </c>
      <c r="Z352" s="86" t="str">
        <f>'RESUMEN TOTAL'!AF357</f>
        <v>APAGADO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 t="str">
        <f>'RESUMEN TOTAL'!AF370</f>
        <v>APAGADO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 t="str">
        <f>'RESUMEN TOTAL'!AF372</f>
        <v>APAGADO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 t="str">
        <f>'RESUMEN TOTAL'!AF373</f>
        <v>APAGADO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 t="str">
        <f>'RESUMEN TOTAL'!AF374</f>
        <v>APAGADO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 t="str">
        <f>'RESUMEN TOTAL'!AF375</f>
        <v>APAGADO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 t="str">
        <f>'RESUMEN TOTAL'!AF377</f>
        <v>APAGADO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 t="str">
        <f>'RESUMEN TOTAL'!AF378</f>
        <v>APAGADO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 t="str">
        <f>'RESUMEN TOTAL'!AE397</f>
        <v>APAGADO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 t="str">
        <f>'RESUMEN TOTAL'!AD398</f>
        <v>APAGADO</v>
      </c>
      <c r="Y392" s="86" t="str">
        <f>'RESUMEN TOTAL'!AE398</f>
        <v>APAGADO</v>
      </c>
      <c r="Z392" s="86" t="str">
        <f>'RESUMEN TOTAL'!AF398</f>
        <v>APAGADO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 t="str">
        <f>'RESUMEN TOTAL'!AD405</f>
        <v>APAGADO</v>
      </c>
      <c r="Y399" s="86" t="str">
        <f>'RESUMEN TOTAL'!AE405</f>
        <v>APAGADO</v>
      </c>
      <c r="Z399" s="86" t="str">
        <f>'RESUMEN TOTAL'!AF405</f>
        <v>APAGADO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 t="str">
        <f>'RESUMEN TOTAL'!AE406</f>
        <v>APAGADO</v>
      </c>
      <c r="Z400" s="86" t="str">
        <f>'RESUMEN TOTAL'!AF406</f>
        <v>APAGADO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 t="str">
        <f>'RESUMEN TOTAL'!AD410</f>
        <v>APAGADO</v>
      </c>
      <c r="Y404" s="86" t="str">
        <f>'RESUMEN TOTAL'!AE410</f>
        <v>APAGADO</v>
      </c>
      <c r="Z404" s="86" t="str">
        <f>'RESUMEN TOTAL'!AF410</f>
        <v>APAGADO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 t="str">
        <f>'RESUMEN TOTAL'!AD413</f>
        <v>APAGADO</v>
      </c>
      <c r="Y407" s="86" t="str">
        <f>'RESUMEN TOTAL'!AE413</f>
        <v>APAGADO</v>
      </c>
      <c r="Z407" s="86" t="str">
        <f>'RESUMEN TOTAL'!AF413</f>
        <v>APAGADO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 t="str">
        <f>'RESUMEN TOTAL'!AD416</f>
        <v>APAGADO</v>
      </c>
      <c r="Y410" s="86" t="str">
        <f>'RESUMEN TOTAL'!AE416</f>
        <v>APAGADO</v>
      </c>
      <c r="Z410" s="86" t="str">
        <f>'RESUMEN TOTAL'!AF416</f>
        <v>APAGADO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 t="str">
        <f>'RESUMEN TOTAL'!AD417</f>
        <v>APAGADO</v>
      </c>
      <c r="Y411" s="86" t="str">
        <f>'RESUMEN TOTAL'!AE417</f>
        <v>APAGADO</v>
      </c>
      <c r="Z411" s="86" t="str">
        <f>'RESUMEN TOTAL'!AF417</f>
        <v>APAGADO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 t="str">
        <f>'RESUMEN TOTAL'!AD422</f>
        <v>APAGADO</v>
      </c>
      <c r="Y416" s="86" t="str">
        <f>'RESUMEN TOTAL'!AE422</f>
        <v>APAGADO</v>
      </c>
      <c r="Z416" s="86" t="str">
        <f>'RESUMEN TOTAL'!AF422</f>
        <v>APAGADO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 t="str">
        <f>'RESUMEN TOTAL'!AF434</f>
        <v>APAGADO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 t="str">
        <f>'RESUMEN TOTAL'!AD456</f>
        <v>APAGADO</v>
      </c>
      <c r="Y450" s="86" t="str">
        <f>'RESUMEN TOTAL'!AE456</f>
        <v>APAGADO</v>
      </c>
      <c r="Z450" s="86" t="str">
        <f>'RESUMEN TOTAL'!AF456</f>
        <v>APAGADO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 t="str">
        <f>'RESUMEN TOTAL'!AD482</f>
        <v>APAGADO</v>
      </c>
      <c r="Y476" s="86" t="str">
        <f>'RESUMEN TOTAL'!AE482</f>
        <v>APAGADO</v>
      </c>
      <c r="Z476" s="86" t="str">
        <f>'RESUMEN TOTAL'!AF482</f>
        <v>APAGADO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 t="str">
        <f>'RESUMEN TOTAL'!AE483</f>
        <v>APAGADO</v>
      </c>
      <c r="Z477" s="86" t="str">
        <f>'RESUMEN TOTAL'!AF483</f>
        <v>APAGADO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 t="str">
        <f>'RESUMEN TOTAL'!AD523</f>
        <v>APAGADO</v>
      </c>
      <c r="Y515" s="86" t="str">
        <f>'RESUMEN TOTAL'!AE523</f>
        <v>APAGADO</v>
      </c>
      <c r="Z515" s="86" t="str">
        <f>'RESUMEN TOTAL'!AF523</f>
        <v>APAGADO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 t="str">
        <f>'RESUMEN TOTAL'!AD526</f>
        <v>APAGADO</v>
      </c>
      <c r="Y518" s="86" t="str">
        <f>'RESUMEN TOTAL'!AE526</f>
        <v>APAGADO</v>
      </c>
      <c r="Z518" s="86" t="str">
        <f>'RESUMEN TOTAL'!AF526</f>
        <v>APAGADO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 t="str">
        <f>'RESUMEN TOTAL'!AE527</f>
        <v>APAGADO</v>
      </c>
      <c r="Z519" s="86" t="str">
        <f>'RESUMEN TOTAL'!AF527</f>
        <v>APAGADO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2024-08-21T11:22:39Z</dcterms:modified>
</cp:coreProperties>
</file>