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2520357D-7F06-4E2D-82DC-7137BBA4C584}" xr6:coauthVersionLast="47" xr6:coauthVersionMax="47" xr10:uidLastSave="{00000000-0000-0000-0000-000000000000}"/>
  <bookViews>
    <workbookView xWindow="-120" yWindow="-120" windowWidth="19440" windowHeight="15000" tabRatio="602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<sst xmlns="http://schemas.openxmlformats.org/spreadsheetml/2006/main" count="5797" uniqueCount="1611">
  <si>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</si>
  <si>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</si>
  <si>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</si>
  <si>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</si>
  <si>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</si>
  <si>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</si>
  <si>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</si>
  <si>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</si>
  <si>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</si>
  <si>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</si>
  <si>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</si>
  <si>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</si>
  <si>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</si>
  <si>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</si>
  <si>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</si>
  <si>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</si>
  <si>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</si>
  <si>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</si>
  <si>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</si>
  <si>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</si>
  <si>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</si>
  <si>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</si>
  <si>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</si>
  <si>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</si>
  <si>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</si>
  <si>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</si>
  <si>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</si>
  <si>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</si>
  <si>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</si>
  <si>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</si>
  <si>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</si>
  <si>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</si>
  <si>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</si>
  <si>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</si>
  <si>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</si>
  <si>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</si>
  <si>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</si>
  <si>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</si>
  <si>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</si>
  <si>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</si>
  <si>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</si>
  <si>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</si>
  <si>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</si>
  <si>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</si>
  <si>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</si>
  <si>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</si>
  <si>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</si>
  <si>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</si>
  <si>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</si>
  <si>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</si>
  <si>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</si>
  <si>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</si>
  <si>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</si>
  <si>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</si>
  <si>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</si>
  <si>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</si>
  <si>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</si>
  <si>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</si>
  <si>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</si>
  <si>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</si>
  <si>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</si>
  <si>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</si>
  <si>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</si>
  <si>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</si>
  <si>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</si>
  <si>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</si>
  <si>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</si>
  <si>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</si>
  <si>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</si>
  <si>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</si>
  <si>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</si>
  <si>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</si>
  <si>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</si>
  <si>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</si>
  <si>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</si>
  <si>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</si>
  <si>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</si>
  <si>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</si>
  <si>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</si>
  <si>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</si>
  <si>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</si>
  <si>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</si>
  <si>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</si>
  <si>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</si>
  <si>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</si>
  <si>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</si>
  <si>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</si>
  <si>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</si>
  <si>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</si>
  <si>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</si>
  <si>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</si>
  <si>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</si>
  <si>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</si>
  <si>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</si>
  <si>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</si>
  <si>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</si>
  <si>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</si>
  <si>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</si>
  <si>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</si>
  <si>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</si>
  <si>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</si>
  <si>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</si>
  <si>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</si>
  <si>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</si>
  <si>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</si>
  <si>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</si>
  <si>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</si>
  <si>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</si>
  <si>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</si>
  <si>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</si>
  <si>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</si>
  <si>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</si>
  <si>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</si>
  <si>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</si>
  <si>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</si>
  <si>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</si>
  <si>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</si>
  <si>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</si>
  <si>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</si>
  <si>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</si>
  <si>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</si>
  <si>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</si>
  <si>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</si>
  <si>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</si>
  <si>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</si>
  <si>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</si>
  <si>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</si>
  <si>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</si>
  <si>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</si>
  <si>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</si>
  <si>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</si>
  <si>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</si>
  <si>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</si>
  <si>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</si>
  <si>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</si>
  <si>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</si>
  <si>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</si>
  <si>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</si>
  <si>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</si>
  <si>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</si>
  <si>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</si>
  <si>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</si>
  <si>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</si>
  <si>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</si>
  <si>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</si>
  <si>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</si>
  <si>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</si>
  <si>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</si>
  <si>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</si>
  <si>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</si>
  <si>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</si>
  <si>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</si>
  <si>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</si>
  <si>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</si>
  <si>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</si>
  <si>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</si>
  <si>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</si>
  <si>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</si>
  <si>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</si>
  <si>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</si>
  <si>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</si>
  <si>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</si>
  <si>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</si>
  <si>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</si>
  <si>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</si>
  <si>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</si>
  <si>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</si>
  <si>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</si>
  <si>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</si>
  <si>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</si>
  <si>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</si>
  <si>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</si>
  <si>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</si>
  <si>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</si>
  <si>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</si>
  <si>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</si>
  <si>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</si>
  <si>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</si>
  <si>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</si>
  <si>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</si>
  <si>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</si>
  <si>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</si>
  <si>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</si>
  <si>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</si>
  <si>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</si>
  <si>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</si>
  <si>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</si>
  <si>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</si>
  <si>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</si>
  <si>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</si>
  <si>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</si>
  <si>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</si>
  <si>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</si>
  <si>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</si>
  <si>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</si>
  <si>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</si>
  <si>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</si>
  <si>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</si>
  <si>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</si>
  <si>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</si>
  <si>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</si>
  <si>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</si>
  <si>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</si>
  <si>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</si>
  <si>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</si>
  <si>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</si>
  <si>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</si>
  <si>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</si>
  <si>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</si>
  <si>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</si>
  <si>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</si>
  <si>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</si>
  <si>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</si>
  <si>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</si>
  <si>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</si>
  <si>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</si>
  <si>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</si>
  <si>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</si>
  <si>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</si>
  <si>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</si>
  <si>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</si>
  <si>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</si>
  <si>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</si>
  <si>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</si>
  <si>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</si>
  <si>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</si>
  <si>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</si>
  <si>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</si>
  <si>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</si>
  <si>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</si>
  <si>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</si>
  <si>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</si>
  <si>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</si>
  <si>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</si>
  <si>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</si>
  <si>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</si>
  <si>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</si>
  <si>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</si>
  <si>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</si>
  <si>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</si>
  <si>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</si>
  <si>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</si>
  <si>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</si>
  <si>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</si>
  <si>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</si>
  <si>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</si>
  <si>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</si>
  <si>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</si>
  <si>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</si>
  <si>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</si>
  <si>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</si>
  <si>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</si>
  <si>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</si>
  <si>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</si>
  <si>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</si>
  <si>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</si>
  <si>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</si>
  <si>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</si>
  <si>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</si>
  <si>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</si>
  <si>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</si>
  <si>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</si>
  <si>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</si>
  <si>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</si>
  <si>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</si>
  <si>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</si>
  <si>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</si>
  <si>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</si>
  <si>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</si>
  <si>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</si>
  <si>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</si>
  <si>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</si>
  <si>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</si>
  <si>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</si>
  <si>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</si>
  <si>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</si>
  <si>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</si>
  <si>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</si>
  <si>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</si>
  <si>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</si>
  <si>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</si>
  <si>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</si>
  <si>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</si>
  <si>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</si>
  <si>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</si>
  <si>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</si>
  <si>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</si>
  <si>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</si>
  <si>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</si>
  <si>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</si>
  <si>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</si>
  <si>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</si>
  <si>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</si>
  <si>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</si>
  <si>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</si>
  <si>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</si>
  <si>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</si>
  <si>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</si>
  <si>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</si>
  <si>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</si>
  <si>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</si>
  <si>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</si>
  <si>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</si>
  <si>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</si>
  <si>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</si>
  <si>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</si>
  <si>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</si>
  <si>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</si>
  <si>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</si>
  <si>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</si>
  <si>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</si>
  <si>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</si>
  <si>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</si>
  <si>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</si>
  <si>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</si>
  <si>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</si>
  <si>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</si>
  <si>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</si>
  <si>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</si>
  <si>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</si>
  <si>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</si>
  <si>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</si>
  <si>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</si>
  <si>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</si>
  <si>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</si>
  <si>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</si>
  <si>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</si>
  <si>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</si>
  <si>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</si>
  <si>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</si>
  <si>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</si>
  <si>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</si>
  <si>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</si>
  <si>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</si>
  <si>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</si>
  <si>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</si>
  <si>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</si>
  <si>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</si>
  <si>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</si>
  <si>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</si>
  <si>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</si>
  <si>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</si>
  <si>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</si>
  <si>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</si>
  <si>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</si>
  <si>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</si>
  <si>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</si>
  <si>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</si>
  <si>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</si>
  <si>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</si>
  <si>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</si>
  <si>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</si>
  <si>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</si>
  <si>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</si>
  <si>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</si>
  <si>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</si>
  <si>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</si>
  <si>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</si>
  <si>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</si>
  <si>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</si>
  <si>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</si>
  <si>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</si>
  <si>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</si>
  <si>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</si>
  <si>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</si>
  <si>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</si>
  <si>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</si>
  <si>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</si>
  <si>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</si>
  <si>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</si>
  <si>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</si>
  <si>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</si>
  <si>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</si>
  <si>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</si>
  <si>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</si>
  <si>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</si>
  <si>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</si>
  <si>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</si>
  <si>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</si>
  <si>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</si>
  <si>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</si>
  <si>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</si>
  <si>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</si>
  <si>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</si>
  <si>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</si>
  <si>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</si>
  <si>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</si>
  <si>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</si>
  <si>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</si>
  <si>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</si>
  <si>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</si>
  <si>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</si>
  <si>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</si>
  <si>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</si>
  <si>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</si>
  <si>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</si>
  <si>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</si>
  <si>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</si>
  <si>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</si>
  <si>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</si>
  <si>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</si>
  <si>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</si>
  <si>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</si>
  <si>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</si>
  <si>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</si>
  <si>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</si>
  <si>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</si>
  <si>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</si>
  <si>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</si>
  <si>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</si>
  <si>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</si>
  <si>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</si>
  <si>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</si>
  <si>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</si>
  <si>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</si>
  <si>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</si>
  <si>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</si>
  <si>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</si>
  <si>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</si>
  <si>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</si>
  <si>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</si>
  <si>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</si>
  <si>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</si>
  <si>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</si>
  <si>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</si>
  <si>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</si>
  <si>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</si>
  <si>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</si>
  <si>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</si>
  <si>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</si>
  <si>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</si>
  <si>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</si>
  <si>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</si>
  <si>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</si>
  <si>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</si>
  <si>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</si>
  <si>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</si>
  <si>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</si>
  <si>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</si>
  <si>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</si>
  <si>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</si>
  <si>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</si>
  <si>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</si>
  <si>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</si>
  <si>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</si>
  <si>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</si>
  <si>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</si>
  <si>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</si>
  <si>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</si>
  <si>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</si>
  <si>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</si>
  <si>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</si>
  <si>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</si>
  <si>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</si>
  <si>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</si>
  <si>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</si>
  <si>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</si>
  <si>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</si>
  <si>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</si>
  <si>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</si>
  <si>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</si>
  <si>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</si>
  <si>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</si>
  <si>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</si>
  <si>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</si>
  <si>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</si>
  <si>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</si>
  <si>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</si>
  <si>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</si>
  <si>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</si>
  <si>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</si>
  <si>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</si>
  <si>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</si>
  <si>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</si>
  <si>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</si>
  <si>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</si>
  <si>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</si>
  <si>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</si>
  <si>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</si>
  <si>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</si>
  <si>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</si>
  <si>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</si>
  <si>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</si>
  <si>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</si>
  <si>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</si>
  <si>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</si>
  <si>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</si>
  <si>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</si>
  <si>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</si>
  <si>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</si>
  <si>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</si>
  <si>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</si>
  <si>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</si>
  <si>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</si>
  <si>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</si>
  <si>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</si>
  <si>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</si>
  <si>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</si>
  <si>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</si>
  <si>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</si>
  <si>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</si>
  <si>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</si>
  <si>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</si>
  <si>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</si>
  <si>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</si>
  <si>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</si>
  <si>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</si>
  <si>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</si>
  <si>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</si>
  <si>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</si>
  <si>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</si>
  <si>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</si>
  <si>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</si>
  <si>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</si>
  <si>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</si>
  <si>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</si>
  <si>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</si>
  <si>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</si>
  <si>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</si>
  <si>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</si>
  <si>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</si>
  <si>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</si>
  <si>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</si>
  <si>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</si>
  <si>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</si>
  <si>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</si>
  <si>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</si>
  <si>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</si>
  <si>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</si>
  <si>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</si>
  <si>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</si>
  <si>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</si>
  <si>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</si>
  <si>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</si>
  <si>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</si>
  <si>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</si>
  <si>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</si>
  <si>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</si>
  <si>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</si>
  <si>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</si>
  <si>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</si>
  <si>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</si>
  <si>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</si>
  <si>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</si>
  <si>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</si>
  <si>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</si>
  <si>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</si>
  <si>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</si>
  <si>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</si>
  <si>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</si>
  <si>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</si>
  <si>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</si>
  <si>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</si>
  <si>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</si>
  <si>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</si>
  <si>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</si>
  <si>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</si>
  <si>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</si>
  <si>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</si>
  <si>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</si>
  <si>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</si>
  <si>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</si>
  <si>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</si>
  <si>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</si>
  <si>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</si>
  <si>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</si>
  <si>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</si>
  <si>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</si>
  <si>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</si>
  <si>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</si>
  <si>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</si>
  <si>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</si>
  <si>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</si>
  <si>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</si>
  <si>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</si>
  <si>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</si>
  <si>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</si>
  <si>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</si>
  <si>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</si>
  <si>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</si>
  <si>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</si>
  <si>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</si>
  <si>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</si>
  <si>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</si>
  <si>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</si>
  <si>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</si>
  <si>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</si>
  <si>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</si>
  <si>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</si>
  <si>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</si>
  <si>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</si>
  <si>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</si>
  <si>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</si>
  <si>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</si>
  <si>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</si>
  <si>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</si>
  <si>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</si>
  <si>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</si>
  <si>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</si>
  <si>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</si>
  <si>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</si>
  <si>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</si>
  <si>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</si>
  <si>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</si>
  <si>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</si>
  <si>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</si>
  <si>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</si>
  <si>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</si>
  <si>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</si>
  <si>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</si>
  <si>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</si>
  <si>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</si>
  <si>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</si>
  <si>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</si>
  <si>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</si>
  <si>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</si>
  <si>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</si>
  <si>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</si>
  <si>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</si>
  <si>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</si>
  <si>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</si>
  <si>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</si>
  <si>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</si>
  <si>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</si>
  <si>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</si>
  <si>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</si>
  <si>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</si>
  <si>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</si>
  <si>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</si>
  <si>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</si>
  <si>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</si>
  <si>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</si>
  <si>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</si>
  <si>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</si>
  <si>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</si>
  <si>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</si>
  <si>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</si>
  <si>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</si>
  <si>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</si>
  <si>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</si>
  <si>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</si>
  <si>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</si>
  <si>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</si>
  <si>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</si>
  <si>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</si>
  <si>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</si>
  <si>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</si>
  <si>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</si>
  <si>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</si>
  <si>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</si>
  <si>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</si>
  <si>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</si>
  <si>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</si>
  <si>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</si>
  <si>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</si>
  <si>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</si>
  <si>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</si>
  <si>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</si>
  <si>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</si>
  <si>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</si>
  <si>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</si>
  <si>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</si>
  <si>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</si>
  <si>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</si>
  <si>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</si>
  <si>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</si>
  <si>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</si>
  <si>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</si>
  <si>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</si>
  <si>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</si>
  <si>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</si>
  <si>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</si>
  <si>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</si>
  <si>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</si>
  <si>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</si>
  <si>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</si>
  <si>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</si>
  <si>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</si>
  <si>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</si>
  <si>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</si>
  <si>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</si>
  <si>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</si>
  <si>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</si>
  <si>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</si>
  <si>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</si>
  <si>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</si>
  <si>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</si>
  <si>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</si>
  <si>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</si>
  <si>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</si>
  <si>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</si>
  <si>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</si>
  <si>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</si>
  <si>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</si>
  <si>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</si>
  <si>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</si>
  <si>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</si>
  <si>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</si>
  <si>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</si>
  <si>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</si>
  <si>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</si>
  <si>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</si>
  <si>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</si>
  <si>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</si>
  <si>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</si>
  <si>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</si>
  <si>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</si>
  <si>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</si>
  <si>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</si>
  <si>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</si>
  <si>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</si>
  <si>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</si>
  <si>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</si>
  <si>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</si>
  <si>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</si>
  <si>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</si>
  <si>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</si>
  <si>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</si>
  <si>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</si>
  <si>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</si>
  <si>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</si>
  <si>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</si>
  <si>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</si>
  <si>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</si>
  <si>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</si>
  <si>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</si>
  <si>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</si>
  <si>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</si>
  <si>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</si>
  <si>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</si>
  <si>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</si>
  <si>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</si>
  <si>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</si>
  <si>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</si>
  <si>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</si>
  <si>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</si>
  <si>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</si>
  <si>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</si>
  <si>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</si>
  <si>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</si>
  <si>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</si>
  <si>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</si>
  <si>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</si>
  <si>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</si>
  <si>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</si>
  <si>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</si>
  <si>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</si>
  <si>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</si>
  <si>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</si>
  <si>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</si>
  <si>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</si>
  <si>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</si>
  <si>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</si>
  <si>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</si>
  <si>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</si>
  <si>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</si>
  <si>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</si>
  <si>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</si>
  <si>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</si>
  <si>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</si>
  <si>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</si>
  <si>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</si>
  <si>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</si>
  <si>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</si>
  <si>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</si>
  <si>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</si>
  <si>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</si>
  <si>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</si>
  <si>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</si>
  <si>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</si>
  <si>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</si>
  <si>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</si>
  <si>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</si>
  <si>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</si>
  <si>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</si>
  <si>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</si>
  <si>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</si>
  <si>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</si>
  <si>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</si>
  <si>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</si>
  <si>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</si>
  <si>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</si>
  <si>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</si>
  <si>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</si>
  <si>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</si>
  <si>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</si>
  <si>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</si>
  <si>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</si>
  <si>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</si>
  <si>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</si>
  <si>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</si>
  <si>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</si>
  <si>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</si>
  <si>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</si>
  <si>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</si>
  <si>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</si>
  <si>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</si>
  <si>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</si>
  <si>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</si>
  <si>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</si>
  <si>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</si>
  <si>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</si>
  <si>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</si>
  <si>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</si>
  <si>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</si>
  <si>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</si>
  <si>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</si>
  <si>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</si>
  <si>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</si>
  <si>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</si>
  <si>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</si>
  <si>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</si>
  <si>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</si>
  <si>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</si>
  <si>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</si>
  <si>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</si>
  <si>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</si>
  <si>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</si>
  <si>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</si>
  <si>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</si>
  <si>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</si>
  <si>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</si>
  <si>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</si>
  <si>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</si>
  <si>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</si>
  <si>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</si>
  <si>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</si>
  <si>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</si>
  <si>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</si>
  <si>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</si>
  <si>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</si>
  <si>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</si>
  <si>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</si>
  <si>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</si>
  <si>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</si>
  <si>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</si>
  <si>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</si>
  <si>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</si>
  <si>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</si>
  <si>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</si>
  <si>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</si>
  <si>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</si>
  <si>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</si>
  <si>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</si>
  <si>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</si>
  <si>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</si>
  <si>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</si>
  <si>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</si>
  <si>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</si>
  <si>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</si>
  <si>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</si>
  <si>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</si>
  <si>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</si>
  <si>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</si>
  <si>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</si>
  <si>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</si>
  <si>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</si>
  <si>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</si>
  <si>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</si>
  <si>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</si>
  <si>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</si>
  <si>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</si>
  <si>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</si>
  <si>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</si>
  <si>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</si>
  <si>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</si>
  <si>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</si>
  <si>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</si>
  <si>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</si>
  <si>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</si>
  <si>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</si>
  <si>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</si>
  <si>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</si>
  <si>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</si>
  <si>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</si>
  <si>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</si>
  <si>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</si>
  <si>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</si>
  <si>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</si>
  <si>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</si>
  <si>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</si>
  <si>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</si>
  <si>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</si>
  <si>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</si>
  <si>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</si>
  <si>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</si>
  <si>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</si>
  <si>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</si>
  <si>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</si>
  <si>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</si>
  <si>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</si>
  <si>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</si>
  <si>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</si>
  <si>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</si>
  <si>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</si>
  <si>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</si>
  <si>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</si>
  <si>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</si>
  <si>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</si>
  <si>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</si>
  <si>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</si>
  <si>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</si>
  <si>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</si>
  <si>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</si>
  <si>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</si>
  <si>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</si>
  <si>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</si>
  <si>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</si>
  <si>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</si>
  <si>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</si>
  <si>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</si>
  <si>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</si>
  <si>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</si>
  <si>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</si>
  <si>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</si>
  <si>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</si>
  <si>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</si>
  <si>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</si>
  <si>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</si>
  <si>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</si>
  <si>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</si>
  <si>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</si>
  <si>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</si>
  <si>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</si>
  <si>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</si>
  <si>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</si>
  <si>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</si>
  <si>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</si>
  <si>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</si>
  <si>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</si>
  <si>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</si>
  <si>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</si>
  <si>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</si>
  <si>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</si>
  <si>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</si>
  <si>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</si>
  <si>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</si>
  <si>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</si>
  <si>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</si>
  <si>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</si>
  <si>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</si>
  <si>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</si>
  <si>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</si>
  <si>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</si>
  <si>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</si>
  <si>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</si>
  <si>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</si>
  <si>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</si>
  <si>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</si>
  <si>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</si>
  <si>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</si>
  <si>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</si>
  <si>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</si>
  <si>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</si>
  <si>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</si>
  <si>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</si>
  <si>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</si>
  <si>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</si>
  <si>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</si>
  <si>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</si>
  <si>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</si>
  <si>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</si>
  <si>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</si>
  <si>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</si>
  <si>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</si>
  <si>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</si>
  <si>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</si>
  <si>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</si>
  <si>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</si>
  <si>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</si>
  <si>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</si>
  <si>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</si>
  <si>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</si>
  <si>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</si>
  <si>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</si>
  <si>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</si>
  <si>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</si>
  <si>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</si>
  <si>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</si>
  <si>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</si>
  <si>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</si>
  <si>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</si>
  <si>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</si>
  <si>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</si>
  <si>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</si>
  <si>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</si>
  <si>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</si>
  <si>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</si>
  <si>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</si>
  <si>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</si>
  <si>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</si>
  <si>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</si>
  <si>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</si>
  <si>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</si>
  <si>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</si>
  <si>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</si>
  <si>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</si>
  <si>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</si>
  <si>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</si>
  <si>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</si>
  <si>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</si>
  <si>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</si>
  <si>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</si>
  <si>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</si>
  <si>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</si>
  <si>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</si>
  <si>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</si>
  <si>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</si>
  <si>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</si>
  <si>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</si>
  <si>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</si>
  <si>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</si>
  <si>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</si>
  <si>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</si>
  <si>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</si>
  <si>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</si>
  <si>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</si>
  <si>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</si>
  <si>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</si>
  <si>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</si>
  <si>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</si>
  <si>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</si>
  <si>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</si>
  <si>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</si>
  <si>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</si>
  <si>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</si>
  <si>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</si>
  <si>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</si>
  <si>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</si>
  <si>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</si>
  <si>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</si>
  <si>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</si>
  <si>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</si>
  <si>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</si>
  <si>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</si>
  <si>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</si>
  <si>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</si>
  <si>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</si>
  <si>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</si>
  <si>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</si>
  <si>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</si>
  <si>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</si>
  <si>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</si>
  <si>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</si>
  <si>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</si>
  <si>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</si>
  <si>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</si>
  <si>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</si>
  <si>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</si>
  <si>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</si>
  <si>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</si>
  <si>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</si>
  <si>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</si>
  <si>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</si>
  <si>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</si>
  <si>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</si>
  <si>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</si>
  <si>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</si>
  <si>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</si>
  <si>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</si>
  <si>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</si>
  <si>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</si>
  <si>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</si>
  <si>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</si>
  <si>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</si>
  <si>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</si>
  <si>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</si>
  <si>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</si>
  <si>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</si>
  <si>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</si>
  <si>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</si>
  <si>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</si>
  <si>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</si>
  <si>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</si>
  <si>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</si>
  <si>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</si>
  <si>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</si>
  <si>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</si>
  <si>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</si>
  <si>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</si>
  <si>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</si>
  <si>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</si>
  <si>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</si>
  <si>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</si>
  <si>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</si>
  <si>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</si>
  <si>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</si>
  <si>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</si>
  <si>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</si>
  <si>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</si>
  <si>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</si>
  <si>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</si>
  <si>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</si>
  <si>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</si>
  <si>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</si>
  <si>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</si>
  <si>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</si>
  <si>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</si>
  <si>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</si>
  <si>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</si>
  <si>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</si>
  <si>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</si>
  <si>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</si>
  <si>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</si>
  <si>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</si>
  <si>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</si>
  <si>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</si>
  <si>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</si>
  <si>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</si>
  <si>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</si>
  <si>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</si>
  <si>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</si>
  <si>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</si>
  <si>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</si>
  <si>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</si>
  <si>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</si>
  <si>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</si>
  <si>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</si>
  <si>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</si>
  <si>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</si>
  <si>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</si>
  <si>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</si>
  <si>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</si>
  <si>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</si>
  <si>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</si>
  <si>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</si>
  <si>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</si>
  <si>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</si>
  <si>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</si>
  <si>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</si>
  <si>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</si>
  <si>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</si>
  <si>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</si>
  <si>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</si>
  <si>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</si>
  <si>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</si>
  <si>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</si>
  <si>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</si>
  <si>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</si>
  <si>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</si>
  <si>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</si>
  <si>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</si>
  <si>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</si>
  <si>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</si>
  <si>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</si>
  <si>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</si>
  <si>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</si>
  <si>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</si>
  <si>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</si>
  <si>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</si>
  <si>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</si>
  <si>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</si>
  <si>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</si>
  <si>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</si>
  <si>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</si>
  <si>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</si>
  <si>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</si>
  <si>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</si>
  <si>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</si>
  <si>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</si>
  <si>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</si>
  <si>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</si>
  <si>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</si>
  <si>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</si>
  <si>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</si>
  <si>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</si>
  <si>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</si>
  <si>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</si>
  <si>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</si>
  <si>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</si>
  <si>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</si>
  <si>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</si>
  <si>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</si>
  <si>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</si>
  <si>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</si>
  <si>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</si>
  <si>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</si>
  <si>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</si>
  <si>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</si>
  <si>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</si>
  <si>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</si>
  <si>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</si>
  <si>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</si>
  <si>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</si>
  <si>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</si>
  <si>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</si>
  <si>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</si>
  <si>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</si>
  <si>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</si>
  <si>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</si>
  <si>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</si>
  <si>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</si>
  <si>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</si>
  <si>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</si>
  <si>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</si>
  <si>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</si>
  <si>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</si>
  <si>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</si>
  <si>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</si>
  <si>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</si>
  <si>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</si>
  <si>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</si>
  <si>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</si>
  <si>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</si>
  <si>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</si>
  <si>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</si>
  <si>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</si>
  <si>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</si>
  <si>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</si>
  <si>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</si>
  <si>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</si>
  <si>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</si>
  <si>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</si>
  <si>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</si>
  <si>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</si>
  <si>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</si>
  <si>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</si>
  <si>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</si>
  <si>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</si>
  <si>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</si>
  <si>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</si>
  <si>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</si>
  <si>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</si>
  <si>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</si>
  <si>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</si>
  <si>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</si>
  <si>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</si>
  <si>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</si>
  <si>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</si>
  <si>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</si>
  <si>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</si>
  <si>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</si>
  <si>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</si>
  <si>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</si>
  <si>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</si>
  <si>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</si>
  <si>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</si>
  <si>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</si>
  <si>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</si>
  <si>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</si>
  <si>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</si>
  <si>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</si>
  <si>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</si>
  <si>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</si>
  <si>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</si>
  <si>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</si>
  <si>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</si>
  <si>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</si>
  <si>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</si>
  <si>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</si>
  <si>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</si>
  <si>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</si>
  <si>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</si>
  <si>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</si>
  <si>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</si>
  <si>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</si>
  <si>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</si>
  <si>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</si>
  <si>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</si>
  <si>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</si>
  <si>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</si>
  <si>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</si>
  <si>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</si>
  <si>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</si>
  <si>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</si>
  <si>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</si>
  <si>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</si>
  <si>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</si>
  <si>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</si>
  <si>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</si>
  <si>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</si>
  <si>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</si>
  <si>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</si>
  <si>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</si>
  <si>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</si>
  <si>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</si>
  <si>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</si>
  <si>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</si>
  <si>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</si>
  <si>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</si>
  <si>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</si>
  <si>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</si>
  <si>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</si>
  <si>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</si>
  <si>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</si>
  <si>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</si>
  <si>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</si>
  <si>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</si>
  <si>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</si>
  <si>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</si>
  <si>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</si>
  <si>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</si>
  <si>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</si>
  <si>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</si>
  <si>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</si>
  <si>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</si>
  <si>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</si>
  <si>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</si>
  <si>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</si>
  <si>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</si>
  <si>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</si>
  <si>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</si>
  <si>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</si>
  <si>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</si>
  <si>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</si>
  <si>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</si>
  <si>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</si>
  <si>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</si>
  <si>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</si>
  <si>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</si>
  <si>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</si>
  <si>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</si>
  <si>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</si>
  <si>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</si>
  <si>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</si>
  <si>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</si>
  <si>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</si>
  <si>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</si>
  <si>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</si>
  <si>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</si>
  <si>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</si>
  <si>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</si>
  <si>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</si>
  <si>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</si>
  <si>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</si>
  <si>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</si>
  <si>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</si>
  <si>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</si>
  <si>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</si>
  <si>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</si>
  <si>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</si>
  <si>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</si>
  <si>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</si>
  <si>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</si>
  <si>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</si>
  <si>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</si>
  <si>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</si>
  <si>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</si>
  <si>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</si>
  <si>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</si>
  <si>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</si>
  <si>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</si>
  <si>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</si>
  <si>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</si>
  <si>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</si>
  <si>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</si>
  <si>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</si>
  <si>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</si>
  <si>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</si>
  <si>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</si>
  <si>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</si>
  <si>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</si>
  <si>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</si>
  <si>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</si>
  <si>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</si>
  <si>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</si>
  <si>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</si>
  <si>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</si>
  <si>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</si>
  <si>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</si>
  <si>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</si>
  <si>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</si>
  <si>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</si>
  <si>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</si>
  <si>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</si>
  <si>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</si>
  <si>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</si>
  <si>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</si>
  <si>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</si>
  <si>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</si>
  <si>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</si>
  <si>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</si>
  <si>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</si>
  <si>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</si>
  <si>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</si>
  <si>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</si>
  <si>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</si>
  <si>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</si>
  <si>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</si>
  <si>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</si>
  <si>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</si>
  <si>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</si>
  <si>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</si>
  <si>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</si>
  <si>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</si>
  <si>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</si>
  <si>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</si>
  <si>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</si>
  <si>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</si>
  <si>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</si>
  <si>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</si>
  <si>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</si>
  <si>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</si>
  <si>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</si>
  <si>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</si>
  <si>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</si>
  <si>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</si>
  <si>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</si>
  <si>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</si>
  <si>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</si>
  <si>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</si>
  <si>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</si>
  <si>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</si>
  <si>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</si>
  <si>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</si>
  <si>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</si>
  <si>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</si>
  <si>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</si>
  <si>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</si>
  <si>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</si>
  <si>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</si>
  <si>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</si>
  <si>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</si>
  <si>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</si>
  <si>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</si>
  <si>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</si>
  <si>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</si>
  <si>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</si>
  <si>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</si>
  <si>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</si>
  <si>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</si>
  <si>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</si>
  <si>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</si>
  <si>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</si>
  <si>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</si>
  <si>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</si>
  <si>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</si>
  <si>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</si>
  <si>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</si>
  <si>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</si>
  <si>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</si>
  <si>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</si>
  <si>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</si>
  <si>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</si>
  <si>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</si>
  <si>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</si>
  <si>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</si>
  <si>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</si>
  <si>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</si>
  <si>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</si>
  <si>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</si>
  <si>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</si>
  <si>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</si>
  <si>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</si>
  <si>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</si>
  <si>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</si>
  <si>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</si>
  <si>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</si>
  <si>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</si>
  <si>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</si>
  <si>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</si>
  <si>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</si>
  <si>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</si>
  <si>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</si>
  <si>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</si>
  <si>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</si>
  <si>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</si>
  <si>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</si>
  <si>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</si>
  <si>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</si>
  <si>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</si>
  <si>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</si>
  <si>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</si>
  <si>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</si>
  <si>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</si>
  <si>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</si>
  <si>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</si>
  <si>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</si>
  <si>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</si>
  <si>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</si>
  <si>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</si>
  <si>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</si>
  <si>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</si>
  <si>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</si>
  <si>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</si>
  <si>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</si>
  <si>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</si>
  <si>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</si>
  <si>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</si>
  <si>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</si>
  <si>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</si>
  <si>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</si>
  <si>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</si>
  <si>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</si>
  <si>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</si>
  <si>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</si>
  <si>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</si>
  <si>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</si>
  <si>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</si>
  <si>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</si>
  <si>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</si>
  <si>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</si>
  <si>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</si>
  <si>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</si>
  <si>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</si>
  <si>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</si>
  <si>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</si>
  <si>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</si>
  <si>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</si>
  <si>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</si>
  <si>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</si>
  <si>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</si>
  <si>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</si>
  <si>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</si>
  <si>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</si>
  <si>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</si>
  <si>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</si>
  <si>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</si>
  <si>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</si>
  <si>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</si>
  <si>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</si>
  <si>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</si>
  <si>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</si>
  <si>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</si>
  <si>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</si>
  <si>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</si>
  <si>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</si>
  <si>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</si>
  <si>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</si>
  <si>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</si>
  <si>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</si>
  <si>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</si>
  <si>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</si>
  <si>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</si>
  <si>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</si>
  <si>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</si>
  <si>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</si>
  <si>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</si>
  <si>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</si>
  <si>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</si>
  <si>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</si>
  <si>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</si>
  <si>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</si>
  <si>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</si>
  <si>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</si>
  <si>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</si>
  <si>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</si>
  <si>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</si>
  <si>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</si>
  <si>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</si>
  <si>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</si>
  <si>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</si>
  <si>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</si>
  <si>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</si>
  <si>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</si>
  <si>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</si>
  <si>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</si>
  <si>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</si>
  <si>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</si>
  <si>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</si>
  <si>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</si>
  <si>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</si>
  <si>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</si>
  <si>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</si>
  <si>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</si>
  <si>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</si>
  <si>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</si>
  <si>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</si>
  <si>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</si>
  <si>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</si>
  <si>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</si>
  <si>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</si>
  <si>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</si>
  <si>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</si>
  <si>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</si>
  <si>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</si>
  <si>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</si>
  <si>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</si>
  <si>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</si>
  <si>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</si>
  <si>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</si>
  <si>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</si>
  <si>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</si>
  <si>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</si>
  <si>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</si>
  <si>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</si>
  <si>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</si>
  <si>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</si>
  <si>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</si>
  <si>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</si>
  <si>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</si>
  <si>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</si>
  <si>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</si>
  <si>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</si>
  <si>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</si>
  <si>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</si>
  <si>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</si>
  <si>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</si>
  <si>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</si>
  <si>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</si>
  <si>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</si>
  <si>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</si>
  <si>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</si>
  <si>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</si>
  <si>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</si>
  <si>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</si>
  <si>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</si>
  <si>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</si>
  <si>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</si>
  <si>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</si>
  <si>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</si>
  <si>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</si>
  <si>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</si>
  <si>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</si>
  <si>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</si>
  <si>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</si>
  <si>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</si>
  <si>
    <t>172.20.10.133</t>
  </si>
  <si>
    <t>172.20.10.136</t>
  </si>
  <si>
    <t>172.20.10.138</t>
  </si>
  <si>
    <t>172.20.10.139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</si>
</sst>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4.2435424354243544E-2</c:v>
                </c:pt>
                <c:pt idx="16">
                  <c:v>3.8745387453874541E-2</c:v>
                </c:pt>
                <c:pt idx="17">
                  <c:v>4.9815498154981548E-2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5.350553505535055E-2</c:v>
                </c:pt>
                <c:pt idx="12">
                  <c:v>5.5350553505535055E-2</c:v>
                </c:pt>
                <c:pt idx="13">
                  <c:v>4.4280442804428041E-2</c:v>
                </c:pt>
                <c:pt idx="14">
                  <c:v>4.4280442804428041E-2</c:v>
                </c:pt>
                <c:pt idx="15">
                  <c:v>4.2435424354243544E-2</c:v>
                </c:pt>
                <c:pt idx="16">
                  <c:v>3.8745387453874541E-2</c:v>
                </c:pt>
                <c:pt idx="17">
                  <c:v>4.9815498154981548E-2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13</c:v>
                </c:pt>
                <c:pt idx="12">
                  <c:v>13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16</c:v>
                </c:pt>
                <c:pt idx="12">
                  <c:v>17</c:v>
                </c:pt>
                <c:pt idx="13">
                  <c:v>14</c:v>
                </c:pt>
                <c:pt idx="14">
                  <c:v>14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29</c:v>
                </c:pt>
                <c:pt idx="12">
                  <c:v>30</c:v>
                </c:pt>
                <c:pt idx="13">
                  <c:v>24</c:v>
                </c:pt>
                <c:pt idx="14">
                  <c:v>24</c:v>
                </c:pt>
                <c:pt idx="15">
                  <c:v>23</c:v>
                </c:pt>
                <c:pt idx="16">
                  <c:v>21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16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15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16</c:v>
                </c:pt>
                <c:pt idx="12">
                  <c:v>13</c:v>
                </c:pt>
                <c:pt idx="13">
                  <c:v>0</c:v>
                </c:pt>
                <c:pt idx="14">
                  <c:v>0</c:v>
                </c:pt>
                <c:pt idx="15">
                  <c:v>9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0.08</c:v>
                      </c:pt>
                      <c:pt idx="12">
                        <c:v>0.09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0.06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0.08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0.04</c:v>
                      </c:pt>
                      <c:pt idx="16">
                        <c:v>0.04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0.08</c:v>
                </c:pt>
                <c:pt idx="12">
                  <c:v>0.09</c:v>
                </c:pt>
                <c:pt idx="13">
                  <c:v>0</c:v>
                </c:pt>
                <c:pt idx="14">
                  <c:v>0</c:v>
                </c:pt>
                <c:pt idx="15">
                  <c:v>0.06</c:v>
                </c:pt>
                <c:pt idx="16">
                  <c:v>0.06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0.04</c:v>
                </c:pt>
                <c:pt idx="16">
                  <c:v>0.04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16</c:v>
                      </c:pt>
                      <c:pt idx="12">
                        <c:v>18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16</c:v>
                      </c:pt>
                      <c:pt idx="12">
                        <c:v>13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0" zoomScaleNormal="50" workbookViewId="0">
      <pane xSplit="11" ySplit="4" topLeftCell="AC5" activePane="bottomRight" state="frozen"/>
      <selection pane="topRight" activeCell="M1" sqref="M1"/>
      <selection pane="bottomLeft" activeCell="A5" sqref="A5"/>
      <selection pane="bottomRight" activeCell="H423" sqref="A130:H42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0.10815307820299501</v>
      </c>
      <c r="X1" s="4">
        <f t="shared" si="0"/>
        <v>9.6121416526138273E-2</v>
      </c>
      <c r="Y1" s="4"/>
      <c r="Z1" s="4">
        <f t="shared" si="0"/>
        <v>9.7643097643097643E-2</v>
      </c>
      <c r="AA1" s="4">
        <f t="shared" si="0"/>
        <v>9.6121416526138273E-2</v>
      </c>
      <c r="AB1" s="4">
        <f t="shared" si="0"/>
        <v>9.3062605752961089E-2</v>
      </c>
      <c r="AC1" s="4">
        <f t="shared" si="0"/>
        <v>0.10217755443886097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65</v>
      </c>
      <c r="X3" s="12">
        <f>COUNTIF(X4:X527, "apagado")</f>
        <v>57</v>
      </c>
      <c r="Y3" s="12">
        <f>COUNTIF(Y4:Y527, "apagado")</f>
        <v>51</v>
      </c>
      <c r="Z3" s="12">
        <f t="shared" ref="Z3:AO3" si="4">COUNTIF(Z4:Z627, "apagado")</f>
        <v>58</v>
      </c>
      <c r="AA3" s="12">
        <f t="shared" si="4"/>
        <v>57</v>
      </c>
      <c r="AB3" s="12">
        <f t="shared" si="4"/>
        <v>55</v>
      </c>
      <c r="AC3" s="12">
        <f t="shared" si="4"/>
        <v>61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1138</v>
      </c>
      <c r="D4" t="s">
        <v>9</v>
      </c>
      <c r="E4" s="33" t="s">
        <v>10</v>
      </c>
      <c r="F4" s="33" t="s">
        <v>11</v>
      </c>
      <c r="G4" s="33" t="s">
        <v>1330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1139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1600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1139</v>
      </c>
      <c r="D6" t="s">
        <v>32</v>
      </c>
      <c r="E6" s="33" t="s">
        <v>19</v>
      </c>
      <c r="F6" s="33" t="s">
        <v>1133</v>
      </c>
      <c r="G6" s="33" t="s">
        <v>1333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1600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990</v>
      </c>
      <c r="C7" t="s">
        <v>1139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1600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991</v>
      </c>
      <c r="C8" t="s">
        <v>1139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1600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1139</v>
      </c>
      <c r="D9" t="s">
        <v>36</v>
      </c>
      <c r="E9" s="33" t="s">
        <v>19</v>
      </c>
      <c r="F9" s="33" t="s">
        <v>1133</v>
      </c>
      <c r="G9" s="33" t="s">
        <v>1332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1600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992</v>
      </c>
      <c r="C10" t="s">
        <v>1139</v>
      </c>
      <c r="D10" t="s">
        <v>27</v>
      </c>
      <c r="E10" s="33" t="s">
        <v>19</v>
      </c>
      <c r="F10" s="33" t="s">
        <v>1133</v>
      </c>
      <c r="G10" s="33" t="s">
        <v>1332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1600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1139</v>
      </c>
      <c r="D11" t="s">
        <v>38</v>
      </c>
      <c r="E11" s="33" t="s">
        <v>15</v>
      </c>
      <c r="F11" s="33" t="s">
        <v>1133</v>
      </c>
      <c r="G11" s="33" t="s">
        <v>1333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1600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993</v>
      </c>
      <c r="C12" t="s">
        <v>1139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1600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994</v>
      </c>
      <c r="C13" t="s">
        <v>1139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1600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995</v>
      </c>
      <c r="C14" t="s">
        <v>1139</v>
      </c>
      <c r="D14" t="s">
        <v>996</v>
      </c>
      <c r="E14" s="33" t="s">
        <v>19</v>
      </c>
      <c r="F14" s="33" t="s">
        <v>20</v>
      </c>
      <c r="G14" s="33"/>
      <c r="H14" s="33" t="s">
        <v>1292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1600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997</v>
      </c>
      <c r="C15" t="s">
        <v>1139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998</v>
      </c>
      <c r="C16" t="s">
        <v>1139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1350</v>
      </c>
      <c r="C17" t="s">
        <v>1139</v>
      </c>
      <c r="D17" t="s">
        <v>1351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1272</v>
      </c>
      <c r="B18" s="33" t="s">
        <v>1256</v>
      </c>
      <c r="C18" s="33" t="s">
        <v>1140</v>
      </c>
      <c r="D18" t="s">
        <v>1240</v>
      </c>
      <c r="E18" s="33" t="s">
        <v>73</v>
      </c>
      <c r="F18" s="33" t="s">
        <v>20</v>
      </c>
      <c r="G18" s="33"/>
      <c r="H18" s="33" t="s">
        <v>1243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1600</v>
      </c>
      <c r="W18" s="86" t="s">
        <v>1600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1272</v>
      </c>
      <c r="B19" s="33" t="s">
        <v>1257</v>
      </c>
      <c r="C19" s="33" t="s">
        <v>1140</v>
      </c>
      <c r="D19" t="s">
        <v>1240</v>
      </c>
      <c r="E19" s="33" t="s">
        <v>73</v>
      </c>
      <c r="F19" s="33" t="s">
        <v>20</v>
      </c>
      <c r="G19" s="33"/>
      <c r="H19" s="33" t="s">
        <v>1244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1600</v>
      </c>
      <c r="W19" s="86" t="s">
        <v>1600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1272</v>
      </c>
      <c r="B20" s="33" t="s">
        <v>1255</v>
      </c>
      <c r="C20" s="33" t="s">
        <v>1140</v>
      </c>
      <c r="D20" t="s">
        <v>1239</v>
      </c>
      <c r="E20" s="33" t="s">
        <v>73</v>
      </c>
      <c r="F20" s="33" t="s">
        <v>20</v>
      </c>
      <c r="G20" s="33"/>
      <c r="H20" s="33" t="s">
        <v>1242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1600</v>
      </c>
      <c r="W20" s="86" t="s">
        <v>1600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1272</v>
      </c>
      <c r="B21" s="33" t="s">
        <v>1254</v>
      </c>
      <c r="C21" s="33" t="s">
        <v>1140</v>
      </c>
      <c r="D21" t="s">
        <v>1239</v>
      </c>
      <c r="E21" s="33" t="s">
        <v>73</v>
      </c>
      <c r="F21" s="33" t="s">
        <v>20</v>
      </c>
      <c r="G21" s="33"/>
      <c r="H21" s="33" t="s">
        <v>1249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1600</v>
      </c>
      <c r="W21" s="86" t="s">
        <v>1600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1272</v>
      </c>
      <c r="B22" s="33" t="s">
        <v>1258</v>
      </c>
      <c r="C22" s="33" t="s">
        <v>1140</v>
      </c>
      <c r="D22" t="s">
        <v>1241</v>
      </c>
      <c r="E22" s="33" t="s">
        <v>73</v>
      </c>
      <c r="F22" s="33" t="s">
        <v>20</v>
      </c>
      <c r="G22" s="33"/>
      <c r="H22" s="33" t="s">
        <v>1245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1272</v>
      </c>
      <c r="B23" s="33" t="s">
        <v>1259</v>
      </c>
      <c r="C23" s="33" t="s">
        <v>1140</v>
      </c>
      <c r="D23" t="s">
        <v>1241</v>
      </c>
      <c r="E23" s="33" t="s">
        <v>73</v>
      </c>
      <c r="F23" s="33" t="s">
        <v>20</v>
      </c>
      <c r="G23" s="33"/>
      <c r="H23" s="33" t="s">
        <v>1246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1139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11</v>
      </c>
      <c r="J24" s="34">
        <f t="shared" si="6"/>
        <v>17</v>
      </c>
      <c r="K24" s="35">
        <f t="shared" si="7"/>
        <v>0.39285714285714285</v>
      </c>
      <c r="L24" s="86"/>
      <c r="M24" s="86" t="s">
        <v>1600</v>
      </c>
      <c r="N24" s="86" t="s">
        <v>1600</v>
      </c>
      <c r="O24" s="86" t="s">
        <v>1600</v>
      </c>
      <c r="P24" s="86" t="s">
        <v>1600</v>
      </c>
      <c r="Q24" s="86" t="s">
        <v>1600</v>
      </c>
      <c r="R24" s="86" t="s">
        <v>1600</v>
      </c>
      <c r="S24" s="86" t="s">
        <v>1600</v>
      </c>
      <c r="T24" s="86" t="s">
        <v>1600</v>
      </c>
      <c r="U24" s="86" t="s">
        <v>1600</v>
      </c>
      <c r="V24" s="86" t="s">
        <v>1600</v>
      </c>
      <c r="W24" s="86" t="s">
        <v>1600</v>
      </c>
      <c r="X24" s="86" t="s">
        <v>1600</v>
      </c>
      <c r="Y24" s="86" t="s">
        <v>1600</v>
      </c>
      <c r="Z24" s="86" t="s">
        <v>1600</v>
      </c>
      <c r="AA24" s="86" t="s">
        <v>1600</v>
      </c>
      <c r="AB24" s="86" t="s">
        <v>1600</v>
      </c>
      <c r="AC24" s="86" t="s">
        <v>1600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1139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1139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1139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999</v>
      </c>
      <c r="C28" t="s">
        <v>1139</v>
      </c>
      <c r="D28" t="s">
        <v>1159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1139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18</v>
      </c>
      <c r="J29" s="34">
        <f t="shared" si="6"/>
        <v>10</v>
      </c>
      <c r="K29" s="35">
        <f t="shared" si="7"/>
        <v>0.6428571428571429</v>
      </c>
      <c r="L29" s="86"/>
      <c r="M29" s="86" t="s">
        <v>1600</v>
      </c>
      <c r="N29" s="86" t="s">
        <v>1600</v>
      </c>
      <c r="O29" s="86" t="s">
        <v>1600</v>
      </c>
      <c r="P29" s="86" t="s">
        <v>1600</v>
      </c>
      <c r="Q29" s="86" t="s">
        <v>1600</v>
      </c>
      <c r="R29" s="86" t="s">
        <v>1600</v>
      </c>
      <c r="S29" s="86" t="s">
        <v>1600</v>
      </c>
      <c r="T29" s="86" t="s">
        <v>1600</v>
      </c>
      <c r="U29" s="86" t="s">
        <v>1600</v>
      </c>
      <c r="V29" s="86" t="s">
        <v>1600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1139</v>
      </c>
      <c r="D30" t="s">
        <v>1155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1589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1139</v>
      </c>
      <c r="D31" t="s">
        <v>1154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1139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1139</v>
      </c>
      <c r="D33" t="s">
        <v>1153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1139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1000</v>
      </c>
      <c r="C35" t="s">
        <v>1139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1001</v>
      </c>
      <c r="C36" t="s">
        <v>1139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1139</v>
      </c>
      <c r="D37" t="s">
        <v>1157</v>
      </c>
      <c r="E37" s="33" t="s">
        <v>19</v>
      </c>
      <c r="F37" s="33" t="s">
        <v>28</v>
      </c>
      <c r="G37" s="33"/>
      <c r="H37" s="33" t="s">
        <v>1579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1139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1139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1139</v>
      </c>
      <c r="D40" t="s">
        <v>97</v>
      </c>
      <c r="E40" s="33" t="s">
        <v>19</v>
      </c>
      <c r="F40" s="33" t="s">
        <v>1133</v>
      </c>
      <c r="G40" s="33" t="s">
        <v>1334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1139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1139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1139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1139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1139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1139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1139</v>
      </c>
      <c r="D47" t="s">
        <v>1158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1139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1139</v>
      </c>
      <c r="D49" t="s">
        <v>1160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1139</v>
      </c>
      <c r="D50" t="s">
        <v>1161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1139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1139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1139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1139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1139</v>
      </c>
      <c r="D55" t="s">
        <v>1162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1139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1139</v>
      </c>
      <c r="D57" t="s">
        <v>1143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1139</v>
      </c>
      <c r="D58" t="s">
        <v>1144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1139</v>
      </c>
      <c r="D59" t="s">
        <v>1145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1002</v>
      </c>
      <c r="C60" t="s">
        <v>1139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1139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1139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14</v>
      </c>
      <c r="J62" s="34">
        <f t="shared" si="6"/>
        <v>14</v>
      </c>
      <c r="K62" s="35">
        <f t="shared" si="7"/>
        <v>0.5</v>
      </c>
      <c r="L62" s="86"/>
      <c r="M62" s="86" t="s">
        <v>1600</v>
      </c>
      <c r="N62" s="86" t="s">
        <v>1600</v>
      </c>
      <c r="O62" s="86" t="s">
        <v>1600</v>
      </c>
      <c r="P62" s="86" t="s">
        <v>1600</v>
      </c>
      <c r="Q62" s="86" t="s">
        <v>1600</v>
      </c>
      <c r="R62" s="86" t="s">
        <v>1600</v>
      </c>
      <c r="S62" s="86"/>
      <c r="T62" s="86" t="s">
        <v>1600</v>
      </c>
      <c r="U62" s="86"/>
      <c r="V62" s="86" t="s">
        <v>1600</v>
      </c>
      <c r="W62" s="86" t="s">
        <v>1600</v>
      </c>
      <c r="X62" s="86" t="s">
        <v>1600</v>
      </c>
      <c r="Y62" s="86" t="s">
        <v>1600</v>
      </c>
      <c r="Z62" s="86" t="s">
        <v>1600</v>
      </c>
      <c r="AA62" s="86" t="s">
        <v>1600</v>
      </c>
      <c r="AB62" s="86"/>
      <c r="AC62" s="86" t="s">
        <v>1600</v>
      </c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1139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1139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1139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1139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1139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1139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1139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1139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1139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1139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1003</v>
      </c>
      <c r="C73" t="s">
        <v>1139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1004</v>
      </c>
      <c r="C74" t="s">
        <v>1139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1139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1005</v>
      </c>
      <c r="C76" t="s">
        <v>1139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27</v>
      </c>
      <c r="J76" s="34">
        <f t="shared" si="6"/>
        <v>1</v>
      </c>
      <c r="K76" s="35">
        <f t="shared" si="7"/>
        <v>0.9642857142857143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 t="s">
        <v>1600</v>
      </c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1139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1139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1139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1139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1139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1010</v>
      </c>
      <c r="C82" t="s">
        <v>1139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1139</v>
      </c>
      <c r="D83" t="s">
        <v>61</v>
      </c>
      <c r="E83" s="33" t="s">
        <v>15</v>
      </c>
      <c r="F83" s="33" t="s">
        <v>1133</v>
      </c>
      <c r="G83" s="33" t="s">
        <v>45</v>
      </c>
      <c r="H83" s="33" t="s">
        <v>690</v>
      </c>
      <c r="I83" s="34">
        <f t="shared" si="13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 t="s">
        <v>1600</v>
      </c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1139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1011</v>
      </c>
      <c r="C85" t="s">
        <v>1139</v>
      </c>
      <c r="D85" t="s">
        <v>1163</v>
      </c>
      <c r="E85" s="33" t="s">
        <v>15</v>
      </c>
      <c r="F85" s="33" t="s">
        <v>1133</v>
      </c>
      <c r="G85" s="33" t="s">
        <v>1335</v>
      </c>
      <c r="H85" s="33" t="s">
        <v>692</v>
      </c>
      <c r="I85" s="34">
        <f t="shared" si="13"/>
        <v>14</v>
      </c>
      <c r="J85" s="34">
        <f t="shared" si="14"/>
        <v>14</v>
      </c>
      <c r="K85" s="35">
        <f t="shared" si="15"/>
        <v>0.5</v>
      </c>
      <c r="L85" s="86"/>
      <c r="M85" s="86" t="s">
        <v>1600</v>
      </c>
      <c r="N85" s="86" t="s">
        <v>1600</v>
      </c>
      <c r="O85" s="86" t="s">
        <v>1600</v>
      </c>
      <c r="P85" s="86" t="s">
        <v>1600</v>
      </c>
      <c r="Q85" s="86" t="s">
        <v>1600</v>
      </c>
      <c r="R85" s="86" t="s">
        <v>1600</v>
      </c>
      <c r="S85" s="86"/>
      <c r="T85" s="86" t="s">
        <v>1600</v>
      </c>
      <c r="U85" s="86"/>
      <c r="V85" s="86" t="s">
        <v>1600</v>
      </c>
      <c r="W85" s="86" t="s">
        <v>1600</v>
      </c>
      <c r="X85" s="86" t="s">
        <v>1600</v>
      </c>
      <c r="Y85" s="86" t="s">
        <v>1600</v>
      </c>
      <c r="Z85" s="86" t="s">
        <v>1600</v>
      </c>
      <c r="AA85" s="86" t="s">
        <v>1600</v>
      </c>
      <c r="AB85" s="86"/>
      <c r="AC85" s="86" t="s">
        <v>1600</v>
      </c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1012</v>
      </c>
      <c r="C86" t="s">
        <v>1139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1139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1006</v>
      </c>
      <c r="C88" t="s">
        <v>1139</v>
      </c>
      <c r="D88" t="s">
        <v>157</v>
      </c>
      <c r="E88" s="33" t="s">
        <v>46</v>
      </c>
      <c r="F88" s="33" t="s">
        <v>28</v>
      </c>
      <c r="G88" s="33"/>
      <c r="H88" s="33" t="s">
        <v>1136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1139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1139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1139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1139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1139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1139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1139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1139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1139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1007</v>
      </c>
      <c r="C98" t="s">
        <v>1139</v>
      </c>
      <c r="D98" t="s">
        <v>1008</v>
      </c>
      <c r="E98" s="33" t="s">
        <v>19</v>
      </c>
      <c r="F98" s="33" t="s">
        <v>28</v>
      </c>
      <c r="G98" s="33"/>
      <c r="H98" s="33" t="s">
        <v>1293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1009</v>
      </c>
      <c r="C99" t="s">
        <v>1139</v>
      </c>
      <c r="D99" t="s">
        <v>1156</v>
      </c>
      <c r="E99" s="33" t="s">
        <v>73</v>
      </c>
      <c r="F99" s="33" t="s">
        <v>28</v>
      </c>
      <c r="G99" s="33"/>
      <c r="H99" s="33" t="s">
        <v>1294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1187</v>
      </c>
      <c r="C100" t="s">
        <v>1139</v>
      </c>
      <c r="D100" t="s">
        <v>1186</v>
      </c>
      <c r="E100" s="33" t="s">
        <v>73</v>
      </c>
      <c r="F100" s="33" t="s">
        <v>28</v>
      </c>
      <c r="G100" s="33"/>
      <c r="H100" s="33" t="s">
        <v>1188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1196</v>
      </c>
      <c r="C101" s="33" t="s">
        <v>1139</v>
      </c>
      <c r="D101" t="s">
        <v>122</v>
      </c>
      <c r="E101" s="33" t="s">
        <v>73</v>
      </c>
      <c r="F101" s="33" t="s">
        <v>28</v>
      </c>
      <c r="G101" s="33"/>
      <c r="H101" s="33" t="s">
        <v>1197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1189</v>
      </c>
      <c r="C102" s="33" t="s">
        <v>1139</v>
      </c>
      <c r="D102" t="s">
        <v>1191</v>
      </c>
      <c r="E102" s="33" t="s">
        <v>73</v>
      </c>
      <c r="F102" s="33" t="s">
        <v>28</v>
      </c>
      <c r="G102" s="33"/>
      <c r="H102" s="33" t="s">
        <v>1198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1190</v>
      </c>
      <c r="C103" s="33" t="s">
        <v>1139</v>
      </c>
      <c r="D103" t="s">
        <v>1191</v>
      </c>
      <c r="E103" s="33" t="s">
        <v>73</v>
      </c>
      <c r="F103" s="33" t="s">
        <v>28</v>
      </c>
      <c r="G103" s="33"/>
      <c r="H103" s="33" t="s">
        <v>1199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1260</v>
      </c>
      <c r="C104" s="33" t="s">
        <v>1139</v>
      </c>
      <c r="D104" t="s">
        <v>93</v>
      </c>
      <c r="E104" s="33" t="s">
        <v>73</v>
      </c>
      <c r="F104" s="33" t="s">
        <v>28</v>
      </c>
      <c r="G104" s="33"/>
      <c r="H104" s="33" t="s">
        <v>1261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1276</v>
      </c>
      <c r="C105" s="33" t="s">
        <v>1139</v>
      </c>
      <c r="D105" t="s">
        <v>1277</v>
      </c>
      <c r="E105" s="33" t="s">
        <v>19</v>
      </c>
      <c r="F105" s="33" t="s">
        <v>28</v>
      </c>
      <c r="G105" s="33"/>
      <c r="H105" s="33" t="s">
        <v>1278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1273</v>
      </c>
      <c r="C106" s="33" t="s">
        <v>1139</v>
      </c>
      <c r="D106" t="s">
        <v>1274</v>
      </c>
      <c r="E106" s="33" t="s">
        <v>19</v>
      </c>
      <c r="F106" s="33" t="s">
        <v>20</v>
      </c>
      <c r="G106" s="33"/>
      <c r="H106" s="33" t="s">
        <v>1275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1305</v>
      </c>
      <c r="C107" s="33" t="s">
        <v>1139</v>
      </c>
      <c r="D107" t="s">
        <v>1306</v>
      </c>
      <c r="E107" t="s">
        <v>73</v>
      </c>
      <c r="F107" t="s">
        <v>28</v>
      </c>
      <c r="G107"/>
      <c r="H107" s="33" t="s">
        <v>1553</v>
      </c>
      <c r="I107" s="34">
        <f t="shared" si="13"/>
        <v>12</v>
      </c>
      <c r="J107" s="34">
        <f t="shared" si="18"/>
        <v>16</v>
      </c>
      <c r="K107" s="35">
        <f t="shared" si="19"/>
        <v>0.42857142857142855</v>
      </c>
      <c r="L107" s="86"/>
      <c r="M107" s="86"/>
      <c r="N107" s="86" t="s">
        <v>1600</v>
      </c>
      <c r="O107" s="86" t="s">
        <v>1600</v>
      </c>
      <c r="P107" s="86" t="s">
        <v>1600</v>
      </c>
      <c r="Q107" s="86" t="s">
        <v>1600</v>
      </c>
      <c r="R107" s="86" t="s">
        <v>1600</v>
      </c>
      <c r="S107" s="86" t="s">
        <v>1600</v>
      </c>
      <c r="T107" s="86" t="s">
        <v>1600</v>
      </c>
      <c r="U107" s="86" t="s">
        <v>1600</v>
      </c>
      <c r="V107" s="86" t="s">
        <v>1600</v>
      </c>
      <c r="W107" s="86" t="s">
        <v>1600</v>
      </c>
      <c r="X107" s="86" t="s">
        <v>1600</v>
      </c>
      <c r="Y107" s="86" t="s">
        <v>1600</v>
      </c>
      <c r="Z107" s="86" t="s">
        <v>1600</v>
      </c>
      <c r="AA107" s="86" t="s">
        <v>1600</v>
      </c>
      <c r="AB107" s="86" t="s">
        <v>1600</v>
      </c>
      <c r="AC107" s="86" t="s">
        <v>1600</v>
      </c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1307</v>
      </c>
      <c r="C108" s="33" t="s">
        <v>1139</v>
      </c>
      <c r="D108" t="s">
        <v>1308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1381</v>
      </c>
      <c r="C109" s="33" t="s">
        <v>1139</v>
      </c>
      <c r="D109" t="s">
        <v>88</v>
      </c>
      <c r="E109" s="33" t="s">
        <v>73</v>
      </c>
      <c r="F109" s="33" t="s">
        <v>28</v>
      </c>
      <c r="G109" s="33"/>
      <c r="H109" s="33" t="s">
        <v>1380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1581</v>
      </c>
      <c r="C110" s="33" t="s">
        <v>1575</v>
      </c>
      <c r="D110" t="s">
        <v>1582</v>
      </c>
      <c r="E110" s="33" t="s">
        <v>19</v>
      </c>
      <c r="F110" s="33" t="s">
        <v>1388</v>
      </c>
      <c r="G110" s="33"/>
      <c r="H110" s="33" t="s">
        <v>1583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1139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1139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11</v>
      </c>
      <c r="J112" s="34">
        <f t="shared" si="14"/>
        <v>17</v>
      </c>
      <c r="K112" s="35">
        <f t="shared" si="15"/>
        <v>0.39285714285714285</v>
      </c>
      <c r="L112" s="86"/>
      <c r="M112" s="86" t="s">
        <v>1600</v>
      </c>
      <c r="N112" s="86" t="s">
        <v>1600</v>
      </c>
      <c r="O112" s="86" t="s">
        <v>1600</v>
      </c>
      <c r="P112" s="86" t="s">
        <v>1600</v>
      </c>
      <c r="Q112" s="86" t="s">
        <v>1600</v>
      </c>
      <c r="R112" s="86" t="s">
        <v>1600</v>
      </c>
      <c r="S112" s="86" t="s">
        <v>1600</v>
      </c>
      <c r="T112" s="86" t="s">
        <v>1600</v>
      </c>
      <c r="U112" s="86" t="s">
        <v>1600</v>
      </c>
      <c r="V112" s="86" t="s">
        <v>1600</v>
      </c>
      <c r="W112" s="86" t="s">
        <v>1600</v>
      </c>
      <c r="X112" s="86" t="s">
        <v>1600</v>
      </c>
      <c r="Y112" s="86" t="s">
        <v>1600</v>
      </c>
      <c r="Z112" s="86" t="s">
        <v>1600</v>
      </c>
      <c r="AA112" s="86" t="s">
        <v>1600</v>
      </c>
      <c r="AB112" s="86" t="s">
        <v>1600</v>
      </c>
      <c r="AC112" s="86" t="s">
        <v>1600</v>
      </c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1139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1139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18</v>
      </c>
      <c r="J114" s="34">
        <f t="shared" si="14"/>
        <v>10</v>
      </c>
      <c r="K114" s="35">
        <f t="shared" si="15"/>
        <v>0.6428571428571429</v>
      </c>
      <c r="L114" s="86"/>
      <c r="M114" s="86" t="s">
        <v>1600</v>
      </c>
      <c r="N114" s="86" t="s">
        <v>1600</v>
      </c>
      <c r="O114" s="86" t="s">
        <v>1600</v>
      </c>
      <c r="P114" s="86" t="s">
        <v>1600</v>
      </c>
      <c r="Q114" s="86" t="s">
        <v>1600</v>
      </c>
      <c r="R114" s="86" t="s">
        <v>1600</v>
      </c>
      <c r="S114" s="86" t="s">
        <v>1600</v>
      </c>
      <c r="T114" s="86" t="s">
        <v>1600</v>
      </c>
      <c r="U114" s="86" t="s">
        <v>1600</v>
      </c>
      <c r="V114" s="86" t="s">
        <v>1600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1140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1600</v>
      </c>
      <c r="N115" s="86" t="s">
        <v>1600</v>
      </c>
      <c r="O115" s="86" t="s">
        <v>1600</v>
      </c>
      <c r="P115" s="86" t="s">
        <v>1600</v>
      </c>
      <c r="Q115" s="86" t="s">
        <v>1600</v>
      </c>
      <c r="R115" s="86" t="s">
        <v>1600</v>
      </c>
      <c r="S115" s="86" t="s">
        <v>1600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1140</v>
      </c>
      <c r="D116" t="s">
        <v>183</v>
      </c>
      <c r="E116" s="33" t="s">
        <v>19</v>
      </c>
      <c r="F116" s="33" t="s">
        <v>20</v>
      </c>
      <c r="G116" s="33"/>
      <c r="H116" s="33" t="s">
        <v>1462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1600</v>
      </c>
      <c r="N116" s="86" t="s">
        <v>1600</v>
      </c>
      <c r="O116" s="86" t="s">
        <v>1600</v>
      </c>
      <c r="P116" s="86" t="s">
        <v>1600</v>
      </c>
      <c r="Q116" s="86" t="s">
        <v>1600</v>
      </c>
      <c r="R116" s="86" t="s">
        <v>1600</v>
      </c>
      <c r="S116" s="86" t="s">
        <v>1600</v>
      </c>
      <c r="T116" s="86" t="s">
        <v>1600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1013</v>
      </c>
      <c r="C117" t="s">
        <v>1140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1309</v>
      </c>
      <c r="C118" t="s">
        <v>1140</v>
      </c>
      <c r="D118" t="s">
        <v>1310</v>
      </c>
      <c r="E118" t="s">
        <v>19</v>
      </c>
      <c r="F118" t="s">
        <v>28</v>
      </c>
      <c r="G118"/>
      <c r="H118" s="33" t="s">
        <v>1320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1600</v>
      </c>
      <c r="N118" s="86" t="s">
        <v>1600</v>
      </c>
      <c r="O118" s="86" t="s">
        <v>1600</v>
      </c>
      <c r="P118" s="86" t="s">
        <v>1600</v>
      </c>
      <c r="Q118" s="86" t="s">
        <v>1600</v>
      </c>
      <c r="R118" s="86" t="s">
        <v>1600</v>
      </c>
      <c r="S118" s="86" t="s">
        <v>1600</v>
      </c>
      <c r="T118" s="86" t="s">
        <v>1600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1139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1014</v>
      </c>
      <c r="C120" t="s">
        <v>1139</v>
      </c>
      <c r="D120" t="s">
        <v>188</v>
      </c>
      <c r="E120" s="33" t="s">
        <v>73</v>
      </c>
      <c r="F120" s="33" t="s">
        <v>1133</v>
      </c>
      <c r="G120" s="33" t="s">
        <v>1331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1015</v>
      </c>
      <c r="C121" t="s">
        <v>1139</v>
      </c>
      <c r="D121" t="s">
        <v>188</v>
      </c>
      <c r="E121" s="33" t="s">
        <v>73</v>
      </c>
      <c r="F121" s="33" t="s">
        <v>1133</v>
      </c>
      <c r="G121" s="33" t="s">
        <v>1331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1016</v>
      </c>
      <c r="C122" t="s">
        <v>1139</v>
      </c>
      <c r="D122" t="s">
        <v>1017</v>
      </c>
      <c r="E122" s="33" t="s">
        <v>73</v>
      </c>
      <c r="F122" s="33" t="s">
        <v>1133</v>
      </c>
      <c r="G122" s="33" t="s">
        <v>1331</v>
      </c>
      <c r="H122" s="33" t="s">
        <v>1295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1139</v>
      </c>
      <c r="D123" t="s">
        <v>1017</v>
      </c>
      <c r="E123" s="33" t="s">
        <v>73</v>
      </c>
      <c r="F123" s="33" t="s">
        <v>1133</v>
      </c>
      <c r="G123" s="33" t="s">
        <v>1331</v>
      </c>
      <c r="H123" s="33" t="s">
        <v>1296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1212</v>
      </c>
      <c r="C124" t="s">
        <v>1139</v>
      </c>
      <c r="D124" t="s">
        <v>1207</v>
      </c>
      <c r="E124" s="33" t="s">
        <v>73</v>
      </c>
      <c r="F124" s="33" t="s">
        <v>1133</v>
      </c>
      <c r="G124" s="33" t="s">
        <v>1331</v>
      </c>
      <c r="H124" s="33" t="s">
        <v>1220</v>
      </c>
      <c r="I124" s="34">
        <f t="shared" si="13"/>
        <v>16</v>
      </c>
      <c r="J124" s="34">
        <f t="shared" si="14"/>
        <v>12</v>
      </c>
      <c r="K124" s="35">
        <f t="shared" si="15"/>
        <v>0.5714285714285714</v>
      </c>
      <c r="L124" s="86"/>
      <c r="M124" s="86" t="s">
        <v>1600</v>
      </c>
      <c r="N124" s="86" t="s">
        <v>1600</v>
      </c>
      <c r="O124" s="86" t="s">
        <v>1600</v>
      </c>
      <c r="P124" s="86" t="s">
        <v>1600</v>
      </c>
      <c r="Q124" s="86" t="s">
        <v>1600</v>
      </c>
      <c r="R124" s="86" t="s">
        <v>1600</v>
      </c>
      <c r="S124" s="86" t="s">
        <v>1600</v>
      </c>
      <c r="T124" s="86" t="s">
        <v>1600</v>
      </c>
      <c r="U124" s="86" t="s">
        <v>1600</v>
      </c>
      <c r="V124" s="86" t="s">
        <v>1600</v>
      </c>
      <c r="W124" s="86" t="s">
        <v>1600</v>
      </c>
      <c r="X124" s="86" t="s">
        <v>1600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1213</v>
      </c>
      <c r="C125" t="s">
        <v>1139</v>
      </c>
      <c r="D125" t="s">
        <v>1207</v>
      </c>
      <c r="E125" s="33" t="s">
        <v>73</v>
      </c>
      <c r="F125" s="33" t="s">
        <v>1133</v>
      </c>
      <c r="G125" s="33" t="s">
        <v>1331</v>
      </c>
      <c r="H125" s="33" t="s">
        <v>1221</v>
      </c>
      <c r="I125" s="34">
        <f t="shared" si="13"/>
        <v>16</v>
      </c>
      <c r="J125" s="34">
        <f t="shared" si="14"/>
        <v>12</v>
      </c>
      <c r="K125" s="35">
        <f t="shared" si="15"/>
        <v>0.5714285714285714</v>
      </c>
      <c r="L125" s="86"/>
      <c r="M125" s="86" t="s">
        <v>1600</v>
      </c>
      <c r="N125" s="86" t="s">
        <v>1600</v>
      </c>
      <c r="O125" s="86" t="s">
        <v>1600</v>
      </c>
      <c r="P125" s="86" t="s">
        <v>1600</v>
      </c>
      <c r="Q125" s="86" t="s">
        <v>1600</v>
      </c>
      <c r="R125" s="86" t="s">
        <v>1600</v>
      </c>
      <c r="S125" s="86" t="s">
        <v>1600</v>
      </c>
      <c r="T125" s="86" t="s">
        <v>1600</v>
      </c>
      <c r="U125" s="86" t="s">
        <v>1600</v>
      </c>
      <c r="V125" s="86" t="s">
        <v>1600</v>
      </c>
      <c r="W125" s="86" t="s">
        <v>1600</v>
      </c>
      <c r="X125" s="86" t="s">
        <v>1600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1586</v>
      </c>
      <c r="B126" t="s">
        <v>1573</v>
      </c>
      <c r="C126" s="129" t="s">
        <v>1575</v>
      </c>
      <c r="D126" t="s">
        <v>1574</v>
      </c>
      <c r="E126" s="33" t="s">
        <v>19</v>
      </c>
      <c r="F126" s="33" t="s">
        <v>1388</v>
      </c>
      <c r="G126" s="33"/>
      <c r="H126" s="33" t="s">
        <v>1590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1586</v>
      </c>
      <c r="B127" t="s">
        <v>1591</v>
      </c>
      <c r="C127" s="129" t="s">
        <v>1575</v>
      </c>
      <c r="D127" t="s">
        <v>1592</v>
      </c>
      <c r="E127" s="33"/>
      <c r="F127" s="33"/>
      <c r="G127" s="33"/>
      <c r="H127" s="33" t="s">
        <v>1603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1019</v>
      </c>
      <c r="C128" t="s">
        <v>1140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1020</v>
      </c>
      <c r="C129" t="s">
        <v>1140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1021</v>
      </c>
      <c r="C130" t="s">
        <v>1140</v>
      </c>
      <c r="D130" t="s">
        <v>192</v>
      </c>
      <c r="E130" s="33" t="s">
        <v>19</v>
      </c>
      <c r="F130" s="33" t="s">
        <v>28</v>
      </c>
      <c r="G130" s="33"/>
      <c r="H130" s="33" t="s">
        <v>1463</v>
      </c>
      <c r="I130" s="34">
        <f t="shared" si="13"/>
        <v>11</v>
      </c>
      <c r="J130" s="34">
        <f t="shared" si="14"/>
        <v>17</v>
      </c>
      <c r="K130" s="35">
        <f t="shared" si="15"/>
        <v>0.39285714285714285</v>
      </c>
      <c r="L130" s="86"/>
      <c r="M130" s="86" t="s">
        <v>1600</v>
      </c>
      <c r="N130" s="86" t="s">
        <v>1600</v>
      </c>
      <c r="O130" s="86" t="s">
        <v>1600</v>
      </c>
      <c r="P130" s="86" t="s">
        <v>1600</v>
      </c>
      <c r="Q130" s="86" t="s">
        <v>1600</v>
      </c>
      <c r="R130" s="86" t="s">
        <v>1600</v>
      </c>
      <c r="S130" s="86" t="s">
        <v>1600</v>
      </c>
      <c r="T130" s="86" t="s">
        <v>1600</v>
      </c>
      <c r="U130" s="86" t="s">
        <v>1600</v>
      </c>
      <c r="V130" s="86" t="s">
        <v>1600</v>
      </c>
      <c r="W130" s="86" t="s">
        <v>1600</v>
      </c>
      <c r="X130" s="86" t="s">
        <v>1600</v>
      </c>
      <c r="Y130" s="86" t="s">
        <v>1600</v>
      </c>
      <c r="Z130" s="86" t="s">
        <v>1600</v>
      </c>
      <c r="AA130" s="86" t="s">
        <v>1600</v>
      </c>
      <c r="AB130" s="86" t="s">
        <v>1600</v>
      </c>
      <c r="AC130" s="86" t="s">
        <v>1600</v>
      </c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1022</v>
      </c>
      <c r="C131" t="s">
        <v>1140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1140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1140</v>
      </c>
      <c r="D133" t="s">
        <v>201</v>
      </c>
      <c r="E133" s="33" t="s">
        <v>19</v>
      </c>
      <c r="F133" s="33" t="s">
        <v>1133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1140</v>
      </c>
      <c r="D134" t="s">
        <v>204</v>
      </c>
      <c r="E134" s="33" t="s">
        <v>15</v>
      </c>
      <c r="F134" s="33" t="s">
        <v>1133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1140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1140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1140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1024</v>
      </c>
      <c r="C138" t="s">
        <v>1140</v>
      </c>
      <c r="D138" t="s">
        <v>195</v>
      </c>
      <c r="E138" s="33" t="s">
        <v>15</v>
      </c>
      <c r="F138" s="33" t="s">
        <v>1133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1140</v>
      </c>
      <c r="D139" t="s">
        <v>1023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1140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1140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1140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1140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1248</v>
      </c>
      <c r="C144" s="33" t="s">
        <v>1140</v>
      </c>
      <c r="D144" t="s">
        <v>1231</v>
      </c>
      <c r="E144" s="33" t="s">
        <v>1192</v>
      </c>
      <c r="F144" s="33" t="s">
        <v>28</v>
      </c>
      <c r="G144" s="33"/>
      <c r="H144" s="33" t="s">
        <v>1232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1247</v>
      </c>
      <c r="C145" s="33" t="s">
        <v>1140</v>
      </c>
      <c r="D145" t="s">
        <v>1231</v>
      </c>
      <c r="E145" s="33" t="s">
        <v>1192</v>
      </c>
      <c r="F145" s="33" t="s">
        <v>28</v>
      </c>
      <c r="G145" s="33"/>
      <c r="H145" s="33" t="s">
        <v>1233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1250</v>
      </c>
      <c r="C146" s="33" t="s">
        <v>1140</v>
      </c>
      <c r="D146" t="s">
        <v>1228</v>
      </c>
      <c r="E146" s="33" t="s">
        <v>73</v>
      </c>
      <c r="F146" s="33" t="s">
        <v>28</v>
      </c>
      <c r="G146" s="33"/>
      <c r="H146" s="33" t="s">
        <v>1229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1251</v>
      </c>
      <c r="C147" s="33" t="s">
        <v>1140</v>
      </c>
      <c r="D147" t="s">
        <v>1228</v>
      </c>
      <c r="E147" s="33" t="s">
        <v>73</v>
      </c>
      <c r="F147" s="33" t="s">
        <v>28</v>
      </c>
      <c r="G147" s="33"/>
      <c r="H147" s="33" t="s">
        <v>1230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1025</v>
      </c>
      <c r="C148" t="s">
        <v>1140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1026</v>
      </c>
      <c r="C149" t="s">
        <v>1140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27</v>
      </c>
      <c r="J149" s="34">
        <f t="shared" si="14"/>
        <v>1</v>
      </c>
      <c r="K149" s="35">
        <f t="shared" si="15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 t="s">
        <v>1600</v>
      </c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1027</v>
      </c>
      <c r="C150" t="s">
        <v>1140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1139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1139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1139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21</v>
      </c>
      <c r="J153" s="34">
        <f t="shared" si="21"/>
        <v>7</v>
      </c>
      <c r="K153" s="35">
        <f t="shared" si="22"/>
        <v>0.75</v>
      </c>
      <c r="L153" s="86"/>
      <c r="M153" s="86"/>
      <c r="N153" s="86"/>
      <c r="O153" s="86"/>
      <c r="P153" s="86" t="s">
        <v>1600</v>
      </c>
      <c r="Q153" s="86" t="s">
        <v>1600</v>
      </c>
      <c r="R153" s="86" t="s">
        <v>1600</v>
      </c>
      <c r="S153" s="86" t="s">
        <v>1600</v>
      </c>
      <c r="T153" s="86" t="s">
        <v>1600</v>
      </c>
      <c r="U153" s="86" t="s">
        <v>1600</v>
      </c>
      <c r="V153" s="86" t="s">
        <v>1600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1139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1139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1139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1139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1032</v>
      </c>
      <c r="C158" t="s">
        <v>1139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27</v>
      </c>
      <c r="J158" s="34">
        <f t="shared" si="21"/>
        <v>1</v>
      </c>
      <c r="K158" s="35">
        <f t="shared" si="22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 t="s">
        <v>1600</v>
      </c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1033</v>
      </c>
      <c r="C159" t="s">
        <v>1139</v>
      </c>
      <c r="D159" t="s">
        <v>226</v>
      </c>
      <c r="E159" s="33" t="s">
        <v>15</v>
      </c>
      <c r="F159" s="33" t="s">
        <v>20</v>
      </c>
      <c r="G159" s="33"/>
      <c r="H159" s="33" t="s">
        <v>1291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1139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1139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1139</v>
      </c>
      <c r="D162" t="s">
        <v>230</v>
      </c>
      <c r="E162" s="33" t="s">
        <v>73</v>
      </c>
      <c r="F162" s="33" t="s">
        <v>1133</v>
      </c>
      <c r="G162" s="33" t="s">
        <v>1331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1139</v>
      </c>
      <c r="D163" t="s">
        <v>230</v>
      </c>
      <c r="E163" s="33" t="s">
        <v>73</v>
      </c>
      <c r="F163" s="33" t="s">
        <v>1133</v>
      </c>
      <c r="G163" s="33" t="s">
        <v>1331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1028</v>
      </c>
      <c r="C164" t="s">
        <v>1139</v>
      </c>
      <c r="D164" t="s">
        <v>247</v>
      </c>
      <c r="E164" s="33" t="s">
        <v>73</v>
      </c>
      <c r="F164" s="33" t="s">
        <v>1133</v>
      </c>
      <c r="G164" s="33" t="s">
        <v>1331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1029</v>
      </c>
      <c r="C165" t="s">
        <v>1139</v>
      </c>
      <c r="D165" t="s">
        <v>247</v>
      </c>
      <c r="E165" s="33" t="s">
        <v>73</v>
      </c>
      <c r="F165" s="33" t="s">
        <v>1133</v>
      </c>
      <c r="G165" s="33" t="s">
        <v>1331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1030</v>
      </c>
      <c r="C166" t="s">
        <v>1139</v>
      </c>
      <c r="D166" t="s">
        <v>248</v>
      </c>
      <c r="E166" s="33" t="s">
        <v>73</v>
      </c>
      <c r="F166" s="33" t="s">
        <v>1133</v>
      </c>
      <c r="G166" s="33" t="s">
        <v>1331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1031</v>
      </c>
      <c r="C167" t="s">
        <v>1139</v>
      </c>
      <c r="D167" t="s">
        <v>248</v>
      </c>
      <c r="E167" s="33" t="s">
        <v>73</v>
      </c>
      <c r="F167" s="33" t="s">
        <v>1133</v>
      </c>
      <c r="G167" s="33" t="s">
        <v>1331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1312</v>
      </c>
      <c r="C168" t="s">
        <v>1139</v>
      </c>
      <c r="D168" t="s">
        <v>1311</v>
      </c>
      <c r="E168" t="s">
        <v>19</v>
      </c>
      <c r="F168" t="s">
        <v>28</v>
      </c>
      <c r="G168"/>
      <c r="H168" s="33" t="s">
        <v>1321</v>
      </c>
      <c r="I168" s="34">
        <f t="shared" si="20"/>
        <v>14</v>
      </c>
      <c r="J168" s="34">
        <f t="shared" si="23"/>
        <v>14</v>
      </c>
      <c r="K168" s="35">
        <f t="shared" si="24"/>
        <v>0.5</v>
      </c>
      <c r="L168" s="86"/>
      <c r="M168" s="86" t="s">
        <v>1600</v>
      </c>
      <c r="N168" s="86" t="s">
        <v>1600</v>
      </c>
      <c r="O168" s="86" t="s">
        <v>1600</v>
      </c>
      <c r="P168" s="86" t="s">
        <v>1600</v>
      </c>
      <c r="Q168" s="86" t="s">
        <v>1600</v>
      </c>
      <c r="R168" s="86" t="s">
        <v>1600</v>
      </c>
      <c r="S168" s="86" t="s">
        <v>1600</v>
      </c>
      <c r="T168" s="86" t="s">
        <v>1600</v>
      </c>
      <c r="U168" s="86" t="s">
        <v>1600</v>
      </c>
      <c r="V168" s="86" t="s">
        <v>1600</v>
      </c>
      <c r="W168" s="86" t="s">
        <v>1600</v>
      </c>
      <c r="X168" s="86"/>
      <c r="Y168" s="86" t="s">
        <v>1600</v>
      </c>
      <c r="Z168" s="86" t="s">
        <v>1600</v>
      </c>
      <c r="AA168" s="86"/>
      <c r="AB168" s="86"/>
      <c r="AC168" s="86" t="s">
        <v>1600</v>
      </c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1139</v>
      </c>
      <c r="D169" t="s">
        <v>250</v>
      </c>
      <c r="E169" s="33" t="s">
        <v>15</v>
      </c>
      <c r="F169" s="33" t="s">
        <v>1133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1139</v>
      </c>
      <c r="D170" t="s">
        <v>252</v>
      </c>
      <c r="E170" s="33" t="s">
        <v>15</v>
      </c>
      <c r="F170" s="33" t="s">
        <v>1133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1139</v>
      </c>
      <c r="D171" t="s">
        <v>254</v>
      </c>
      <c r="E171" s="33" t="s">
        <v>15</v>
      </c>
      <c r="F171" s="33" t="s">
        <v>1133</v>
      </c>
      <c r="G171" s="33" t="s">
        <v>45</v>
      </c>
      <c r="H171" s="33" t="s">
        <v>751</v>
      </c>
      <c r="I171" s="34">
        <f t="shared" si="20"/>
        <v>11</v>
      </c>
      <c r="J171" s="34">
        <f t="shared" si="21"/>
        <v>17</v>
      </c>
      <c r="K171" s="35">
        <f t="shared" si="22"/>
        <v>0.39285714285714285</v>
      </c>
      <c r="L171" s="86"/>
      <c r="M171" s="86" t="s">
        <v>1600</v>
      </c>
      <c r="N171" s="86" t="s">
        <v>1600</v>
      </c>
      <c r="O171" s="86" t="s">
        <v>1600</v>
      </c>
      <c r="P171" s="86" t="s">
        <v>1600</v>
      </c>
      <c r="Q171" s="86" t="s">
        <v>1600</v>
      </c>
      <c r="R171" s="86" t="s">
        <v>1600</v>
      </c>
      <c r="S171" s="86" t="s">
        <v>1600</v>
      </c>
      <c r="T171" s="86" t="s">
        <v>1600</v>
      </c>
      <c r="U171" s="86" t="s">
        <v>1600</v>
      </c>
      <c r="V171" s="86" t="s">
        <v>1600</v>
      </c>
      <c r="W171" s="86" t="s">
        <v>1600</v>
      </c>
      <c r="X171" s="86" t="s">
        <v>1600</v>
      </c>
      <c r="Y171" s="86" t="s">
        <v>1600</v>
      </c>
      <c r="Z171" s="86" t="s">
        <v>1600</v>
      </c>
      <c r="AA171" s="86" t="s">
        <v>1600</v>
      </c>
      <c r="AB171" s="86" t="s">
        <v>1600</v>
      </c>
      <c r="AC171" s="86" t="s">
        <v>1600</v>
      </c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1262</v>
      </c>
      <c r="C172" t="s">
        <v>1140</v>
      </c>
      <c r="D172" t="s">
        <v>1263</v>
      </c>
      <c r="E172" s="33" t="s">
        <v>73</v>
      </c>
      <c r="F172" s="33" t="s">
        <v>16</v>
      </c>
      <c r="G172" s="33"/>
      <c r="H172" s="33" t="s">
        <v>1352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1600</v>
      </c>
      <c r="Q172" s="86"/>
      <c r="R172" s="86" t="s">
        <v>1600</v>
      </c>
      <c r="S172" s="86"/>
      <c r="T172" s="86"/>
      <c r="U172" s="86" t="s">
        <v>1600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1264</v>
      </c>
      <c r="C173" t="s">
        <v>1140</v>
      </c>
      <c r="D173" t="s">
        <v>1265</v>
      </c>
      <c r="E173" s="33" t="s">
        <v>73</v>
      </c>
      <c r="F173" s="33" t="s">
        <v>20</v>
      </c>
      <c r="G173" s="33"/>
      <c r="H173" s="33" t="s">
        <v>1353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1600</v>
      </c>
      <c r="Q173" s="86"/>
      <c r="R173" s="86" t="s">
        <v>1600</v>
      </c>
      <c r="S173" s="86"/>
      <c r="T173" s="86"/>
      <c r="U173" s="86" t="s">
        <v>1600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1034</v>
      </c>
      <c r="C174" t="s">
        <v>1139</v>
      </c>
      <c r="D174" t="s">
        <v>1164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1600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1139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1139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1139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1580</v>
      </c>
      <c r="C178" t="s">
        <v>1575</v>
      </c>
      <c r="D178" t="s">
        <v>1584</v>
      </c>
      <c r="E178" s="33" t="s">
        <v>15</v>
      </c>
      <c r="F178" s="33" t="s">
        <v>1388</v>
      </c>
      <c r="G178" s="33"/>
      <c r="H178" s="33" t="s">
        <v>1585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1035</v>
      </c>
      <c r="C179" t="s">
        <v>1140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11</v>
      </c>
      <c r="J179" s="34">
        <f t="shared" si="21"/>
        <v>17</v>
      </c>
      <c r="K179" s="35">
        <f t="shared" si="22"/>
        <v>0.39285714285714285</v>
      </c>
      <c r="L179" s="86"/>
      <c r="M179" s="86" t="s">
        <v>1600</v>
      </c>
      <c r="N179" s="86" t="s">
        <v>1600</v>
      </c>
      <c r="O179" s="86" t="s">
        <v>1600</v>
      </c>
      <c r="P179" s="86" t="s">
        <v>1600</v>
      </c>
      <c r="Q179" s="86" t="s">
        <v>1600</v>
      </c>
      <c r="R179" s="86" t="s">
        <v>1600</v>
      </c>
      <c r="S179" s="86" t="s">
        <v>1600</v>
      </c>
      <c r="T179" s="86" t="s">
        <v>1600</v>
      </c>
      <c r="U179" s="86" t="s">
        <v>1600</v>
      </c>
      <c r="V179" s="86" t="s">
        <v>1600</v>
      </c>
      <c r="W179" s="86" t="s">
        <v>1600</v>
      </c>
      <c r="X179" s="86" t="s">
        <v>1600</v>
      </c>
      <c r="Y179" s="86" t="s">
        <v>1600</v>
      </c>
      <c r="Z179" s="86" t="s">
        <v>1600</v>
      </c>
      <c r="AA179" s="86" t="s">
        <v>1600</v>
      </c>
      <c r="AB179" s="86" t="s">
        <v>1600</v>
      </c>
      <c r="AC179" s="86" t="s">
        <v>1600</v>
      </c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1140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11</v>
      </c>
      <c r="J180" s="34">
        <f t="shared" si="21"/>
        <v>17</v>
      </c>
      <c r="K180" s="35">
        <f t="shared" si="22"/>
        <v>0.39285714285714285</v>
      </c>
      <c r="L180" s="86"/>
      <c r="M180" s="86" t="s">
        <v>1600</v>
      </c>
      <c r="N180" s="86" t="s">
        <v>1600</v>
      </c>
      <c r="O180" s="86" t="s">
        <v>1600</v>
      </c>
      <c r="P180" s="86" t="s">
        <v>1600</v>
      </c>
      <c r="Q180" s="86" t="s">
        <v>1600</v>
      </c>
      <c r="R180" s="86" t="s">
        <v>1600</v>
      </c>
      <c r="S180" s="86" t="s">
        <v>1600</v>
      </c>
      <c r="T180" s="86" t="s">
        <v>1600</v>
      </c>
      <c r="U180" s="86" t="s">
        <v>1600</v>
      </c>
      <c r="V180" s="86" t="s">
        <v>1600</v>
      </c>
      <c r="W180" s="86" t="s">
        <v>1600</v>
      </c>
      <c r="X180" s="86" t="s">
        <v>1600</v>
      </c>
      <c r="Y180" s="86" t="s">
        <v>1600</v>
      </c>
      <c r="Z180" s="86" t="s">
        <v>1600</v>
      </c>
      <c r="AA180" s="86" t="s">
        <v>1600</v>
      </c>
      <c r="AB180" s="86" t="s">
        <v>1600</v>
      </c>
      <c r="AC180" s="86" t="s">
        <v>1600</v>
      </c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1140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11</v>
      </c>
      <c r="J181" s="34">
        <f t="shared" si="21"/>
        <v>17</v>
      </c>
      <c r="K181" s="35">
        <f t="shared" si="22"/>
        <v>0.39285714285714285</v>
      </c>
      <c r="L181" s="86"/>
      <c r="M181" s="86" t="s">
        <v>1600</v>
      </c>
      <c r="N181" s="86" t="s">
        <v>1600</v>
      </c>
      <c r="O181" s="86" t="s">
        <v>1600</v>
      </c>
      <c r="P181" s="86" t="s">
        <v>1600</v>
      </c>
      <c r="Q181" s="86" t="s">
        <v>1600</v>
      </c>
      <c r="R181" s="86" t="s">
        <v>1600</v>
      </c>
      <c r="S181" s="86" t="s">
        <v>1600</v>
      </c>
      <c r="T181" s="86" t="s">
        <v>1600</v>
      </c>
      <c r="U181" s="86" t="s">
        <v>1600</v>
      </c>
      <c r="V181" s="86" t="s">
        <v>1600</v>
      </c>
      <c r="W181" s="86" t="s">
        <v>1600</v>
      </c>
      <c r="X181" s="86" t="s">
        <v>1600</v>
      </c>
      <c r="Y181" s="86" t="s">
        <v>1600</v>
      </c>
      <c r="Z181" s="86" t="s">
        <v>1600</v>
      </c>
      <c r="AA181" s="86" t="s">
        <v>1600</v>
      </c>
      <c r="AB181" s="86" t="s">
        <v>1600</v>
      </c>
      <c r="AC181" s="86" t="s">
        <v>1600</v>
      </c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1036</v>
      </c>
      <c r="C182" t="s">
        <v>1139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1600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1037</v>
      </c>
      <c r="C183" t="s">
        <v>1139</v>
      </c>
      <c r="D183" t="s">
        <v>1165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1600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1038</v>
      </c>
      <c r="C184" t="s">
        <v>1139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1600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1039</v>
      </c>
      <c r="C185" t="s">
        <v>1139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1600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1040</v>
      </c>
      <c r="C186" t="s">
        <v>1139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1600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1041</v>
      </c>
      <c r="C187" t="s">
        <v>1139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1600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1139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1139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1600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1139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1600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1139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1600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1139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1600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1139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1600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1139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1600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1139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1600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1290</v>
      </c>
      <c r="C196" s="33" t="s">
        <v>1139</v>
      </c>
      <c r="D196" t="s">
        <v>1284</v>
      </c>
      <c r="E196" s="33" t="s">
        <v>15</v>
      </c>
      <c r="F196" s="33" t="s">
        <v>28</v>
      </c>
      <c r="G196" s="33"/>
      <c r="H196" s="33" t="s">
        <v>1285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1600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1042</v>
      </c>
      <c r="C197" t="s">
        <v>1139</v>
      </c>
      <c r="D197" t="s">
        <v>1166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1140</v>
      </c>
      <c r="D198" t="s">
        <v>289</v>
      </c>
      <c r="E198" s="33" t="s">
        <v>15</v>
      </c>
      <c r="F198" s="33" t="s">
        <v>1133</v>
      </c>
      <c r="G198" s="33"/>
      <c r="H198" s="33" t="s">
        <v>1142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1140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27</v>
      </c>
      <c r="J199" s="34">
        <f t="shared" si="21"/>
        <v>1</v>
      </c>
      <c r="K199" s="35">
        <f t="shared" si="22"/>
        <v>0.9642857142857143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 t="s">
        <v>1600</v>
      </c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1140</v>
      </c>
      <c r="D200" t="s">
        <v>14</v>
      </c>
      <c r="E200" s="33" t="s">
        <v>15</v>
      </c>
      <c r="F200" s="33" t="s">
        <v>1133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1043</v>
      </c>
      <c r="C201" t="s">
        <v>1140</v>
      </c>
      <c r="D201" t="s">
        <v>1044</v>
      </c>
      <c r="E201" s="33" t="s">
        <v>73</v>
      </c>
      <c r="F201" s="33" t="s">
        <v>28</v>
      </c>
      <c r="G201" s="33"/>
      <c r="H201" s="33" t="s">
        <v>1297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1045</v>
      </c>
      <c r="B202" t="s">
        <v>1046</v>
      </c>
      <c r="C202" t="s">
        <v>1140</v>
      </c>
      <c r="D202" t="s">
        <v>1044</v>
      </c>
      <c r="E202" s="33" t="s">
        <v>73</v>
      </c>
      <c r="F202" s="33" t="s">
        <v>28</v>
      </c>
      <c r="G202" s="33"/>
      <c r="H202" s="33" t="s">
        <v>1298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1140</v>
      </c>
      <c r="D203" t="s">
        <v>1167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1140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1140</v>
      </c>
      <c r="D205" t="s">
        <v>614</v>
      </c>
      <c r="E205" s="33" t="s">
        <v>15</v>
      </c>
      <c r="F205" s="33" t="s">
        <v>1133</v>
      </c>
      <c r="G205" s="33" t="s">
        <v>1336</v>
      </c>
      <c r="H205" s="33" t="s">
        <v>776</v>
      </c>
      <c r="I205" s="34">
        <f t="shared" si="20"/>
        <v>11</v>
      </c>
      <c r="J205" s="34">
        <f t="shared" si="21"/>
        <v>17</v>
      </c>
      <c r="K205" s="35">
        <f t="shared" si="22"/>
        <v>0.39285714285714285</v>
      </c>
      <c r="L205" s="86"/>
      <c r="M205" s="86" t="s">
        <v>1600</v>
      </c>
      <c r="N205" s="86" t="s">
        <v>1600</v>
      </c>
      <c r="O205" s="86" t="s">
        <v>1600</v>
      </c>
      <c r="P205" s="86" t="s">
        <v>1600</v>
      </c>
      <c r="Q205" s="86" t="s">
        <v>1600</v>
      </c>
      <c r="R205" s="86" t="s">
        <v>1600</v>
      </c>
      <c r="S205" s="86" t="s">
        <v>1600</v>
      </c>
      <c r="T205" s="86" t="s">
        <v>1600</v>
      </c>
      <c r="U205" s="86" t="s">
        <v>1600</v>
      </c>
      <c r="V205" s="86" t="s">
        <v>1600</v>
      </c>
      <c r="W205" s="86" t="s">
        <v>1600</v>
      </c>
      <c r="X205" s="86" t="s">
        <v>1600</v>
      </c>
      <c r="Y205" s="86" t="s">
        <v>1600</v>
      </c>
      <c r="Z205" s="86" t="s">
        <v>1600</v>
      </c>
      <c r="AA205" s="86" t="s">
        <v>1600</v>
      </c>
      <c r="AB205" s="86" t="s">
        <v>1600</v>
      </c>
      <c r="AC205" s="86" t="s">
        <v>1600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1140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1313</v>
      </c>
      <c r="C207" t="s">
        <v>1139</v>
      </c>
      <c r="D207" t="s">
        <v>1314</v>
      </c>
      <c r="E207" t="s">
        <v>19</v>
      </c>
      <c r="F207" t="s">
        <v>28</v>
      </c>
      <c r="G207"/>
      <c r="H207" s="33" t="s">
        <v>1354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1560</v>
      </c>
      <c r="C208" t="s">
        <v>1139</v>
      </c>
      <c r="D208" t="s">
        <v>1576</v>
      </c>
      <c r="E208" s="33" t="s">
        <v>15</v>
      </c>
      <c r="F208" s="33" t="s">
        <v>28</v>
      </c>
      <c r="G208"/>
      <c r="H208" s="33" t="s">
        <v>1588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1047</v>
      </c>
      <c r="C209" t="s">
        <v>1139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1600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1139</v>
      </c>
      <c r="D210" t="s">
        <v>296</v>
      </c>
      <c r="E210" s="33" t="s">
        <v>73</v>
      </c>
      <c r="F210" s="33" t="s">
        <v>28</v>
      </c>
      <c r="G210" s="33"/>
      <c r="H210" s="33" t="s">
        <v>1137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1600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1048</v>
      </c>
      <c r="C211" t="s">
        <v>1139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1600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1139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1600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1049</v>
      </c>
      <c r="C213" t="s">
        <v>1139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1600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1139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1600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1327</v>
      </c>
      <c r="C215" t="s">
        <v>1139</v>
      </c>
      <c r="D215" t="s">
        <v>1328</v>
      </c>
      <c r="E215" s="33" t="s">
        <v>19</v>
      </c>
      <c r="F215" s="33" t="s">
        <v>1133</v>
      </c>
      <c r="G215" s="33"/>
      <c r="H215" s="33" t="s">
        <v>1329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1366</v>
      </c>
      <c r="C216" t="s">
        <v>1139</v>
      </c>
      <c r="D216" t="s">
        <v>1367</v>
      </c>
      <c r="E216" s="33" t="s">
        <v>19</v>
      </c>
      <c r="F216" s="33" t="s">
        <v>1133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1600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1139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1139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1139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1139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1050</v>
      </c>
      <c r="C221" t="s">
        <v>1139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1139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11</v>
      </c>
      <c r="J222" s="34">
        <f t="shared" si="21"/>
        <v>17</v>
      </c>
      <c r="K222" s="35">
        <f t="shared" si="22"/>
        <v>0.39285714285714285</v>
      </c>
      <c r="L222" s="86"/>
      <c r="M222" s="86" t="s">
        <v>1600</v>
      </c>
      <c r="N222" s="86" t="s">
        <v>1600</v>
      </c>
      <c r="O222" s="86" t="s">
        <v>1600</v>
      </c>
      <c r="P222" s="86" t="s">
        <v>1600</v>
      </c>
      <c r="Q222" s="86" t="s">
        <v>1600</v>
      </c>
      <c r="R222" s="86" t="s">
        <v>1600</v>
      </c>
      <c r="S222" s="86" t="s">
        <v>1600</v>
      </c>
      <c r="T222" s="86" t="s">
        <v>1600</v>
      </c>
      <c r="U222" s="86" t="s">
        <v>1600</v>
      </c>
      <c r="V222" s="86" t="s">
        <v>1600</v>
      </c>
      <c r="W222" s="86" t="s">
        <v>1600</v>
      </c>
      <c r="X222" s="86" t="s">
        <v>1600</v>
      </c>
      <c r="Y222" s="86" t="s">
        <v>1600</v>
      </c>
      <c r="Z222" s="86" t="s">
        <v>1600</v>
      </c>
      <c r="AA222" s="86" t="s">
        <v>1600</v>
      </c>
      <c r="AB222" s="86" t="s">
        <v>1600</v>
      </c>
      <c r="AC222" s="86" t="s">
        <v>1600</v>
      </c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1139</v>
      </c>
      <c r="D223" t="s">
        <v>320</v>
      </c>
      <c r="E223" s="33" t="s">
        <v>19</v>
      </c>
      <c r="F223" s="33" t="s">
        <v>1133</v>
      </c>
      <c r="G223" s="33" t="s">
        <v>1337</v>
      </c>
      <c r="H223" s="33" t="s">
        <v>789</v>
      </c>
      <c r="I223" s="34">
        <f t="shared" si="30"/>
        <v>27</v>
      </c>
      <c r="J223" s="34">
        <f t="shared" si="21"/>
        <v>1</v>
      </c>
      <c r="K223" s="35">
        <f t="shared" si="22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 t="s">
        <v>1600</v>
      </c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1139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1139</v>
      </c>
      <c r="D225" t="s">
        <v>325</v>
      </c>
      <c r="E225" s="33" t="s">
        <v>19</v>
      </c>
      <c r="F225" s="33" t="s">
        <v>20</v>
      </c>
      <c r="G225" s="33"/>
      <c r="H225" s="97" t="s">
        <v>1288</v>
      </c>
      <c r="I225" s="34">
        <f t="shared" si="30"/>
        <v>20</v>
      </c>
      <c r="J225" s="34">
        <f t="shared" si="21"/>
        <v>8</v>
      </c>
      <c r="K225" s="35">
        <f t="shared" si="22"/>
        <v>0.7142857142857143</v>
      </c>
      <c r="L225" s="86"/>
      <c r="M225" s="86"/>
      <c r="N225" s="86"/>
      <c r="O225" s="86"/>
      <c r="P225" s="86"/>
      <c r="Q225" s="86"/>
      <c r="R225" s="86"/>
      <c r="S225" s="86" t="s">
        <v>1600</v>
      </c>
      <c r="T225" s="86" t="s">
        <v>1600</v>
      </c>
      <c r="U225" s="86"/>
      <c r="V225" s="86" t="s">
        <v>1600</v>
      </c>
      <c r="W225" s="86"/>
      <c r="X225" s="86"/>
      <c r="Y225" s="86" t="s">
        <v>1600</v>
      </c>
      <c r="Z225" s="86" t="s">
        <v>1600</v>
      </c>
      <c r="AA225" s="86" t="s">
        <v>1600</v>
      </c>
      <c r="AB225" s="86" t="s">
        <v>1600</v>
      </c>
      <c r="AC225" s="86" t="s">
        <v>1600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1139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1139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1139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17</v>
      </c>
      <c r="J228" s="34">
        <f>COUNTIF(L228:AM228,"APAGADO")</f>
        <v>11</v>
      </c>
      <c r="K228" s="35">
        <f>(I228)/(J228+I228)</f>
        <v>0.6071428571428571</v>
      </c>
      <c r="L228" s="86"/>
      <c r="M228" s="86"/>
      <c r="N228" s="86"/>
      <c r="O228" s="86"/>
      <c r="P228" s="86"/>
      <c r="Q228" s="86"/>
      <c r="R228" s="86"/>
      <c r="S228" s="86" t="s">
        <v>1600</v>
      </c>
      <c r="T228" s="86" t="s">
        <v>1600</v>
      </c>
      <c r="U228" s="86" t="s">
        <v>1600</v>
      </c>
      <c r="V228" s="86" t="s">
        <v>1600</v>
      </c>
      <c r="W228" s="86" t="s">
        <v>1600</v>
      </c>
      <c r="X228" s="86" t="s">
        <v>1600</v>
      </c>
      <c r="Y228" s="86" t="s">
        <v>1600</v>
      </c>
      <c r="Z228" s="86" t="s">
        <v>1600</v>
      </c>
      <c r="AA228" s="86" t="s">
        <v>1600</v>
      </c>
      <c r="AB228" s="86" t="s">
        <v>1600</v>
      </c>
      <c r="AC228" s="86" t="s">
        <v>1600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1139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1605</v>
      </c>
      <c r="C230" t="s">
        <v>1139</v>
      </c>
      <c r="D230" t="s">
        <v>1606</v>
      </c>
      <c r="E230" s="33"/>
      <c r="F230" s="33"/>
      <c r="G230" s="33"/>
      <c r="H230" s="33"/>
      <c r="I230" s="34">
        <f t="shared" si="30"/>
        <v>19</v>
      </c>
      <c r="J230" s="34">
        <f t="shared" si="21"/>
        <v>9</v>
      </c>
      <c r="K230" s="35">
        <f t="shared" si="22"/>
        <v>0.6785714285714286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1600</v>
      </c>
      <c r="V230" s="86" t="s">
        <v>1600</v>
      </c>
      <c r="W230" s="86" t="s">
        <v>1600</v>
      </c>
      <c r="X230" s="86" t="s">
        <v>1600</v>
      </c>
      <c r="Y230" s="86" t="s">
        <v>1600</v>
      </c>
      <c r="Z230" s="86" t="s">
        <v>1600</v>
      </c>
      <c r="AA230" s="86" t="s">
        <v>1600</v>
      </c>
      <c r="AB230" s="86" t="s">
        <v>1600</v>
      </c>
      <c r="AC230" s="86" t="s">
        <v>1600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1140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1600</v>
      </c>
      <c r="N231" s="86" t="s">
        <v>1600</v>
      </c>
      <c r="O231" s="86" t="s">
        <v>1600</v>
      </c>
      <c r="P231" s="86" t="s">
        <v>1600</v>
      </c>
      <c r="Q231" s="86" t="s">
        <v>1600</v>
      </c>
      <c r="R231" s="86" t="s">
        <v>1600</v>
      </c>
      <c r="S231" s="86" t="s">
        <v>1600</v>
      </c>
      <c r="T231" s="86" t="s">
        <v>1600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1140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1600</v>
      </c>
      <c r="N232" s="86" t="s">
        <v>1600</v>
      </c>
      <c r="O232" s="86" t="s">
        <v>1600</v>
      </c>
      <c r="P232" s="86" t="s">
        <v>1600</v>
      </c>
      <c r="Q232" s="86" t="s">
        <v>1600</v>
      </c>
      <c r="R232" s="86" t="s">
        <v>1600</v>
      </c>
      <c r="S232" s="86" t="s">
        <v>1600</v>
      </c>
      <c r="T232" s="86" t="s">
        <v>1600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1140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1600</v>
      </c>
      <c r="N233" s="86" t="s">
        <v>1600</v>
      </c>
      <c r="O233" s="86" t="s">
        <v>1600</v>
      </c>
      <c r="P233" s="86" t="s">
        <v>1600</v>
      </c>
      <c r="Q233" s="86" t="s">
        <v>1600</v>
      </c>
      <c r="R233" s="86" t="s">
        <v>1600</v>
      </c>
      <c r="S233" s="86" t="s">
        <v>1600</v>
      </c>
      <c r="T233" s="86" t="s">
        <v>1600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1140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1600</v>
      </c>
      <c r="N234" s="86" t="s">
        <v>1600</v>
      </c>
      <c r="O234" s="86" t="s">
        <v>1600</v>
      </c>
      <c r="P234" s="86" t="s">
        <v>1600</v>
      </c>
      <c r="Q234" s="86" t="s">
        <v>1600</v>
      </c>
      <c r="R234" s="86" t="s">
        <v>1600</v>
      </c>
      <c r="S234" s="86" t="s">
        <v>1600</v>
      </c>
      <c r="T234" s="86" t="s">
        <v>1600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1140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1600</v>
      </c>
      <c r="N235" s="86" t="s">
        <v>1600</v>
      </c>
      <c r="O235" s="86" t="s">
        <v>1600</v>
      </c>
      <c r="P235" s="86" t="s">
        <v>1600</v>
      </c>
      <c r="Q235" s="86" t="s">
        <v>1600</v>
      </c>
      <c r="R235" s="86" t="s">
        <v>1600</v>
      </c>
      <c r="S235" s="86" t="s">
        <v>1600</v>
      </c>
      <c r="T235" s="86" t="s">
        <v>1600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1139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1139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1052</v>
      </c>
      <c r="C238" t="s">
        <v>1139</v>
      </c>
      <c r="D238" t="s">
        <v>1053</v>
      </c>
      <c r="E238" s="33" t="s">
        <v>73</v>
      </c>
      <c r="F238" s="33" t="s">
        <v>28</v>
      </c>
      <c r="G238" s="33"/>
      <c r="H238" s="33" t="s">
        <v>1355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1140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13</v>
      </c>
      <c r="J239" s="34">
        <f t="shared" si="21"/>
        <v>15</v>
      </c>
      <c r="K239" s="35">
        <f t="shared" si="22"/>
        <v>0.4642857142857143</v>
      </c>
      <c r="L239" s="86"/>
      <c r="M239" s="86" t="s">
        <v>1600</v>
      </c>
      <c r="N239" s="86"/>
      <c r="O239" s="86" t="s">
        <v>1600</v>
      </c>
      <c r="P239" s="86" t="s">
        <v>1600</v>
      </c>
      <c r="Q239" s="86" t="s">
        <v>1600</v>
      </c>
      <c r="R239" s="86" t="s">
        <v>1600</v>
      </c>
      <c r="S239" s="86" t="s">
        <v>1600</v>
      </c>
      <c r="T239" s="86" t="s">
        <v>1600</v>
      </c>
      <c r="U239" s="86" t="s">
        <v>1600</v>
      </c>
      <c r="V239" s="86"/>
      <c r="W239" s="86" t="s">
        <v>1600</v>
      </c>
      <c r="X239" s="86" t="s">
        <v>1600</v>
      </c>
      <c r="Y239" s="86" t="s">
        <v>1600</v>
      </c>
      <c r="Z239" s="86" t="s">
        <v>1600</v>
      </c>
      <c r="AA239" s="86" t="s">
        <v>1600</v>
      </c>
      <c r="AB239" s="86" t="s">
        <v>1600</v>
      </c>
      <c r="AC239" s="86" t="s">
        <v>1600</v>
      </c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1140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1377</v>
      </c>
      <c r="C241" t="s">
        <v>1140</v>
      </c>
      <c r="D241" t="s">
        <v>1054</v>
      </c>
      <c r="E241" s="33" t="s">
        <v>73</v>
      </c>
      <c r="F241" s="33" t="s">
        <v>28</v>
      </c>
      <c r="G241" s="33"/>
      <c r="H241" s="33" t="s">
        <v>1356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1140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1600</v>
      </c>
      <c r="N242" s="86" t="s">
        <v>1600</v>
      </c>
      <c r="O242" s="86" t="s">
        <v>1600</v>
      </c>
      <c r="P242" s="86" t="s">
        <v>1600</v>
      </c>
      <c r="Q242" s="86" t="s">
        <v>1600</v>
      </c>
      <c r="R242" s="86" t="s">
        <v>1600</v>
      </c>
      <c r="S242" s="86" t="s">
        <v>1600</v>
      </c>
      <c r="T242" s="86" t="s">
        <v>1600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1140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1600</v>
      </c>
      <c r="N243" s="86" t="s">
        <v>1600</v>
      </c>
      <c r="O243" s="86" t="s">
        <v>1600</v>
      </c>
      <c r="P243" s="86" t="s">
        <v>1600</v>
      </c>
      <c r="Q243" s="86" t="s">
        <v>1600</v>
      </c>
      <c r="R243" s="86" t="s">
        <v>1600</v>
      </c>
      <c r="S243" s="86" t="s">
        <v>1600</v>
      </c>
      <c r="T243" s="86" t="s">
        <v>1600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1376</v>
      </c>
      <c r="C244" t="s">
        <v>1140</v>
      </c>
      <c r="D244" t="s">
        <v>1055</v>
      </c>
      <c r="E244" s="33" t="s">
        <v>19</v>
      </c>
      <c r="F244" s="33" t="s">
        <v>28</v>
      </c>
      <c r="G244" s="33"/>
      <c r="H244" s="33" t="s">
        <v>1357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1600</v>
      </c>
      <c r="N244" s="86" t="s">
        <v>1600</v>
      </c>
      <c r="O244" s="86" t="s">
        <v>1600</v>
      </c>
      <c r="P244" s="86" t="s">
        <v>1600</v>
      </c>
      <c r="Q244" s="86" t="s">
        <v>1600</v>
      </c>
      <c r="R244" s="86" t="s">
        <v>1600</v>
      </c>
      <c r="S244" s="86" t="s">
        <v>1600</v>
      </c>
      <c r="T244" s="86" t="s">
        <v>1600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1139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27</v>
      </c>
      <c r="J245" s="34">
        <f t="shared" si="21"/>
        <v>1</v>
      </c>
      <c r="K245" s="35">
        <f t="shared" si="22"/>
        <v>0.9642857142857143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 t="s">
        <v>1600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1140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 t="s">
        <v>1600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1056</v>
      </c>
      <c r="C247" t="s">
        <v>1140</v>
      </c>
      <c r="D247" t="s">
        <v>1057</v>
      </c>
      <c r="E247" s="33" t="s">
        <v>73</v>
      </c>
      <c r="F247" s="33" t="s">
        <v>28</v>
      </c>
      <c r="G247" s="33"/>
      <c r="H247" s="33" t="s">
        <v>1358</v>
      </c>
      <c r="I247" s="34">
        <f>COUNTIF(L247:AM247,"")</f>
        <v>27</v>
      </c>
      <c r="J247" s="34">
        <f>COUNTIF(L247:AM247,"APAGADO")</f>
        <v>1</v>
      </c>
      <c r="K247" s="35">
        <f>(I247)/(J247+I247)</f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 t="s">
        <v>1600</v>
      </c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1140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1140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1058</v>
      </c>
      <c r="C250" t="s">
        <v>1140</v>
      </c>
      <c r="D250" t="s">
        <v>355</v>
      </c>
      <c r="E250" s="33" t="s">
        <v>19</v>
      </c>
      <c r="F250" s="33" t="s">
        <v>28</v>
      </c>
      <c r="G250" s="33"/>
      <c r="H250" s="33" t="s">
        <v>1359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1051</v>
      </c>
      <c r="C251" t="s">
        <v>1140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1140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1600</v>
      </c>
      <c r="S252" s="86" t="s">
        <v>1600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1140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11</v>
      </c>
      <c r="J253" s="34">
        <f t="shared" si="21"/>
        <v>17</v>
      </c>
      <c r="K253" s="35">
        <f t="shared" si="22"/>
        <v>0.39285714285714285</v>
      </c>
      <c r="L253" s="86"/>
      <c r="M253" s="86" t="s">
        <v>1600</v>
      </c>
      <c r="N253" s="86" t="s">
        <v>1600</v>
      </c>
      <c r="O253" s="86" t="s">
        <v>1600</v>
      </c>
      <c r="P253" s="86" t="s">
        <v>1600</v>
      </c>
      <c r="Q253" s="86" t="s">
        <v>1600</v>
      </c>
      <c r="R253" s="86" t="s">
        <v>1600</v>
      </c>
      <c r="S253" s="86" t="s">
        <v>1600</v>
      </c>
      <c r="T253" s="86" t="s">
        <v>1600</v>
      </c>
      <c r="U253" s="86" t="s">
        <v>1600</v>
      </c>
      <c r="V253" s="86" t="s">
        <v>1600</v>
      </c>
      <c r="W253" s="86" t="s">
        <v>1600</v>
      </c>
      <c r="X253" s="86" t="s">
        <v>1600</v>
      </c>
      <c r="Y253" s="86" t="s">
        <v>1600</v>
      </c>
      <c r="Z253" s="86" t="s">
        <v>1600</v>
      </c>
      <c r="AA253" s="86" t="s">
        <v>1600</v>
      </c>
      <c r="AB253" s="86" t="s">
        <v>1600</v>
      </c>
      <c r="AC253" s="86" t="s">
        <v>1600</v>
      </c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1059</v>
      </c>
      <c r="C254" t="s">
        <v>1140</v>
      </c>
      <c r="D254" t="s">
        <v>1060</v>
      </c>
      <c r="E254" s="33" t="s">
        <v>73</v>
      </c>
      <c r="F254" s="33" t="s">
        <v>28</v>
      </c>
      <c r="G254" s="33"/>
      <c r="H254" s="33" t="s">
        <v>1360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1600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1287</v>
      </c>
      <c r="C255" t="s">
        <v>1140</v>
      </c>
      <c r="D255" t="s">
        <v>1289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1600</v>
      </c>
      <c r="N255" s="86" t="s">
        <v>1600</v>
      </c>
      <c r="O255" s="86" t="s">
        <v>1600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1140</v>
      </c>
      <c r="D256" t="s">
        <v>1289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1061</v>
      </c>
      <c r="C257" t="s">
        <v>1140</v>
      </c>
      <c r="D257" t="s">
        <v>1062</v>
      </c>
      <c r="E257" s="33" t="s">
        <v>19</v>
      </c>
      <c r="F257" s="33" t="s">
        <v>28</v>
      </c>
      <c r="G257" s="33"/>
      <c r="H257" s="33" t="s">
        <v>1361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1140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26</v>
      </c>
      <c r="J258" s="34">
        <f t="shared" si="21"/>
        <v>2</v>
      </c>
      <c r="K258" s="35">
        <f t="shared" si="22"/>
        <v>0.9285714285714286</v>
      </c>
      <c r="L258" s="86"/>
      <c r="M258" s="86"/>
      <c r="N258" s="86"/>
      <c r="O258" s="86" t="s">
        <v>1600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 t="s">
        <v>1600</v>
      </c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1140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1063</v>
      </c>
      <c r="C260" t="s">
        <v>1140</v>
      </c>
      <c r="D260" t="s">
        <v>1064</v>
      </c>
      <c r="E260" s="33" t="s">
        <v>73</v>
      </c>
      <c r="F260" s="33" t="s">
        <v>28</v>
      </c>
      <c r="G260" s="33"/>
      <c r="H260" s="33" t="s">
        <v>1362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1373</v>
      </c>
      <c r="C261" t="s">
        <v>1140</v>
      </c>
      <c r="D261" t="s">
        <v>1066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1374</v>
      </c>
      <c r="C262" t="s">
        <v>1140</v>
      </c>
      <c r="D262" t="s">
        <v>1066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1065</v>
      </c>
      <c r="C263" t="s">
        <v>1140</v>
      </c>
      <c r="D263" t="s">
        <v>1066</v>
      </c>
      <c r="E263" s="33" t="s">
        <v>73</v>
      </c>
      <c r="F263" s="33" t="s">
        <v>28</v>
      </c>
      <c r="G263" s="33"/>
      <c r="H263" s="33" t="s">
        <v>1375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1140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1067</v>
      </c>
      <c r="C265" t="s">
        <v>1140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1140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1140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1140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1140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1593</v>
      </c>
      <c r="C270" t="s">
        <v>1139</v>
      </c>
      <c r="D270" t="s">
        <v>1594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1077</v>
      </c>
      <c r="C271" t="s">
        <v>1140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1078</v>
      </c>
      <c r="C272" t="s">
        <v>1140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1140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1140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1068</v>
      </c>
      <c r="C275" t="s">
        <v>1140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1069</v>
      </c>
      <c r="C276" t="s">
        <v>1140</v>
      </c>
      <c r="D276" t="s">
        <v>1070</v>
      </c>
      <c r="E276" s="33" t="s">
        <v>19</v>
      </c>
      <c r="F276" s="33" t="s">
        <v>28</v>
      </c>
      <c r="G276" s="33"/>
      <c r="H276" s="33" t="s">
        <v>981</v>
      </c>
      <c r="I276" s="34">
        <f t="shared" si="30"/>
        <v>26</v>
      </c>
      <c r="J276" s="34">
        <f t="shared" si="37"/>
        <v>2</v>
      </c>
      <c r="K276" s="35">
        <f t="shared" si="38"/>
        <v>0.9285714285714286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 t="s">
        <v>1600</v>
      </c>
      <c r="W276" s="86" t="s">
        <v>1600</v>
      </c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1140</v>
      </c>
      <c r="D277" t="s">
        <v>1072</v>
      </c>
      <c r="E277" s="33" t="s">
        <v>19</v>
      </c>
      <c r="F277" s="33" t="s">
        <v>28</v>
      </c>
      <c r="G277" s="33"/>
      <c r="H277" s="33" t="s">
        <v>982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1073</v>
      </c>
      <c r="C278" t="s">
        <v>1140</v>
      </c>
      <c r="D278" t="s">
        <v>1074</v>
      </c>
      <c r="E278" s="33" t="s">
        <v>19</v>
      </c>
      <c r="F278" s="33" t="s">
        <v>28</v>
      </c>
      <c r="G278" s="33"/>
      <c r="H278" s="33" t="s">
        <v>983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1075</v>
      </c>
      <c r="C279" t="s">
        <v>1140</v>
      </c>
      <c r="D279" t="s">
        <v>1076</v>
      </c>
      <c r="E279" s="33" t="s">
        <v>19</v>
      </c>
      <c r="F279" s="33" t="s">
        <v>28</v>
      </c>
      <c r="G279" s="33"/>
      <c r="H279" s="33" t="s">
        <v>984</v>
      </c>
      <c r="I279" s="34">
        <f t="shared" si="45"/>
        <v>18</v>
      </c>
      <c r="J279" s="34">
        <f t="shared" si="37"/>
        <v>10</v>
      </c>
      <c r="K279" s="35">
        <f t="shared" si="38"/>
        <v>0.6428571428571429</v>
      </c>
      <c r="L279" s="86"/>
      <c r="M279" s="86" t="s">
        <v>1600</v>
      </c>
      <c r="N279" s="86" t="s">
        <v>1600</v>
      </c>
      <c r="O279" s="86" t="s">
        <v>1600</v>
      </c>
      <c r="P279" s="86" t="s">
        <v>1600</v>
      </c>
      <c r="Q279" s="86" t="s">
        <v>1600</v>
      </c>
      <c r="R279" s="86" t="s">
        <v>1600</v>
      </c>
      <c r="S279" s="86" t="s">
        <v>1600</v>
      </c>
      <c r="T279" s="86" t="s">
        <v>1600</v>
      </c>
      <c r="U279" s="86"/>
      <c r="V279" s="86" t="s">
        <v>1600</v>
      </c>
      <c r="W279" s="86" t="s">
        <v>1600</v>
      </c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1252</v>
      </c>
      <c r="C280" t="s">
        <v>1140</v>
      </c>
      <c r="D280" t="s">
        <v>1235</v>
      </c>
      <c r="E280" s="33" t="s">
        <v>19</v>
      </c>
      <c r="F280" s="33" t="s">
        <v>28</v>
      </c>
      <c r="G280" s="33"/>
      <c r="H280" s="33" t="s">
        <v>1237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1253</v>
      </c>
      <c r="C281" t="s">
        <v>1140</v>
      </c>
      <c r="D281" t="s">
        <v>1235</v>
      </c>
      <c r="E281" s="33" t="s">
        <v>19</v>
      </c>
      <c r="F281" s="33" t="s">
        <v>28</v>
      </c>
      <c r="G281" s="33"/>
      <c r="H281" s="33" t="s">
        <v>1238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1271</v>
      </c>
      <c r="C282" t="s">
        <v>1140</v>
      </c>
      <c r="D282" t="s">
        <v>1234</v>
      </c>
      <c r="E282" s="33" t="s">
        <v>15</v>
      </c>
      <c r="F282" s="33" t="s">
        <v>28</v>
      </c>
      <c r="G282" s="33"/>
      <c r="H282" s="33" t="s">
        <v>1236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1378</v>
      </c>
      <c r="C283" t="s">
        <v>1140</v>
      </c>
      <c r="D283" t="s">
        <v>1379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972</v>
      </c>
      <c r="B284" t="s">
        <v>1079</v>
      </c>
      <c r="C284" t="s">
        <v>1140</v>
      </c>
      <c r="D284" t="s">
        <v>1080</v>
      </c>
      <c r="E284" s="33" t="s">
        <v>1134</v>
      </c>
      <c r="F284" s="33" t="s">
        <v>28</v>
      </c>
      <c r="G284" s="33"/>
      <c r="H284" s="33" t="s">
        <v>974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972</v>
      </c>
      <c r="B285" t="s">
        <v>971</v>
      </c>
      <c r="C285" t="s">
        <v>1140</v>
      </c>
      <c r="D285" t="s">
        <v>1080</v>
      </c>
      <c r="E285" s="33" t="s">
        <v>1135</v>
      </c>
      <c r="F285" s="33" t="s">
        <v>28</v>
      </c>
      <c r="G285" s="33"/>
      <c r="H285" s="33" t="s">
        <v>973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1139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1600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1081</v>
      </c>
      <c r="C287" t="s">
        <v>1139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11</v>
      </c>
      <c r="J287" s="34">
        <f t="shared" si="37"/>
        <v>17</v>
      </c>
      <c r="K287" s="35">
        <f t="shared" si="38"/>
        <v>0.39285714285714285</v>
      </c>
      <c r="L287" s="86"/>
      <c r="M287" s="86" t="s">
        <v>1600</v>
      </c>
      <c r="N287" s="86" t="s">
        <v>1600</v>
      </c>
      <c r="O287" s="86" t="s">
        <v>1600</v>
      </c>
      <c r="P287" s="86" t="s">
        <v>1600</v>
      </c>
      <c r="Q287" s="86" t="s">
        <v>1600</v>
      </c>
      <c r="R287" s="86" t="s">
        <v>1600</v>
      </c>
      <c r="S287" s="86" t="s">
        <v>1600</v>
      </c>
      <c r="T287" s="86" t="s">
        <v>1600</v>
      </c>
      <c r="U287" s="86" t="s">
        <v>1600</v>
      </c>
      <c r="V287" s="86" t="s">
        <v>1600</v>
      </c>
      <c r="W287" s="86" t="s">
        <v>1600</v>
      </c>
      <c r="X287" s="86" t="s">
        <v>1600</v>
      </c>
      <c r="Y287" s="86" t="s">
        <v>1600</v>
      </c>
      <c r="Z287" s="86" t="s">
        <v>1600</v>
      </c>
      <c r="AA287" s="86" t="s">
        <v>1600</v>
      </c>
      <c r="AB287" s="86" t="s">
        <v>1600</v>
      </c>
      <c r="AC287" s="86" t="s">
        <v>1600</v>
      </c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1082</v>
      </c>
      <c r="C288" t="s">
        <v>1139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11</v>
      </c>
      <c r="J288" s="34">
        <f t="shared" si="37"/>
        <v>17</v>
      </c>
      <c r="K288" s="35">
        <f t="shared" si="38"/>
        <v>0.39285714285714285</v>
      </c>
      <c r="L288" s="86"/>
      <c r="M288" s="86" t="s">
        <v>1600</v>
      </c>
      <c r="N288" s="86" t="s">
        <v>1600</v>
      </c>
      <c r="O288" s="86" t="s">
        <v>1600</v>
      </c>
      <c r="P288" s="86" t="s">
        <v>1600</v>
      </c>
      <c r="Q288" s="86" t="s">
        <v>1600</v>
      </c>
      <c r="R288" s="86" t="s">
        <v>1600</v>
      </c>
      <c r="S288" s="86" t="s">
        <v>1600</v>
      </c>
      <c r="T288" s="86" t="s">
        <v>1600</v>
      </c>
      <c r="U288" s="86" t="s">
        <v>1600</v>
      </c>
      <c r="V288" s="86" t="s">
        <v>1600</v>
      </c>
      <c r="W288" s="86" t="s">
        <v>1600</v>
      </c>
      <c r="X288" s="86" t="s">
        <v>1600</v>
      </c>
      <c r="Y288" s="86" t="s">
        <v>1600</v>
      </c>
      <c r="Z288" s="86" t="s">
        <v>1600</v>
      </c>
      <c r="AA288" s="86" t="s">
        <v>1600</v>
      </c>
      <c r="AB288" s="86" t="s">
        <v>1600</v>
      </c>
      <c r="AC288" s="86" t="s">
        <v>1600</v>
      </c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1083</v>
      </c>
      <c r="C289" t="s">
        <v>1139</v>
      </c>
      <c r="D289" t="s">
        <v>1084</v>
      </c>
      <c r="E289" s="33" t="s">
        <v>19</v>
      </c>
      <c r="F289" s="33" t="s">
        <v>28</v>
      </c>
      <c r="G289" s="33"/>
      <c r="H289" s="33" t="s">
        <v>1300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1139</v>
      </c>
      <c r="D290" t="s">
        <v>1086</v>
      </c>
      <c r="E290" s="33" t="s">
        <v>19</v>
      </c>
      <c r="F290" s="33" t="s">
        <v>28</v>
      </c>
      <c r="G290" s="33"/>
      <c r="H290" s="33" t="s">
        <v>1299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1208</v>
      </c>
      <c r="C291" t="s">
        <v>1139</v>
      </c>
      <c r="D291" t="s">
        <v>1205</v>
      </c>
      <c r="E291" s="33" t="s">
        <v>73</v>
      </c>
      <c r="F291" s="33" t="s">
        <v>28</v>
      </c>
      <c r="G291" s="33"/>
      <c r="H291" s="33" t="s">
        <v>1214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1600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1209</v>
      </c>
      <c r="C292" t="s">
        <v>1139</v>
      </c>
      <c r="D292" t="s">
        <v>1205</v>
      </c>
      <c r="E292" s="33" t="s">
        <v>73</v>
      </c>
      <c r="F292" s="33" t="s">
        <v>28</v>
      </c>
      <c r="G292" s="33"/>
      <c r="H292" s="33" t="s">
        <v>1215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1210</v>
      </c>
      <c r="C293" t="s">
        <v>1139</v>
      </c>
      <c r="D293" t="s">
        <v>1206</v>
      </c>
      <c r="E293" s="33" t="s">
        <v>73</v>
      </c>
      <c r="F293" s="33" t="s">
        <v>28</v>
      </c>
      <c r="G293" s="33"/>
      <c r="H293" s="33" t="s">
        <v>1216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1600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1211</v>
      </c>
      <c r="C294" t="s">
        <v>1139</v>
      </c>
      <c r="D294" t="s">
        <v>1206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1600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1577</v>
      </c>
      <c r="B295" t="s">
        <v>1315</v>
      </c>
      <c r="C295" t="s">
        <v>1139</v>
      </c>
      <c r="D295" t="s">
        <v>1316</v>
      </c>
      <c r="E295" t="s">
        <v>19</v>
      </c>
      <c r="F295" t="s">
        <v>28</v>
      </c>
      <c r="G295"/>
      <c r="H295" s="33" t="s">
        <v>1322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1577</v>
      </c>
      <c r="B296" t="s">
        <v>1317</v>
      </c>
      <c r="C296" t="s">
        <v>1139</v>
      </c>
      <c r="D296" t="s">
        <v>1318</v>
      </c>
      <c r="E296" t="s">
        <v>19</v>
      </c>
      <c r="F296" t="s">
        <v>28</v>
      </c>
      <c r="G296"/>
      <c r="H296" s="33" t="s">
        <v>1323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1139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1139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1139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12</v>
      </c>
      <c r="J299" s="34">
        <f t="shared" si="37"/>
        <v>16</v>
      </c>
      <c r="K299" s="35">
        <f t="shared" si="38"/>
        <v>0.42857142857142855</v>
      </c>
      <c r="L299" s="86"/>
      <c r="M299" s="86" t="s">
        <v>1600</v>
      </c>
      <c r="N299" s="86" t="s">
        <v>1600</v>
      </c>
      <c r="O299" s="86" t="s">
        <v>1600</v>
      </c>
      <c r="P299" s="86" t="s">
        <v>1600</v>
      </c>
      <c r="Q299" s="86" t="s">
        <v>1600</v>
      </c>
      <c r="R299" s="86" t="s">
        <v>1600</v>
      </c>
      <c r="S299" s="86" t="s">
        <v>1600</v>
      </c>
      <c r="T299" s="86" t="s">
        <v>1600</v>
      </c>
      <c r="U299" s="86" t="s">
        <v>1600</v>
      </c>
      <c r="V299" s="86" t="s">
        <v>1600</v>
      </c>
      <c r="W299" s="86"/>
      <c r="X299" s="86" t="s">
        <v>1600</v>
      </c>
      <c r="Y299" s="86" t="s">
        <v>1600</v>
      </c>
      <c r="Z299" s="86" t="s">
        <v>1600</v>
      </c>
      <c r="AA299" s="86" t="s">
        <v>1600</v>
      </c>
      <c r="AB299" s="86" t="s">
        <v>1600</v>
      </c>
      <c r="AC299" s="86" t="s">
        <v>1600</v>
      </c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1139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1087</v>
      </c>
      <c r="C301" t="s">
        <v>1139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1139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1139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1346</v>
      </c>
      <c r="C304" t="s">
        <v>1139</v>
      </c>
      <c r="D304" t="s">
        <v>1347</v>
      </c>
      <c r="E304" s="33" t="s">
        <v>15</v>
      </c>
      <c r="F304" s="33" t="s">
        <v>1133</v>
      </c>
      <c r="G304" s="33" t="s">
        <v>1349</v>
      </c>
      <c r="H304" s="33" t="s">
        <v>1348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1604</v>
      </c>
      <c r="B305" t="s">
        <v>1557</v>
      </c>
      <c r="C305" s="129" t="s">
        <v>1575</v>
      </c>
      <c r="D305" t="s">
        <v>1558</v>
      </c>
      <c r="E305" s="33" t="s">
        <v>15</v>
      </c>
      <c r="F305" s="33" t="s">
        <v>1388</v>
      </c>
      <c r="G305" s="33"/>
      <c r="H305" s="33" t="s">
        <v>1559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1139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1139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 t="s">
        <v>1600</v>
      </c>
      <c r="N307" s="86"/>
      <c r="O307" s="86"/>
      <c r="P307" s="86"/>
      <c r="Q307" s="86"/>
      <c r="R307" s="86"/>
      <c r="S307" s="86"/>
      <c r="T307" s="86"/>
      <c r="U307" s="86"/>
      <c r="V307" s="86" t="s">
        <v>1600</v>
      </c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1139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1139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1139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1139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1139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1139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1139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1139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1139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1139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977</v>
      </c>
      <c r="C318" t="s">
        <v>1139</v>
      </c>
      <c r="D318" t="s">
        <v>978</v>
      </c>
      <c r="E318" s="33" t="s">
        <v>19</v>
      </c>
      <c r="F318" s="33" t="s">
        <v>28</v>
      </c>
      <c r="G318" s="33"/>
      <c r="H318" s="33" t="s">
        <v>985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979</v>
      </c>
      <c r="C319" t="s">
        <v>1139</v>
      </c>
      <c r="D319" t="s">
        <v>980</v>
      </c>
      <c r="E319" s="33" t="s">
        <v>19</v>
      </c>
      <c r="F319" s="33" t="s">
        <v>28</v>
      </c>
      <c r="G319" s="33"/>
      <c r="H319" s="33" t="s">
        <v>986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1088</v>
      </c>
      <c r="C320" t="s">
        <v>1139</v>
      </c>
      <c r="D320" t="s">
        <v>1089</v>
      </c>
      <c r="E320" s="33" t="s">
        <v>19</v>
      </c>
      <c r="F320" s="33" t="s">
        <v>28</v>
      </c>
      <c r="G320" s="33"/>
      <c r="H320" s="33" t="s">
        <v>1301</v>
      </c>
      <c r="I320" s="34">
        <f t="shared" si="45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 t="s">
        <v>1600</v>
      </c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1140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1600</v>
      </c>
      <c r="Q321" s="86"/>
      <c r="R321" s="86" t="s">
        <v>1600</v>
      </c>
      <c r="S321" s="86" t="s">
        <v>1600</v>
      </c>
      <c r="T321" s="86" t="s">
        <v>1600</v>
      </c>
      <c r="U321" s="86" t="s">
        <v>1600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1140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1090</v>
      </c>
      <c r="C323" t="s">
        <v>1140</v>
      </c>
      <c r="D323" t="s">
        <v>1091</v>
      </c>
      <c r="E323" s="33" t="s">
        <v>73</v>
      </c>
      <c r="F323" s="33" t="s">
        <v>20</v>
      </c>
      <c r="G323" s="33"/>
      <c r="H323" s="33" t="s">
        <v>1363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1092</v>
      </c>
      <c r="C324" t="s">
        <v>1140</v>
      </c>
      <c r="D324" t="s">
        <v>1091</v>
      </c>
      <c r="E324" s="33" t="s">
        <v>73</v>
      </c>
      <c r="F324" s="33" t="s">
        <v>20</v>
      </c>
      <c r="G324" s="33"/>
      <c r="H324" s="33" t="s">
        <v>1302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1140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1140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1140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1600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1140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1600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1140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1600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1140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1600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1140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1140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1140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1140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1140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1140</v>
      </c>
      <c r="D336" t="s">
        <v>453</v>
      </c>
      <c r="E336" s="33" t="s">
        <v>15</v>
      </c>
      <c r="F336" s="33" t="s">
        <v>1133</v>
      </c>
      <c r="G336" s="33" t="s">
        <v>1338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1140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1140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1202</v>
      </c>
      <c r="B339" t="s">
        <v>1203</v>
      </c>
      <c r="C339" t="s">
        <v>1140</v>
      </c>
      <c r="D339" t="s">
        <v>1204</v>
      </c>
      <c r="E339" s="33" t="s">
        <v>1192</v>
      </c>
      <c r="F339" s="33" t="s">
        <v>28</v>
      </c>
      <c r="G339" s="33"/>
      <c r="H339" s="33" t="s">
        <v>1218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1202</v>
      </c>
      <c r="B340" t="s">
        <v>1222</v>
      </c>
      <c r="C340" t="s">
        <v>1140</v>
      </c>
      <c r="D340" t="s">
        <v>1204</v>
      </c>
      <c r="E340" s="33" t="s">
        <v>1192</v>
      </c>
      <c r="F340" s="33" t="s">
        <v>28</v>
      </c>
      <c r="G340" s="33"/>
      <c r="H340" s="33" t="s">
        <v>1219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1139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18</v>
      </c>
      <c r="J341" s="34">
        <f t="shared" si="49"/>
        <v>10</v>
      </c>
      <c r="K341" s="35">
        <f t="shared" si="50"/>
        <v>0.6428571428571429</v>
      </c>
      <c r="L341" s="86"/>
      <c r="M341" s="86" t="s">
        <v>1600</v>
      </c>
      <c r="N341" s="86" t="s">
        <v>1600</v>
      </c>
      <c r="O341" s="86" t="s">
        <v>1600</v>
      </c>
      <c r="P341" s="86" t="s">
        <v>1600</v>
      </c>
      <c r="Q341" s="86" t="s">
        <v>1600</v>
      </c>
      <c r="R341" s="86" t="s">
        <v>1600</v>
      </c>
      <c r="S341" s="86" t="s">
        <v>1600</v>
      </c>
      <c r="T341" s="86" t="s">
        <v>1600</v>
      </c>
      <c r="U341" s="86" t="s">
        <v>1600</v>
      </c>
      <c r="V341" s="86" t="s">
        <v>1600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1139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1600</v>
      </c>
      <c r="N342" s="86" t="s">
        <v>1600</v>
      </c>
      <c r="O342" s="86" t="s">
        <v>1600</v>
      </c>
      <c r="P342" s="86" t="s">
        <v>1600</v>
      </c>
      <c r="Q342" s="86" t="s">
        <v>1600</v>
      </c>
      <c r="R342" s="86" t="s">
        <v>1600</v>
      </c>
      <c r="S342" s="86" t="s">
        <v>1600</v>
      </c>
      <c r="T342" s="86" t="s">
        <v>1600</v>
      </c>
      <c r="U342" s="86" t="s">
        <v>1600</v>
      </c>
      <c r="V342" s="86" t="s">
        <v>1600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1093</v>
      </c>
      <c r="C343" t="s">
        <v>1139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 t="s">
        <v>1600</v>
      </c>
      <c r="N343" s="86" t="s">
        <v>1600</v>
      </c>
      <c r="O343" s="86" t="s">
        <v>1600</v>
      </c>
      <c r="P343" s="86" t="s">
        <v>1600</v>
      </c>
      <c r="Q343" s="86" t="s">
        <v>1600</v>
      </c>
      <c r="R343" s="86" t="s">
        <v>1600</v>
      </c>
      <c r="S343" s="86" t="s">
        <v>1600</v>
      </c>
      <c r="T343" s="86" t="s">
        <v>1600</v>
      </c>
      <c r="U343" s="86" t="s">
        <v>1600</v>
      </c>
      <c r="V343" s="86" t="s">
        <v>1600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1094</v>
      </c>
      <c r="C344" t="s">
        <v>1139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1600</v>
      </c>
      <c r="N344" s="86" t="s">
        <v>1600</v>
      </c>
      <c r="O344" s="86" t="s">
        <v>1600</v>
      </c>
      <c r="P344" s="86" t="s">
        <v>1600</v>
      </c>
      <c r="Q344" s="86" t="s">
        <v>1600</v>
      </c>
      <c r="R344" s="86" t="s">
        <v>1600</v>
      </c>
      <c r="S344" s="86" t="s">
        <v>1600</v>
      </c>
      <c r="T344" s="86" t="s">
        <v>1600</v>
      </c>
      <c r="U344" s="86" t="s">
        <v>1600</v>
      </c>
      <c r="V344" s="86" t="s">
        <v>1600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1140</v>
      </c>
      <c r="D345" t="s">
        <v>1101</v>
      </c>
      <c r="E345" s="33" t="s">
        <v>19</v>
      </c>
      <c r="F345" s="33" t="s">
        <v>20</v>
      </c>
      <c r="G345" s="33"/>
      <c r="H345" s="33" t="s">
        <v>1607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1600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1140</v>
      </c>
      <c r="D346" t="s">
        <v>1578</v>
      </c>
      <c r="E346" s="33" t="s">
        <v>19</v>
      </c>
      <c r="F346" s="33" t="s">
        <v>20</v>
      </c>
      <c r="G346" s="33"/>
      <c r="H346" s="33" t="s">
        <v>1608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1600</v>
      </c>
      <c r="O346" s="86"/>
      <c r="P346" s="86"/>
      <c r="Q346" s="86"/>
      <c r="R346" s="86"/>
      <c r="S346" s="86" t="s">
        <v>1600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1140</v>
      </c>
      <c r="D347" t="s">
        <v>470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1095</v>
      </c>
      <c r="C348" t="s">
        <v>1140</v>
      </c>
      <c r="D348" t="s">
        <v>471</v>
      </c>
      <c r="E348" s="33" t="s">
        <v>19</v>
      </c>
      <c r="F348" s="33" t="s">
        <v>20</v>
      </c>
      <c r="G348" s="33"/>
      <c r="H348" s="33" t="s">
        <v>876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1102</v>
      </c>
      <c r="C349" t="s">
        <v>1140</v>
      </c>
      <c r="D349" t="s">
        <v>459</v>
      </c>
      <c r="E349" s="33" t="s">
        <v>15</v>
      </c>
      <c r="F349" s="33" t="s">
        <v>20</v>
      </c>
      <c r="G349" s="33"/>
      <c r="H349" s="33" t="s">
        <v>877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1103</v>
      </c>
      <c r="C350" t="s">
        <v>1140</v>
      </c>
      <c r="D350" t="s">
        <v>460</v>
      </c>
      <c r="E350" s="33" t="s">
        <v>19</v>
      </c>
      <c r="F350" s="33" t="s">
        <v>28</v>
      </c>
      <c r="G350" s="33"/>
      <c r="H350" s="33" t="s">
        <v>878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1104</v>
      </c>
      <c r="C351" t="s">
        <v>1140</v>
      </c>
      <c r="D351" t="s">
        <v>461</v>
      </c>
      <c r="E351" s="33" t="s">
        <v>19</v>
      </c>
      <c r="F351" s="33" t="s">
        <v>28</v>
      </c>
      <c r="G351" s="33"/>
      <c r="H351" s="33" t="s">
        <v>879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1140</v>
      </c>
      <c r="D352" t="s">
        <v>463</v>
      </c>
      <c r="E352" s="33" t="s">
        <v>19</v>
      </c>
      <c r="F352" s="33" t="s">
        <v>28</v>
      </c>
      <c r="G352" s="33"/>
      <c r="H352" s="33" t="s">
        <v>880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1105</v>
      </c>
      <c r="C353" t="s">
        <v>1140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1106</v>
      </c>
      <c r="C354" t="s">
        <v>1140</v>
      </c>
      <c r="D354" t="s">
        <v>465</v>
      </c>
      <c r="E354" s="33" t="s">
        <v>15</v>
      </c>
      <c r="F354" s="33" t="s">
        <v>20</v>
      </c>
      <c r="G354" s="33"/>
      <c r="H354" s="33" t="s">
        <v>881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1096</v>
      </c>
      <c r="C355" t="s">
        <v>1140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1140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/>
      <c r="M356" s="86"/>
      <c r="N356" s="86" t="s">
        <v>1600</v>
      </c>
      <c r="O356" s="86"/>
      <c r="P356" s="86"/>
      <c r="Q356" s="86"/>
      <c r="R356" s="86" t="s">
        <v>1600</v>
      </c>
      <c r="S356" s="86" t="s">
        <v>1600</v>
      </c>
      <c r="T356" s="86"/>
      <c r="U356" s="86"/>
      <c r="V356" s="86"/>
      <c r="W356" s="86" t="s">
        <v>1600</v>
      </c>
      <c r="X356" s="86" t="s">
        <v>1600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1097</v>
      </c>
      <c r="C357" t="s">
        <v>1140</v>
      </c>
      <c r="D357" t="s">
        <v>475</v>
      </c>
      <c r="E357" s="33" t="s">
        <v>73</v>
      </c>
      <c r="F357" s="33" t="s">
        <v>20</v>
      </c>
      <c r="G357" s="33"/>
      <c r="H357" s="33" t="s">
        <v>1609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1600</v>
      </c>
      <c r="N357" s="86" t="s">
        <v>1600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1098</v>
      </c>
      <c r="C358" t="s">
        <v>1140</v>
      </c>
      <c r="D358" t="s">
        <v>475</v>
      </c>
      <c r="E358" s="33" t="s">
        <v>73</v>
      </c>
      <c r="F358" s="33" t="s">
        <v>20</v>
      </c>
      <c r="G358" s="33"/>
      <c r="H358" s="33" t="s">
        <v>1610</v>
      </c>
      <c r="I358" s="34">
        <f t="shared" si="51"/>
        <v>21</v>
      </c>
      <c r="J358" s="34">
        <f t="shared" si="49"/>
        <v>7</v>
      </c>
      <c r="K358" s="35">
        <f t="shared" si="50"/>
        <v>0.75</v>
      </c>
      <c r="L358" s="86"/>
      <c r="M358" s="86" t="s">
        <v>1600</v>
      </c>
      <c r="N358" s="86" t="s">
        <v>1600</v>
      </c>
      <c r="O358" s="86"/>
      <c r="P358" s="86"/>
      <c r="Q358" s="86"/>
      <c r="R358" s="86" t="s">
        <v>1600</v>
      </c>
      <c r="S358" s="86" t="s">
        <v>1600</v>
      </c>
      <c r="T358" s="86" t="s">
        <v>1600</v>
      </c>
      <c r="U358" s="86" t="s">
        <v>1600</v>
      </c>
      <c r="V358" s="86" t="s">
        <v>1600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1140</v>
      </c>
      <c r="D359" t="s">
        <v>477</v>
      </c>
      <c r="E359" s="33" t="s">
        <v>15</v>
      </c>
      <c r="F359" s="33" t="s">
        <v>28</v>
      </c>
      <c r="G359" s="33"/>
      <c r="H359" s="33" t="s">
        <v>882</v>
      </c>
      <c r="I359" s="34">
        <f>COUNTIF(L359:AM359,"")</f>
        <v>11</v>
      </c>
      <c r="J359" s="34">
        <f>COUNTIF(L359:AM359,"APAGADO")</f>
        <v>17</v>
      </c>
      <c r="K359" s="35">
        <f>(I359)/(J359+I359)</f>
        <v>0.39285714285714285</v>
      </c>
      <c r="L359" s="86"/>
      <c r="M359" s="86" t="s">
        <v>1600</v>
      </c>
      <c r="N359" s="86" t="s">
        <v>1600</v>
      </c>
      <c r="O359" s="86" t="s">
        <v>1600</v>
      </c>
      <c r="P359" s="86" t="s">
        <v>1600</v>
      </c>
      <c r="Q359" s="86" t="s">
        <v>1600</v>
      </c>
      <c r="R359" s="86" t="s">
        <v>1600</v>
      </c>
      <c r="S359" s="86" t="s">
        <v>1600</v>
      </c>
      <c r="T359" s="86" t="s">
        <v>1600</v>
      </c>
      <c r="U359" s="86" t="s">
        <v>1600</v>
      </c>
      <c r="V359" s="86" t="s">
        <v>1600</v>
      </c>
      <c r="W359" s="86" t="s">
        <v>1600</v>
      </c>
      <c r="X359" s="86" t="s">
        <v>1600</v>
      </c>
      <c r="Y359" s="86" t="s">
        <v>1600</v>
      </c>
      <c r="Z359" s="86" t="s">
        <v>1600</v>
      </c>
      <c r="AA359" s="86" t="s">
        <v>1600</v>
      </c>
      <c r="AB359" s="86" t="s">
        <v>1600</v>
      </c>
      <c r="AC359" s="86" t="s">
        <v>1600</v>
      </c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1107</v>
      </c>
      <c r="C360" t="s">
        <v>1140</v>
      </c>
      <c r="D360" t="s">
        <v>466</v>
      </c>
      <c r="E360" s="33" t="s">
        <v>73</v>
      </c>
      <c r="F360" s="33" t="s">
        <v>28</v>
      </c>
      <c r="G360" s="33"/>
      <c r="H360" s="33" t="s">
        <v>883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1108</v>
      </c>
      <c r="C361" t="s">
        <v>1140</v>
      </c>
      <c r="D361" t="s">
        <v>466</v>
      </c>
      <c r="E361" s="33" t="s">
        <v>73</v>
      </c>
      <c r="F361" s="33" t="s">
        <v>28</v>
      </c>
      <c r="G361" s="33"/>
      <c r="H361" s="33" t="s">
        <v>884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1099</v>
      </c>
      <c r="C362" t="s">
        <v>1140</v>
      </c>
      <c r="D362" t="s">
        <v>478</v>
      </c>
      <c r="E362" s="33" t="s">
        <v>73</v>
      </c>
      <c r="F362" s="33" t="s">
        <v>28</v>
      </c>
      <c r="G362" s="33"/>
      <c r="H362" s="33" t="s">
        <v>885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1600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1100</v>
      </c>
      <c r="C363" t="s">
        <v>1140</v>
      </c>
      <c r="D363" t="s">
        <v>478</v>
      </c>
      <c r="E363" s="33" t="s">
        <v>73</v>
      </c>
      <c r="F363" s="33" t="s">
        <v>28</v>
      </c>
      <c r="G363" s="33"/>
      <c r="H363" s="33" t="s">
        <v>886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1600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1370</v>
      </c>
      <c r="C364" t="s">
        <v>1140</v>
      </c>
      <c r="D364" s="84" t="s">
        <v>1369</v>
      </c>
      <c r="E364" s="33" t="s">
        <v>73</v>
      </c>
      <c r="F364" s="33" t="s">
        <v>28</v>
      </c>
      <c r="G364" s="33"/>
      <c r="H364" s="33" t="s">
        <v>1371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1368</v>
      </c>
      <c r="C365" t="s">
        <v>1140</v>
      </c>
      <c r="D365" s="84" t="s">
        <v>1369</v>
      </c>
      <c r="E365" s="33" t="s">
        <v>73</v>
      </c>
      <c r="F365" s="33" t="s">
        <v>28</v>
      </c>
      <c r="G365" s="33"/>
      <c r="H365" s="33" t="s">
        <v>1372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1140</v>
      </c>
      <c r="D366" t="s">
        <v>480</v>
      </c>
      <c r="E366" s="33" t="s">
        <v>73</v>
      </c>
      <c r="F366" s="33" t="s">
        <v>28</v>
      </c>
      <c r="G366" s="33"/>
      <c r="H366" s="33" t="s">
        <v>887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1140</v>
      </c>
      <c r="D367" t="s">
        <v>480</v>
      </c>
      <c r="E367" s="33" t="s">
        <v>73</v>
      </c>
      <c r="F367" s="33" t="s">
        <v>28</v>
      </c>
      <c r="G367" s="33"/>
      <c r="H367" s="33" t="s">
        <v>888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1183</v>
      </c>
      <c r="C368" s="33" t="s">
        <v>1140</v>
      </c>
      <c r="D368" t="s">
        <v>1182</v>
      </c>
      <c r="E368" s="33" t="s">
        <v>15</v>
      </c>
      <c r="F368" s="33" t="s">
        <v>28</v>
      </c>
      <c r="G368" s="33"/>
      <c r="H368" s="33" t="s">
        <v>1184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1109</v>
      </c>
      <c r="C369" t="s">
        <v>1139</v>
      </c>
      <c r="D369" t="s">
        <v>500</v>
      </c>
      <c r="E369" s="33" t="s">
        <v>19</v>
      </c>
      <c r="F369" s="33" t="s">
        <v>1133</v>
      </c>
      <c r="G369" s="33" t="s">
        <v>1339</v>
      </c>
      <c r="H369" s="33" t="s">
        <v>897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1139</v>
      </c>
      <c r="D370" t="s">
        <v>484</v>
      </c>
      <c r="E370" s="33" t="s">
        <v>19</v>
      </c>
      <c r="F370" s="33" t="s">
        <v>1133</v>
      </c>
      <c r="G370" s="33" t="s">
        <v>1339</v>
      </c>
      <c r="H370" s="33" t="s">
        <v>889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1139</v>
      </c>
      <c r="D371" t="s">
        <v>486</v>
      </c>
      <c r="E371" s="33" t="s">
        <v>19</v>
      </c>
      <c r="F371" s="33" t="s">
        <v>28</v>
      </c>
      <c r="G371" s="33"/>
      <c r="H371" s="33" t="s">
        <v>890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1139</v>
      </c>
      <c r="D372" t="s">
        <v>489</v>
      </c>
      <c r="E372" s="33" t="s">
        <v>19</v>
      </c>
      <c r="F372" s="33" t="s">
        <v>28</v>
      </c>
      <c r="G372" s="33"/>
      <c r="H372" s="33" t="s">
        <v>891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1139</v>
      </c>
      <c r="D373" t="s">
        <v>491</v>
      </c>
      <c r="E373" s="33" t="s">
        <v>15</v>
      </c>
      <c r="F373" s="33" t="s">
        <v>28</v>
      </c>
      <c r="G373" s="33"/>
      <c r="H373" s="33" t="s">
        <v>892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1139</v>
      </c>
      <c r="D374" t="s">
        <v>493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1139</v>
      </c>
      <c r="D375" t="s">
        <v>495</v>
      </c>
      <c r="E375" s="33" t="s">
        <v>15</v>
      </c>
      <c r="F375" s="33" t="s">
        <v>28</v>
      </c>
      <c r="G375" s="33"/>
      <c r="H375" s="33" t="s">
        <v>894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1139</v>
      </c>
      <c r="D376" t="s">
        <v>497</v>
      </c>
      <c r="E376" s="33" t="s">
        <v>19</v>
      </c>
      <c r="F376" s="33" t="s">
        <v>28</v>
      </c>
      <c r="G376" s="33"/>
      <c r="H376" s="33" t="s">
        <v>895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1139</v>
      </c>
      <c r="D377" t="s">
        <v>499</v>
      </c>
      <c r="E377" s="33" t="s">
        <v>19</v>
      </c>
      <c r="F377" s="33" t="s">
        <v>1133</v>
      </c>
      <c r="G377" s="33" t="s">
        <v>1340</v>
      </c>
      <c r="H377" s="33" t="s">
        <v>896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1266</v>
      </c>
      <c r="C378" t="s">
        <v>1139</v>
      </c>
      <c r="D378" t="s">
        <v>1267</v>
      </c>
      <c r="E378" s="33" t="s">
        <v>1192</v>
      </c>
      <c r="F378" s="33" t="s">
        <v>28</v>
      </c>
      <c r="G378" s="33"/>
      <c r="H378" s="33" t="s">
        <v>1268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1269</v>
      </c>
      <c r="C379" t="s">
        <v>1139</v>
      </c>
      <c r="D379" t="s">
        <v>1267</v>
      </c>
      <c r="E379" s="33" t="s">
        <v>1192</v>
      </c>
      <c r="F379" s="33" t="s">
        <v>28</v>
      </c>
      <c r="G379" s="33"/>
      <c r="H379" s="33" t="s">
        <v>1270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1303</v>
      </c>
      <c r="C380" t="s">
        <v>1139</v>
      </c>
      <c r="D380" t="s">
        <v>1319</v>
      </c>
      <c r="E380" t="s">
        <v>73</v>
      </c>
      <c r="F380" t="s">
        <v>28</v>
      </c>
      <c r="G380"/>
      <c r="H380" s="33" t="s">
        <v>1364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1304</v>
      </c>
      <c r="C381" t="s">
        <v>1139</v>
      </c>
      <c r="D381" t="s">
        <v>1319</v>
      </c>
      <c r="E381" t="s">
        <v>73</v>
      </c>
      <c r="F381" t="s">
        <v>28</v>
      </c>
      <c r="G381"/>
      <c r="H381" s="33" t="s">
        <v>1365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1601</v>
      </c>
      <c r="C382" t="s">
        <v>1139</v>
      </c>
      <c r="D382" s="84" t="s">
        <v>1602</v>
      </c>
      <c r="E382"/>
      <c r="F382"/>
      <c r="G382"/>
      <c r="H382" s="33"/>
      <c r="I382" s="34">
        <f t="shared" ref="I382" si="55">COUNTIF(L382:AM382,"")</f>
        <v>12</v>
      </c>
      <c r="J382" s="34">
        <f t="shared" ref="J382" si="56">COUNTIF(L382:AM382,"APAGADO")</f>
        <v>16</v>
      </c>
      <c r="K382" s="35">
        <f t="shared" ref="K382" si="57">(I382)/(J382+I382)</f>
        <v>0.42857142857142855</v>
      </c>
      <c r="L382" s="86"/>
      <c r="M382" s="86" t="s">
        <v>1600</v>
      </c>
      <c r="N382" s="86" t="s">
        <v>1600</v>
      </c>
      <c r="O382" s="86"/>
      <c r="P382" s="86" t="s">
        <v>1600</v>
      </c>
      <c r="Q382" s="86" t="s">
        <v>1600</v>
      </c>
      <c r="R382" s="86" t="s">
        <v>1600</v>
      </c>
      <c r="S382" s="86" t="s">
        <v>1600</v>
      </c>
      <c r="T382" s="86" t="s">
        <v>1600</v>
      </c>
      <c r="U382" s="86" t="s">
        <v>1600</v>
      </c>
      <c r="V382" s="86" t="s">
        <v>1600</v>
      </c>
      <c r="W382" s="86" t="s">
        <v>1600</v>
      </c>
      <c r="X382" s="86" t="s">
        <v>1600</v>
      </c>
      <c r="Y382" s="86" t="s">
        <v>1600</v>
      </c>
      <c r="Z382" s="86" t="s">
        <v>1600</v>
      </c>
      <c r="AA382" s="86" t="s">
        <v>1600</v>
      </c>
      <c r="AB382" s="86" t="s">
        <v>1600</v>
      </c>
      <c r="AC382" s="86" t="s">
        <v>1600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1140</v>
      </c>
      <c r="D383" t="s">
        <v>502</v>
      </c>
      <c r="E383" s="33" t="s">
        <v>19</v>
      </c>
      <c r="F383" s="33" t="s">
        <v>20</v>
      </c>
      <c r="G383" s="33"/>
      <c r="H383" s="33" t="s">
        <v>898</v>
      </c>
      <c r="I383" s="34">
        <f t="shared" ref="I383:I414" si="58">COUNTIF(L382:AM382,"")</f>
        <v>12</v>
      </c>
      <c r="J383" s="34">
        <f t="shared" ref="J383:J414" si="59">COUNTIF(L382:AM382,"APAGADO")</f>
        <v>16</v>
      </c>
      <c r="K383" s="35">
        <f t="shared" ref="K383:K395" si="60">(I383)/(J383+I383)</f>
        <v>0.42857142857142855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1140</v>
      </c>
      <c r="D384" t="s">
        <v>504</v>
      </c>
      <c r="E384" s="33" t="s">
        <v>15</v>
      </c>
      <c r="F384" s="33" t="s">
        <v>20</v>
      </c>
      <c r="G384" s="33"/>
      <c r="H384" s="33" t="s">
        <v>899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1140</v>
      </c>
      <c r="D385" t="s">
        <v>506</v>
      </c>
      <c r="E385" s="33" t="s">
        <v>73</v>
      </c>
      <c r="F385" s="33" t="s">
        <v>20</v>
      </c>
      <c r="G385" s="33"/>
      <c r="H385" s="33" t="s">
        <v>900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1140</v>
      </c>
      <c r="D386" t="s">
        <v>506</v>
      </c>
      <c r="E386" s="33" t="s">
        <v>73</v>
      </c>
      <c r="F386" s="33" t="s">
        <v>20</v>
      </c>
      <c r="G386" s="33"/>
      <c r="H386" s="33" t="s">
        <v>901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1140</v>
      </c>
      <c r="D387" t="s">
        <v>509</v>
      </c>
      <c r="E387" s="33" t="s">
        <v>73</v>
      </c>
      <c r="F387" s="33" t="s">
        <v>20</v>
      </c>
      <c r="G387" s="33"/>
      <c r="H387" s="33" t="s">
        <v>902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1140</v>
      </c>
      <c r="D388" t="s">
        <v>509</v>
      </c>
      <c r="E388" s="33" t="s">
        <v>73</v>
      </c>
      <c r="F388" s="33" t="s">
        <v>20</v>
      </c>
      <c r="G388" s="33"/>
      <c r="H388" s="33" t="s">
        <v>903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1140</v>
      </c>
      <c r="D389" t="s">
        <v>512</v>
      </c>
      <c r="E389" s="33" t="s">
        <v>15</v>
      </c>
      <c r="F389" s="33" t="s">
        <v>28</v>
      </c>
      <c r="G389" s="33"/>
      <c r="H389" s="33" t="s">
        <v>904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1110</v>
      </c>
      <c r="C390" t="s">
        <v>1140</v>
      </c>
      <c r="D390" t="s">
        <v>513</v>
      </c>
      <c r="E390" s="33" t="s">
        <v>73</v>
      </c>
      <c r="F390" s="33" t="s">
        <v>28</v>
      </c>
      <c r="G390" s="33"/>
      <c r="H390" s="33" t="s">
        <v>905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1111</v>
      </c>
      <c r="C391" t="s">
        <v>1140</v>
      </c>
      <c r="D391" t="s">
        <v>513</v>
      </c>
      <c r="E391" s="33" t="s">
        <v>73</v>
      </c>
      <c r="F391" s="33" t="s">
        <v>28</v>
      </c>
      <c r="G391" s="33"/>
      <c r="H391" s="33" t="s">
        <v>906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1140</v>
      </c>
      <c r="D392" t="s">
        <v>515</v>
      </c>
      <c r="E392" s="33" t="s">
        <v>73</v>
      </c>
      <c r="F392" s="33" t="s">
        <v>28</v>
      </c>
      <c r="G392" s="33"/>
      <c r="H392" s="33" t="s">
        <v>907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1140</v>
      </c>
      <c r="D393" t="s">
        <v>515</v>
      </c>
      <c r="E393" s="33" t="s">
        <v>73</v>
      </c>
      <c r="F393" s="33" t="s">
        <v>28</v>
      </c>
      <c r="G393" s="33"/>
      <c r="H393" s="33" t="s">
        <v>908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1173</v>
      </c>
      <c r="C394" s="33" t="s">
        <v>1140</v>
      </c>
      <c r="D394" t="s">
        <v>1174</v>
      </c>
      <c r="E394" s="33" t="s">
        <v>19</v>
      </c>
      <c r="F394" s="33" t="s">
        <v>28</v>
      </c>
      <c r="G394" s="33"/>
      <c r="H394" s="33" t="s">
        <v>1175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1178</v>
      </c>
      <c r="C395" s="33" t="s">
        <v>1140</v>
      </c>
      <c r="D395" t="s">
        <v>1176</v>
      </c>
      <c r="E395" s="33" t="s">
        <v>19</v>
      </c>
      <c r="F395" s="33" t="s">
        <v>28</v>
      </c>
      <c r="G395" s="33"/>
      <c r="H395" s="33" t="s">
        <v>1177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1179</v>
      </c>
      <c r="C396" s="33" t="s">
        <v>1140</v>
      </c>
      <c r="D396" t="s">
        <v>1180</v>
      </c>
      <c r="E396" s="33" t="s">
        <v>19</v>
      </c>
      <c r="F396" s="33" t="s">
        <v>28</v>
      </c>
      <c r="G396" s="33"/>
      <c r="H396" s="33" t="s">
        <v>1181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1140</v>
      </c>
      <c r="D397" t="s">
        <v>1116</v>
      </c>
      <c r="E397" s="33" t="s">
        <v>19</v>
      </c>
      <c r="F397" s="33" t="s">
        <v>28</v>
      </c>
      <c r="G397" s="33"/>
      <c r="H397" s="33" t="s">
        <v>909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1600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1140</v>
      </c>
      <c r="D398" t="s">
        <v>1169</v>
      </c>
      <c r="E398" s="33" t="s">
        <v>19</v>
      </c>
      <c r="F398" s="33" t="s">
        <v>28</v>
      </c>
      <c r="G398" s="33"/>
      <c r="H398" s="33" t="s">
        <v>910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1600</v>
      </c>
      <c r="O398" s="86" t="s">
        <v>1600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1140</v>
      </c>
      <c r="D399" t="s">
        <v>533</v>
      </c>
      <c r="E399" s="33" t="s">
        <v>19</v>
      </c>
      <c r="F399" s="33" t="s">
        <v>28</v>
      </c>
      <c r="G399" s="33"/>
      <c r="H399" s="33" t="s">
        <v>911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1140</v>
      </c>
      <c r="D400" t="s">
        <v>535</v>
      </c>
      <c r="E400" s="33" t="s">
        <v>19</v>
      </c>
      <c r="F400" s="33" t="s">
        <v>28</v>
      </c>
      <c r="G400" s="33"/>
      <c r="H400" s="33" t="s">
        <v>912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1140</v>
      </c>
      <c r="D401" t="s">
        <v>537</v>
      </c>
      <c r="E401" s="33" t="s">
        <v>19</v>
      </c>
      <c r="F401" s="33" t="s">
        <v>20</v>
      </c>
      <c r="G401" s="33"/>
      <c r="H401" s="33" t="s">
        <v>913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1140</v>
      </c>
      <c r="D402" t="s">
        <v>1147</v>
      </c>
      <c r="E402" s="33" t="s">
        <v>19</v>
      </c>
      <c r="F402" s="33" t="s">
        <v>28</v>
      </c>
      <c r="G402" s="33"/>
      <c r="H402" s="33" t="s">
        <v>914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1139</v>
      </c>
      <c r="D403" t="s">
        <v>1146</v>
      </c>
      <c r="E403" s="33"/>
      <c r="F403" s="33" t="s">
        <v>28</v>
      </c>
      <c r="G403" s="33"/>
      <c r="H403" s="33" t="s">
        <v>915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1140</v>
      </c>
      <c r="D404" t="s">
        <v>541</v>
      </c>
      <c r="E404" s="33" t="s">
        <v>19</v>
      </c>
      <c r="F404" s="33" t="s">
        <v>28</v>
      </c>
      <c r="G404" s="33"/>
      <c r="H404" s="33" t="s">
        <v>916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1140</v>
      </c>
      <c r="D405" t="s">
        <v>543</v>
      </c>
      <c r="E405" s="33" t="s">
        <v>19</v>
      </c>
      <c r="F405" s="33" t="s">
        <v>28</v>
      </c>
      <c r="G405" s="33"/>
      <c r="H405" s="33" t="s">
        <v>917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1112</v>
      </c>
      <c r="C406" t="s">
        <v>1140</v>
      </c>
      <c r="D406" t="s">
        <v>544</v>
      </c>
      <c r="E406" s="33" t="s">
        <v>19</v>
      </c>
      <c r="F406" s="33" t="s">
        <v>28</v>
      </c>
      <c r="G406" s="33"/>
      <c r="H406" s="33" t="s">
        <v>918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1600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1140</v>
      </c>
      <c r="D407" t="s">
        <v>546</v>
      </c>
      <c r="E407" s="33" t="s">
        <v>19</v>
      </c>
      <c r="F407" s="33" t="s">
        <v>28</v>
      </c>
      <c r="G407" s="33"/>
      <c r="H407" s="33" t="s">
        <v>919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1600</v>
      </c>
      <c r="O407" s="86" t="s">
        <v>1600</v>
      </c>
      <c r="P407" s="86" t="s">
        <v>1600</v>
      </c>
      <c r="Q407" s="86" t="s">
        <v>1600</v>
      </c>
      <c r="R407" s="86" t="s">
        <v>1600</v>
      </c>
      <c r="S407" s="86" t="s">
        <v>1600</v>
      </c>
      <c r="T407" s="86" t="s">
        <v>1600</v>
      </c>
      <c r="U407" s="86" t="s">
        <v>1600</v>
      </c>
      <c r="V407" s="86" t="s">
        <v>1600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1140</v>
      </c>
      <c r="D408" t="s">
        <v>517</v>
      </c>
      <c r="E408" s="33" t="s">
        <v>15</v>
      </c>
      <c r="F408" s="33" t="s">
        <v>1133</v>
      </c>
      <c r="G408" s="33" t="s">
        <v>1341</v>
      </c>
      <c r="H408" s="33" t="s">
        <v>920</v>
      </c>
      <c r="I408" s="34">
        <f t="shared" si="58"/>
        <v>19</v>
      </c>
      <c r="J408" s="34">
        <f t="shared" si="59"/>
        <v>9</v>
      </c>
      <c r="K408" s="35">
        <f t="shared" si="63"/>
        <v>0.6785714285714286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1118</v>
      </c>
      <c r="C409" t="s">
        <v>1140</v>
      </c>
      <c r="D409" t="s">
        <v>519</v>
      </c>
      <c r="E409" s="33" t="s">
        <v>19</v>
      </c>
      <c r="F409" s="33" t="s">
        <v>28</v>
      </c>
      <c r="G409" s="33"/>
      <c r="H409" s="33" t="s">
        <v>921</v>
      </c>
      <c r="I409" s="34">
        <f t="shared" si="58"/>
        <v>28</v>
      </c>
      <c r="J409" s="34">
        <f t="shared" si="59"/>
        <v>0</v>
      </c>
      <c r="K409" s="35">
        <f t="shared" si="63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1113</v>
      </c>
      <c r="C410" t="s">
        <v>1140</v>
      </c>
      <c r="D410" t="s">
        <v>547</v>
      </c>
      <c r="E410" s="33" t="s">
        <v>15</v>
      </c>
      <c r="F410" s="33" t="s">
        <v>28</v>
      </c>
      <c r="G410" s="33"/>
      <c r="H410" s="33" t="s">
        <v>922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1600</v>
      </c>
      <c r="Q410" s="86" t="s">
        <v>1600</v>
      </c>
      <c r="R410" s="86" t="s">
        <v>1600</v>
      </c>
      <c r="S410" s="86" t="s">
        <v>1600</v>
      </c>
      <c r="T410" s="86" t="s">
        <v>1600</v>
      </c>
      <c r="U410" s="86" t="s">
        <v>1600</v>
      </c>
      <c r="V410" s="86" t="s">
        <v>1600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1140</v>
      </c>
      <c r="D411" t="s">
        <v>521</v>
      </c>
      <c r="E411" s="33" t="s">
        <v>15</v>
      </c>
      <c r="F411" s="33" t="s">
        <v>1133</v>
      </c>
      <c r="G411" s="33" t="s">
        <v>1342</v>
      </c>
      <c r="H411" s="33" t="s">
        <v>923</v>
      </c>
      <c r="I411" s="34">
        <f t="shared" si="58"/>
        <v>21</v>
      </c>
      <c r="J411" s="34">
        <f t="shared" si="59"/>
        <v>7</v>
      </c>
      <c r="K411" s="35">
        <f>(I411)/(J411+I411)</f>
        <v>0.75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1140</v>
      </c>
      <c r="D412" t="s">
        <v>524</v>
      </c>
      <c r="E412" s="33" t="s">
        <v>15</v>
      </c>
      <c r="F412" s="33" t="s">
        <v>1133</v>
      </c>
      <c r="G412" s="33" t="s">
        <v>1338</v>
      </c>
      <c r="H412" s="33" t="s">
        <v>924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1140</v>
      </c>
      <c r="D413" t="s">
        <v>1168</v>
      </c>
      <c r="E413" s="33" t="s">
        <v>15</v>
      </c>
      <c r="F413" s="33" t="s">
        <v>1133</v>
      </c>
      <c r="G413" s="33" t="s">
        <v>1343</v>
      </c>
      <c r="H413" s="33" t="s">
        <v>925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1140</v>
      </c>
      <c r="D414" t="s">
        <v>526</v>
      </c>
      <c r="E414" s="33" t="s">
        <v>15</v>
      </c>
      <c r="F414" s="33" t="s">
        <v>1133</v>
      </c>
      <c r="G414" s="33" t="s">
        <v>1344</v>
      </c>
      <c r="H414" s="33" t="s">
        <v>926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1120</v>
      </c>
      <c r="C415" t="s">
        <v>1140</v>
      </c>
      <c r="D415" t="s">
        <v>527</v>
      </c>
      <c r="E415" s="33" t="s">
        <v>15</v>
      </c>
      <c r="F415" s="33" t="s">
        <v>20</v>
      </c>
      <c r="G415" s="33"/>
      <c r="H415" s="33" t="s">
        <v>927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1600</v>
      </c>
      <c r="Q415" s="86" t="s">
        <v>1600</v>
      </c>
      <c r="R415" s="86" t="s">
        <v>1600</v>
      </c>
      <c r="S415" s="86" t="s">
        <v>1600</v>
      </c>
      <c r="T415" s="86" t="s">
        <v>1600</v>
      </c>
      <c r="U415" s="86" t="s">
        <v>1600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1140</v>
      </c>
      <c r="D416" t="s">
        <v>529</v>
      </c>
      <c r="E416" s="33" t="s">
        <v>46</v>
      </c>
      <c r="F416" s="33" t="s">
        <v>20</v>
      </c>
      <c r="G416" s="33"/>
      <c r="H416" s="33" t="s">
        <v>928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1114</v>
      </c>
      <c r="C417" t="s">
        <v>1140</v>
      </c>
      <c r="D417" t="s">
        <v>548</v>
      </c>
      <c r="E417" s="33" t="s">
        <v>73</v>
      </c>
      <c r="F417" s="33" t="s">
        <v>28</v>
      </c>
      <c r="G417" s="33"/>
      <c r="H417" s="33" t="s">
        <v>929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1115</v>
      </c>
      <c r="C418" t="s">
        <v>1140</v>
      </c>
      <c r="D418" t="s">
        <v>548</v>
      </c>
      <c r="E418" s="33" t="s">
        <v>73</v>
      </c>
      <c r="F418" s="33" t="s">
        <v>28</v>
      </c>
      <c r="G418" s="33"/>
      <c r="H418" s="33" t="s">
        <v>930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1139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1139</v>
      </c>
      <c r="D420" t="s">
        <v>550</v>
      </c>
      <c r="E420" s="33" t="s">
        <v>73</v>
      </c>
      <c r="F420" s="33" t="s">
        <v>28</v>
      </c>
      <c r="G420" s="33"/>
      <c r="H420" s="33" t="s">
        <v>931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1223</v>
      </c>
      <c r="C421" t="s">
        <v>1140</v>
      </c>
      <c r="D421" t="s">
        <v>1225</v>
      </c>
      <c r="E421" s="33" t="s">
        <v>73</v>
      </c>
      <c r="F421" s="33" t="s">
        <v>28</v>
      </c>
      <c r="G421" s="33"/>
      <c r="H421" s="33" t="s">
        <v>1226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1224</v>
      </c>
      <c r="C422" t="s">
        <v>1140</v>
      </c>
      <c r="D422" t="s">
        <v>1225</v>
      </c>
      <c r="E422" s="33" t="s">
        <v>1192</v>
      </c>
      <c r="F422" s="33" t="s">
        <v>28</v>
      </c>
      <c r="G422" s="33"/>
      <c r="H422" s="33" t="s">
        <v>1227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1286</v>
      </c>
      <c r="C423" s="33" t="s">
        <v>1140</v>
      </c>
      <c r="D423" t="s">
        <v>1282</v>
      </c>
      <c r="E423" s="33" t="s">
        <v>15</v>
      </c>
      <c r="F423" s="33" t="s">
        <v>28</v>
      </c>
      <c r="G423" s="33"/>
      <c r="H423" s="33" t="s">
        <v>1283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1600</v>
      </c>
      <c r="O423" s="86" t="s">
        <v>1600</v>
      </c>
      <c r="P423" s="86" t="s">
        <v>1600</v>
      </c>
      <c r="Q423" s="86" t="s">
        <v>1600</v>
      </c>
      <c r="R423" s="86" t="s">
        <v>1600</v>
      </c>
      <c r="S423" s="86" t="s">
        <v>1600</v>
      </c>
      <c r="T423" s="86" t="s">
        <v>1600</v>
      </c>
      <c r="U423" s="86" t="s">
        <v>1600</v>
      </c>
      <c r="V423" s="86" t="s">
        <v>1600</v>
      </c>
      <c r="W423" s="86" t="s">
        <v>1600</v>
      </c>
      <c r="X423" s="86" t="s">
        <v>1600</v>
      </c>
      <c r="Y423" s="86" t="s">
        <v>1600</v>
      </c>
      <c r="Z423" s="86" t="s">
        <v>1600</v>
      </c>
      <c r="AA423" s="86" t="s">
        <v>1600</v>
      </c>
      <c r="AB423" s="86" t="s">
        <v>1600</v>
      </c>
      <c r="AC423" s="86" t="s">
        <v>1600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1121</v>
      </c>
      <c r="C424" t="s">
        <v>1139</v>
      </c>
      <c r="D424" t="s">
        <v>554</v>
      </c>
      <c r="E424" s="33" t="s">
        <v>19</v>
      </c>
      <c r="F424" s="33" t="s">
        <v>28</v>
      </c>
      <c r="G424" s="33"/>
      <c r="H424" s="33" t="s">
        <v>934</v>
      </c>
      <c r="I424" s="34">
        <f t="shared" si="64"/>
        <v>12</v>
      </c>
      <c r="J424" s="34">
        <f t="shared" si="65"/>
        <v>16</v>
      </c>
      <c r="K424" s="35">
        <f t="shared" si="63"/>
        <v>0.42857142857142855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1122</v>
      </c>
      <c r="C425" t="s">
        <v>1139</v>
      </c>
      <c r="D425" t="s">
        <v>555</v>
      </c>
      <c r="E425" s="33" t="s">
        <v>19</v>
      </c>
      <c r="F425" s="33" t="s">
        <v>28</v>
      </c>
      <c r="G425" s="33"/>
      <c r="H425" s="33" t="s">
        <v>935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1139</v>
      </c>
      <c r="D426" t="s">
        <v>557</v>
      </c>
      <c r="E426" s="33" t="s">
        <v>73</v>
      </c>
      <c r="F426" s="33" t="s">
        <v>28</v>
      </c>
      <c r="G426" s="33"/>
      <c r="H426" s="33" t="s">
        <v>932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1139</v>
      </c>
      <c r="D427" t="s">
        <v>557</v>
      </c>
      <c r="E427" s="33" t="s">
        <v>73</v>
      </c>
      <c r="F427" s="33" t="s">
        <v>28</v>
      </c>
      <c r="G427" s="33"/>
      <c r="H427" s="33" t="s">
        <v>933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1139</v>
      </c>
      <c r="D428" t="s">
        <v>560</v>
      </c>
      <c r="E428" s="33" t="s">
        <v>73</v>
      </c>
      <c r="F428" s="33" t="s">
        <v>28</v>
      </c>
      <c r="G428" s="33"/>
      <c r="H428" s="33" t="s">
        <v>936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1139</v>
      </c>
      <c r="D429" t="s">
        <v>560</v>
      </c>
      <c r="E429" s="33" t="s">
        <v>73</v>
      </c>
      <c r="F429" s="33" t="s">
        <v>28</v>
      </c>
      <c r="G429" s="33"/>
      <c r="H429" s="33" t="s">
        <v>937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1139</v>
      </c>
      <c r="D430" t="s">
        <v>553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1139</v>
      </c>
      <c r="D431" t="s">
        <v>563</v>
      </c>
      <c r="E431" s="33" t="s">
        <v>15</v>
      </c>
      <c r="F431" s="33" t="s">
        <v>28</v>
      </c>
      <c r="G431" s="33"/>
      <c r="H431" s="33" t="s">
        <v>939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1139</v>
      </c>
      <c r="D432" t="s">
        <v>565</v>
      </c>
      <c r="E432" s="33" t="s">
        <v>19</v>
      </c>
      <c r="F432" s="33" t="s">
        <v>28</v>
      </c>
      <c r="G432" s="33"/>
      <c r="H432" s="33" t="s">
        <v>940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1600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1139</v>
      </c>
      <c r="D433" t="s">
        <v>567</v>
      </c>
      <c r="E433" s="33" t="s">
        <v>19</v>
      </c>
      <c r="F433" s="33" t="s">
        <v>20</v>
      </c>
      <c r="G433" s="33"/>
      <c r="H433" s="33" t="s">
        <v>941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 t="s">
        <v>1600</v>
      </c>
      <c r="O433" s="86" t="s">
        <v>1600</v>
      </c>
      <c r="P433" s="86" t="s">
        <v>1600</v>
      </c>
      <c r="Q433" s="86" t="s">
        <v>1600</v>
      </c>
      <c r="R433" s="86" t="s">
        <v>1600</v>
      </c>
      <c r="S433" s="86" t="s">
        <v>1600</v>
      </c>
      <c r="T433" s="86" t="s">
        <v>1600</v>
      </c>
      <c r="U433" s="86" t="s">
        <v>1600</v>
      </c>
      <c r="V433" s="86" t="s">
        <v>1600</v>
      </c>
      <c r="W433" s="86" t="s">
        <v>1600</v>
      </c>
      <c r="X433" s="86" t="s">
        <v>1600</v>
      </c>
      <c r="Y433" s="86" t="s">
        <v>1600</v>
      </c>
      <c r="Z433" s="86" t="s">
        <v>1600</v>
      </c>
      <c r="AA433" s="86" t="s">
        <v>1600</v>
      </c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1139</v>
      </c>
      <c r="D434" t="s">
        <v>569</v>
      </c>
      <c r="E434" s="33" t="s">
        <v>19</v>
      </c>
      <c r="F434" s="33" t="s">
        <v>20</v>
      </c>
      <c r="G434" s="33"/>
      <c r="H434" s="33" t="s">
        <v>942</v>
      </c>
      <c r="I434" s="34">
        <f t="shared" si="64"/>
        <v>14</v>
      </c>
      <c r="J434" s="34">
        <f t="shared" si="65"/>
        <v>14</v>
      </c>
      <c r="K434" s="35">
        <f t="shared" si="63"/>
        <v>0.5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1139</v>
      </c>
      <c r="D435" t="s">
        <v>571</v>
      </c>
      <c r="E435" s="33" t="s">
        <v>19</v>
      </c>
      <c r="F435" s="33" t="s">
        <v>1133</v>
      </c>
      <c r="G435" s="33" t="s">
        <v>1345</v>
      </c>
      <c r="H435" s="33" t="s">
        <v>943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1139</v>
      </c>
      <c r="D436" t="s">
        <v>573</v>
      </c>
      <c r="E436" s="33" t="s">
        <v>19</v>
      </c>
      <c r="F436" s="33" t="s">
        <v>20</v>
      </c>
      <c r="G436" s="33"/>
      <c r="H436" s="33" t="s">
        <v>944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1554</v>
      </c>
      <c r="C437" t="s">
        <v>1139</v>
      </c>
      <c r="D437" t="s">
        <v>1555</v>
      </c>
      <c r="E437" s="33" t="s">
        <v>73</v>
      </c>
      <c r="F437" s="33" t="s">
        <v>28</v>
      </c>
      <c r="G437" s="33"/>
      <c r="H437" s="33" t="s">
        <v>1587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1140</v>
      </c>
      <c r="D438" t="s">
        <v>576</v>
      </c>
      <c r="E438" s="33" t="s">
        <v>15</v>
      </c>
      <c r="F438" s="33" t="s">
        <v>28</v>
      </c>
      <c r="G438" s="33"/>
      <c r="H438" s="33" t="s">
        <v>945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1140</v>
      </c>
      <c r="D439" t="s">
        <v>578</v>
      </c>
      <c r="E439" s="33" t="s">
        <v>15</v>
      </c>
      <c r="F439" s="33" t="s">
        <v>28</v>
      </c>
      <c r="G439" s="33"/>
      <c r="H439" s="33" t="s">
        <v>946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1123</v>
      </c>
      <c r="C440" t="s">
        <v>1140</v>
      </c>
      <c r="D440" t="s">
        <v>579</v>
      </c>
      <c r="E440" s="33" t="s">
        <v>73</v>
      </c>
      <c r="F440" s="33" t="s">
        <v>28</v>
      </c>
      <c r="G440" s="33"/>
      <c r="H440" s="33" t="s">
        <v>947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1124</v>
      </c>
      <c r="C441" t="s">
        <v>1140</v>
      </c>
      <c r="D441" t="s">
        <v>579</v>
      </c>
      <c r="E441" s="33" t="s">
        <v>73</v>
      </c>
      <c r="F441" s="33" t="s">
        <v>28</v>
      </c>
      <c r="G441" s="33"/>
      <c r="H441" s="33" t="s">
        <v>948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1125</v>
      </c>
      <c r="C442" t="s">
        <v>1140</v>
      </c>
      <c r="D442" t="s">
        <v>581</v>
      </c>
      <c r="E442" s="33" t="s">
        <v>73</v>
      </c>
      <c r="F442" s="33" t="s">
        <v>28</v>
      </c>
      <c r="G442" s="33"/>
      <c r="H442" s="33" t="s">
        <v>949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1126</v>
      </c>
      <c r="C443" t="s">
        <v>1140</v>
      </c>
      <c r="D443" t="s">
        <v>582</v>
      </c>
      <c r="E443" s="33" t="s">
        <v>15</v>
      </c>
      <c r="F443" s="33" t="s">
        <v>28</v>
      </c>
      <c r="G443" s="33"/>
      <c r="H443" s="33" t="s">
        <v>950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1140</v>
      </c>
      <c r="D444" t="s">
        <v>584</v>
      </c>
      <c r="E444" s="33" t="s">
        <v>73</v>
      </c>
      <c r="F444" s="33" t="s">
        <v>28</v>
      </c>
      <c r="G444" s="33"/>
      <c r="H444" s="33" t="s">
        <v>951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1140</v>
      </c>
      <c r="D445" t="s">
        <v>586</v>
      </c>
      <c r="E445" s="33" t="s">
        <v>15</v>
      </c>
      <c r="F445" s="33" t="s">
        <v>28</v>
      </c>
      <c r="G445" s="33"/>
      <c r="H445" s="33" t="s">
        <v>952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1140</v>
      </c>
      <c r="D446" t="s">
        <v>588</v>
      </c>
      <c r="E446" s="33" t="s">
        <v>15</v>
      </c>
      <c r="F446" s="33" t="s">
        <v>28</v>
      </c>
      <c r="G446" s="33"/>
      <c r="H446" s="33" t="s">
        <v>953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1140</v>
      </c>
      <c r="D447" t="s">
        <v>1170</v>
      </c>
      <c r="E447" s="33" t="s">
        <v>19</v>
      </c>
      <c r="F447" s="33" t="s">
        <v>20</v>
      </c>
      <c r="G447" s="33"/>
      <c r="H447" s="33" t="s">
        <v>954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1600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1127</v>
      </c>
      <c r="C448" t="s">
        <v>1140</v>
      </c>
      <c r="D448" t="s">
        <v>1171</v>
      </c>
      <c r="E448" s="33" t="s">
        <v>73</v>
      </c>
      <c r="F448" s="33" t="s">
        <v>28</v>
      </c>
      <c r="G448" s="33"/>
      <c r="H448" s="33" t="s">
        <v>955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1600</v>
      </c>
      <c r="N448" s="86" t="s">
        <v>1600</v>
      </c>
      <c r="O448" s="86" t="s">
        <v>1600</v>
      </c>
      <c r="P448" s="86" t="s">
        <v>1600</v>
      </c>
      <c r="Q448" s="86" t="s">
        <v>1600</v>
      </c>
      <c r="R448" s="86" t="s">
        <v>1600</v>
      </c>
      <c r="S448" s="86" t="s">
        <v>1600</v>
      </c>
      <c r="T448" s="86" t="s">
        <v>1600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1128</v>
      </c>
      <c r="C449" t="s">
        <v>1140</v>
      </c>
      <c r="D449" t="s">
        <v>1171</v>
      </c>
      <c r="E449" s="33" t="s">
        <v>73</v>
      </c>
      <c r="F449" s="33" t="s">
        <v>28</v>
      </c>
      <c r="G449" s="33"/>
      <c r="H449" s="33" t="s">
        <v>956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1600</v>
      </c>
      <c r="N449" s="86" t="s">
        <v>1600</v>
      </c>
      <c r="O449" s="86" t="s">
        <v>1600</v>
      </c>
      <c r="P449" s="86" t="s">
        <v>1600</v>
      </c>
      <c r="Q449" s="86" t="s">
        <v>1600</v>
      </c>
      <c r="R449" s="86" t="s">
        <v>1600</v>
      </c>
      <c r="S449" s="86" t="s">
        <v>1600</v>
      </c>
      <c r="T449" s="86" t="s">
        <v>1600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1129</v>
      </c>
      <c r="C450" t="s">
        <v>1140</v>
      </c>
      <c r="D450" t="s">
        <v>1185</v>
      </c>
      <c r="E450" s="33" t="s">
        <v>15</v>
      </c>
      <c r="F450" s="33" t="s">
        <v>28</v>
      </c>
      <c r="G450" s="33"/>
      <c r="H450" s="33" t="s">
        <v>957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1600</v>
      </c>
      <c r="N450" s="86" t="s">
        <v>1600</v>
      </c>
      <c r="O450" s="86" t="s">
        <v>1600</v>
      </c>
      <c r="P450" s="86" t="s">
        <v>1600</v>
      </c>
      <c r="Q450" s="86" t="s">
        <v>1600</v>
      </c>
      <c r="R450" s="86" t="s">
        <v>1600</v>
      </c>
      <c r="S450" s="86" t="s">
        <v>1600</v>
      </c>
      <c r="T450" s="86" t="s">
        <v>1600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1140</v>
      </c>
      <c r="D451" t="s">
        <v>1172</v>
      </c>
      <c r="E451" s="33" t="s">
        <v>15</v>
      </c>
      <c r="F451" s="33" t="s">
        <v>28</v>
      </c>
      <c r="G451" s="33"/>
      <c r="H451" s="33" t="s">
        <v>1302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1600</v>
      </c>
      <c r="N451" s="86" t="s">
        <v>1600</v>
      </c>
      <c r="O451" s="86" t="s">
        <v>1600</v>
      </c>
      <c r="P451" s="86" t="s">
        <v>1600</v>
      </c>
      <c r="Q451" s="86" t="s">
        <v>1600</v>
      </c>
      <c r="R451" s="86" t="s">
        <v>1600</v>
      </c>
      <c r="S451" s="86" t="s">
        <v>1600</v>
      </c>
      <c r="T451" s="86" t="s">
        <v>1600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1140</v>
      </c>
      <c r="D452" t="s">
        <v>593</v>
      </c>
      <c r="E452" s="33" t="s">
        <v>73</v>
      </c>
      <c r="F452" s="33" t="s">
        <v>28</v>
      </c>
      <c r="G452" s="33"/>
      <c r="H452" s="33" t="s">
        <v>958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1600</v>
      </c>
      <c r="N452" s="86" t="s">
        <v>1600</v>
      </c>
      <c r="O452" s="86" t="s">
        <v>1600</v>
      </c>
      <c r="P452" s="86" t="s">
        <v>1600</v>
      </c>
      <c r="Q452" s="86" t="s">
        <v>1600</v>
      </c>
      <c r="R452" s="86" t="s">
        <v>1600</v>
      </c>
      <c r="S452" s="86" t="s">
        <v>1600</v>
      </c>
      <c r="T452" s="86" t="s">
        <v>1600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1130</v>
      </c>
      <c r="C453" t="s">
        <v>1140</v>
      </c>
      <c r="D453" t="s">
        <v>593</v>
      </c>
      <c r="E453" s="33" t="s">
        <v>73</v>
      </c>
      <c r="F453" s="33" t="s">
        <v>28</v>
      </c>
      <c r="G453" s="33"/>
      <c r="H453" s="33" t="s">
        <v>959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1600</v>
      </c>
      <c r="N453" s="86" t="s">
        <v>1600</v>
      </c>
      <c r="O453" s="86" t="s">
        <v>1600</v>
      </c>
      <c r="P453" s="86" t="s">
        <v>1600</v>
      </c>
      <c r="Q453" s="86" t="s">
        <v>1600</v>
      </c>
      <c r="R453" s="86" t="s">
        <v>1600</v>
      </c>
      <c r="S453" s="86" t="s">
        <v>1600</v>
      </c>
      <c r="T453" s="86" t="s">
        <v>1600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1131</v>
      </c>
      <c r="C454" t="s">
        <v>1140</v>
      </c>
      <c r="D454" t="s">
        <v>594</v>
      </c>
      <c r="E454" s="33" t="s">
        <v>73</v>
      </c>
      <c r="F454" s="33" t="s">
        <v>28</v>
      </c>
      <c r="G454" s="33"/>
      <c r="H454" s="33" t="s">
        <v>960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1600</v>
      </c>
      <c r="N454" s="86" t="s">
        <v>1600</v>
      </c>
      <c r="O454" s="86" t="s">
        <v>1600</v>
      </c>
      <c r="P454" s="86" t="s">
        <v>1600</v>
      </c>
      <c r="Q454" s="86" t="s">
        <v>1600</v>
      </c>
      <c r="R454" s="86" t="s">
        <v>1600</v>
      </c>
      <c r="S454" s="86" t="s">
        <v>1600</v>
      </c>
      <c r="T454" s="86" t="s">
        <v>1600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1140</v>
      </c>
      <c r="D455" t="s">
        <v>594</v>
      </c>
      <c r="E455" s="33" t="s">
        <v>73</v>
      </c>
      <c r="F455" s="33" t="s">
        <v>28</v>
      </c>
      <c r="G455" s="33"/>
      <c r="H455" s="33" t="s">
        <v>961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1600</v>
      </c>
      <c r="O455" s="86" t="s">
        <v>1600</v>
      </c>
      <c r="P455" s="86" t="s">
        <v>1600</v>
      </c>
      <c r="Q455" s="86" t="s">
        <v>1600</v>
      </c>
      <c r="R455" s="86" t="s">
        <v>1600</v>
      </c>
      <c r="S455" s="86" t="s">
        <v>1600</v>
      </c>
      <c r="T455" s="86" t="s">
        <v>1600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1140</v>
      </c>
      <c r="D456" t="s">
        <v>598</v>
      </c>
      <c r="E456" s="33" t="s">
        <v>15</v>
      </c>
      <c r="F456" s="33" t="s">
        <v>28</v>
      </c>
      <c r="G456" s="33"/>
      <c r="H456" s="33" t="s">
        <v>962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1132</v>
      </c>
      <c r="C457" t="s">
        <v>1140</v>
      </c>
      <c r="D457" t="s">
        <v>600</v>
      </c>
      <c r="E457" s="33" t="s">
        <v>15</v>
      </c>
      <c r="F457" s="33" t="s">
        <v>20</v>
      </c>
      <c r="G457" s="33"/>
      <c r="H457" s="33" t="s">
        <v>963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1140</v>
      </c>
      <c r="D458" t="s">
        <v>602</v>
      </c>
      <c r="E458" s="33" t="s">
        <v>15</v>
      </c>
      <c r="F458" s="33" t="s">
        <v>20</v>
      </c>
      <c r="G458" s="33"/>
      <c r="H458" s="33" t="s">
        <v>964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1140</v>
      </c>
      <c r="D459" t="s">
        <v>604</v>
      </c>
      <c r="E459" s="33" t="s">
        <v>15</v>
      </c>
      <c r="F459" s="33" t="s">
        <v>20</v>
      </c>
      <c r="G459" s="33"/>
      <c r="H459" s="33" t="s">
        <v>965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1193</v>
      </c>
      <c r="C460" s="33" t="s">
        <v>1140</v>
      </c>
      <c r="D460" t="s">
        <v>1195</v>
      </c>
      <c r="E460" s="33" t="s">
        <v>1192</v>
      </c>
      <c r="F460" s="33" t="s">
        <v>28</v>
      </c>
      <c r="G460" s="33"/>
      <c r="H460" s="33" t="s">
        <v>1200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1194</v>
      </c>
      <c r="C461" s="33" t="s">
        <v>1140</v>
      </c>
      <c r="D461" t="s">
        <v>1195</v>
      </c>
      <c r="E461" s="33" t="s">
        <v>1192</v>
      </c>
      <c r="F461" s="33" t="s">
        <v>28</v>
      </c>
      <c r="G461" s="33"/>
      <c r="H461" s="33" t="s">
        <v>1201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1279</v>
      </c>
      <c r="C462" s="33" t="s">
        <v>1140</v>
      </c>
      <c r="D462" t="s">
        <v>1280</v>
      </c>
      <c r="E462" s="33" t="s">
        <v>15</v>
      </c>
      <c r="F462" s="33" t="s">
        <v>28</v>
      </c>
      <c r="G462" s="33"/>
      <c r="H462" s="33" t="s">
        <v>1281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1140</v>
      </c>
      <c r="D463" t="s">
        <v>609</v>
      </c>
      <c r="E463" s="33" t="s">
        <v>19</v>
      </c>
      <c r="F463" s="33" t="s">
        <v>20</v>
      </c>
      <c r="G463" s="33"/>
      <c r="H463" s="33" t="s">
        <v>966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1140</v>
      </c>
      <c r="D464" t="s">
        <v>611</v>
      </c>
      <c r="E464" s="33" t="s">
        <v>19</v>
      </c>
      <c r="F464" s="33" t="s">
        <v>20</v>
      </c>
      <c r="G464" s="33"/>
      <c r="H464" s="33" t="s">
        <v>967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1140</v>
      </c>
      <c r="D465" t="s">
        <v>613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1140</v>
      </c>
      <c r="D466" t="s">
        <v>606</v>
      </c>
      <c r="E466" s="33" t="s">
        <v>19</v>
      </c>
      <c r="F466" s="33" t="s">
        <v>20</v>
      </c>
      <c r="G466" s="33"/>
      <c r="H466" s="33" t="s">
        <v>969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1389</v>
      </c>
      <c r="B467" s="134">
        <v>11</v>
      </c>
      <c r="C467" s="85" t="s">
        <v>1575</v>
      </c>
      <c r="D467" s="85" t="s">
        <v>1547</v>
      </c>
      <c r="E467" s="33" t="s">
        <v>1409</v>
      </c>
      <c r="F467" s="33" t="s">
        <v>1388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1389</v>
      </c>
      <c r="B468" s="85" t="s">
        <v>1544</v>
      </c>
      <c r="C468" s="85" t="s">
        <v>1575</v>
      </c>
      <c r="D468" s="85" t="s">
        <v>1547</v>
      </c>
      <c r="E468" s="33" t="s">
        <v>1387</v>
      </c>
      <c r="F468" s="33" t="s">
        <v>1388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1600</v>
      </c>
      <c r="N468" s="86" t="s">
        <v>1600</v>
      </c>
      <c r="O468" s="86" t="s">
        <v>1600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1389</v>
      </c>
      <c r="B469" s="132">
        <v>12</v>
      </c>
      <c r="C469" s="129" t="s">
        <v>1575</v>
      </c>
      <c r="D469" t="s">
        <v>1548</v>
      </c>
      <c r="E469" s="33" t="s">
        <v>1409</v>
      </c>
      <c r="F469" s="33" t="s">
        <v>1388</v>
      </c>
      <c r="G469" s="33"/>
      <c r="H469" s="128" t="s">
        <v>1550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1600</v>
      </c>
      <c r="N469" s="86" t="s">
        <v>1600</v>
      </c>
      <c r="O469" s="86" t="s">
        <v>1600</v>
      </c>
      <c r="P469" s="86" t="s">
        <v>1600</v>
      </c>
      <c r="Q469" s="86" t="s">
        <v>1600</v>
      </c>
      <c r="R469" s="86" t="s">
        <v>1600</v>
      </c>
      <c r="S469" s="86" t="s">
        <v>1600</v>
      </c>
      <c r="T469" s="86" t="s">
        <v>1600</v>
      </c>
      <c r="U469" s="86" t="s">
        <v>1600</v>
      </c>
      <c r="V469" s="86" t="s">
        <v>1600</v>
      </c>
      <c r="W469" s="86" t="s">
        <v>1600</v>
      </c>
      <c r="X469" s="86" t="s">
        <v>1600</v>
      </c>
      <c r="Y469" s="86" t="s">
        <v>1600</v>
      </c>
      <c r="Z469" s="86" t="s">
        <v>1600</v>
      </c>
      <c r="AA469" s="86" t="s">
        <v>1600</v>
      </c>
      <c r="AB469" s="86" t="s">
        <v>1600</v>
      </c>
      <c r="AC469" s="86" t="s">
        <v>1600</v>
      </c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1389</v>
      </c>
      <c r="B470" s="131" t="s">
        <v>1545</v>
      </c>
      <c r="C470" s="129" t="s">
        <v>1575</v>
      </c>
      <c r="D470" t="s">
        <v>1548</v>
      </c>
      <c r="E470" s="33" t="s">
        <v>1387</v>
      </c>
      <c r="F470" s="33" t="s">
        <v>1388</v>
      </c>
      <c r="G470" s="33"/>
      <c r="H470" s="89" t="s">
        <v>1551</v>
      </c>
      <c r="I470" s="127">
        <f t="shared" si="67"/>
        <v>11</v>
      </c>
      <c r="J470" s="34">
        <f t="shared" si="68"/>
        <v>17</v>
      </c>
      <c r="K470" s="35">
        <f t="shared" si="70"/>
        <v>0.39285714285714285</v>
      </c>
      <c r="L470" s="86"/>
      <c r="M470" s="86" t="s">
        <v>1600</v>
      </c>
      <c r="N470" s="86" t="s">
        <v>1600</v>
      </c>
      <c r="O470" s="86" t="s">
        <v>1600</v>
      </c>
      <c r="P470" s="86" t="s">
        <v>1600</v>
      </c>
      <c r="Q470" s="86" t="s">
        <v>1600</v>
      </c>
      <c r="R470" s="86" t="s">
        <v>1600</v>
      </c>
      <c r="S470" s="86" t="s">
        <v>1600</v>
      </c>
      <c r="T470" s="86" t="s">
        <v>1600</v>
      </c>
      <c r="U470" s="86" t="s">
        <v>1600</v>
      </c>
      <c r="V470" s="86" t="s">
        <v>1600</v>
      </c>
      <c r="W470" s="86" t="s">
        <v>1600</v>
      </c>
      <c r="X470" s="86" t="s">
        <v>1600</v>
      </c>
      <c r="Y470" s="86" t="s">
        <v>1600</v>
      </c>
      <c r="Z470" s="86" t="s">
        <v>1600</v>
      </c>
      <c r="AA470" s="86" t="s">
        <v>1600</v>
      </c>
      <c r="AB470" s="86" t="s">
        <v>1600</v>
      </c>
      <c r="AC470" s="86" t="s">
        <v>1600</v>
      </c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1389</v>
      </c>
      <c r="B471" s="33">
        <v>13</v>
      </c>
      <c r="C471" s="129" t="s">
        <v>1575</v>
      </c>
      <c r="D471" t="s">
        <v>1549</v>
      </c>
      <c r="E471" s="33" t="s">
        <v>1409</v>
      </c>
      <c r="F471" s="33" t="s">
        <v>1388</v>
      </c>
      <c r="G471" s="33"/>
      <c r="H471" s="81" t="s">
        <v>1552</v>
      </c>
      <c r="I471" s="34">
        <f t="shared" si="67"/>
        <v>11</v>
      </c>
      <c r="J471" s="34">
        <f t="shared" si="68"/>
        <v>17</v>
      </c>
      <c r="K471" s="35">
        <f t="shared" si="70"/>
        <v>0.39285714285714285</v>
      </c>
      <c r="L471" s="86"/>
      <c r="M471" s="86"/>
      <c r="N471" s="86"/>
      <c r="O471" s="86"/>
      <c r="P471" s="86" t="s">
        <v>1600</v>
      </c>
      <c r="Q471" s="86" t="s">
        <v>1600</v>
      </c>
      <c r="R471" s="86" t="s">
        <v>1600</v>
      </c>
      <c r="S471" s="86" t="s">
        <v>1600</v>
      </c>
      <c r="T471" s="86" t="s">
        <v>1600</v>
      </c>
      <c r="U471" s="86" t="s">
        <v>1600</v>
      </c>
      <c r="V471" s="86" t="s">
        <v>1600</v>
      </c>
      <c r="W471" s="86" t="s">
        <v>1600</v>
      </c>
      <c r="X471" s="86" t="s">
        <v>1600</v>
      </c>
      <c r="Y471" s="86" t="s">
        <v>1600</v>
      </c>
      <c r="Z471" s="86" t="s">
        <v>1600</v>
      </c>
      <c r="AA471" s="86" t="s">
        <v>1600</v>
      </c>
      <c r="AB471" s="86" t="s">
        <v>1600</v>
      </c>
      <c r="AC471" s="86" t="s">
        <v>1600</v>
      </c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1389</v>
      </c>
      <c r="B472" t="s">
        <v>1546</v>
      </c>
      <c r="C472" s="129" t="s">
        <v>1575</v>
      </c>
      <c r="D472" t="s">
        <v>1549</v>
      </c>
      <c r="E472" s="33" t="s">
        <v>1387</v>
      </c>
      <c r="F472" s="33" t="s">
        <v>1388</v>
      </c>
      <c r="G472" s="33"/>
      <c r="H472" s="33"/>
      <c r="I472" s="34">
        <f t="shared" si="67"/>
        <v>14</v>
      </c>
      <c r="J472" s="34">
        <f t="shared" si="68"/>
        <v>14</v>
      </c>
      <c r="K472" s="35">
        <f t="shared" si="70"/>
        <v>0.5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1389</v>
      </c>
      <c r="B473" s="33">
        <v>14</v>
      </c>
      <c r="C473" s="129" t="s">
        <v>1575</v>
      </c>
      <c r="D473" t="s">
        <v>1516</v>
      </c>
      <c r="E473" s="33" t="s">
        <v>1409</v>
      </c>
      <c r="F473" s="33" t="s">
        <v>1388</v>
      </c>
      <c r="G473" s="33"/>
      <c r="H473" s="128" t="s">
        <v>1517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1389</v>
      </c>
      <c r="B474" t="s">
        <v>1518</v>
      </c>
      <c r="C474" s="129" t="s">
        <v>1575</v>
      </c>
      <c r="D474" t="s">
        <v>1516</v>
      </c>
      <c r="E474" s="33" t="s">
        <v>1387</v>
      </c>
      <c r="F474" s="33" t="s">
        <v>1388</v>
      </c>
      <c r="G474" s="33"/>
      <c r="H474" t="s">
        <v>1519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1389</v>
      </c>
      <c r="B475" s="33">
        <v>15</v>
      </c>
      <c r="C475" s="129" t="s">
        <v>1575</v>
      </c>
      <c r="D475" t="s">
        <v>1526</v>
      </c>
      <c r="E475" s="33" t="s">
        <v>1409</v>
      </c>
      <c r="F475" s="33" t="s">
        <v>1388</v>
      </c>
      <c r="G475" s="33"/>
      <c r="H475" s="128" t="s">
        <v>1527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1389</v>
      </c>
      <c r="B476" t="s">
        <v>1520</v>
      </c>
      <c r="C476" s="129" t="s">
        <v>1575</v>
      </c>
      <c r="D476" t="s">
        <v>1526</v>
      </c>
      <c r="E476" s="33" t="s">
        <v>1387</v>
      </c>
      <c r="F476" s="33" t="s">
        <v>1388</v>
      </c>
      <c r="G476" s="33"/>
      <c r="H476" t="s">
        <v>1528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1389</v>
      </c>
      <c r="B477" s="33">
        <v>16</v>
      </c>
      <c r="C477" s="129" t="s">
        <v>1575</v>
      </c>
      <c r="D477" t="s">
        <v>1529</v>
      </c>
      <c r="E477" s="33" t="s">
        <v>1409</v>
      </c>
      <c r="F477" s="33" t="s">
        <v>1388</v>
      </c>
      <c r="G477" s="33"/>
      <c r="H477" s="128" t="s">
        <v>1530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1600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1389</v>
      </c>
      <c r="B478" t="s">
        <v>1521</v>
      </c>
      <c r="C478" s="129" t="s">
        <v>1575</v>
      </c>
      <c r="D478" t="s">
        <v>1529</v>
      </c>
      <c r="E478" s="33" t="s">
        <v>1387</v>
      </c>
      <c r="F478" s="33" t="s">
        <v>1388</v>
      </c>
      <c r="G478" s="33"/>
      <c r="H478" t="s">
        <v>1531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1600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1389</v>
      </c>
      <c r="B479" s="33">
        <v>17</v>
      </c>
      <c r="C479" s="129" t="s">
        <v>1575</v>
      </c>
      <c r="D479" t="s">
        <v>1532</v>
      </c>
      <c r="E479" s="33" t="s">
        <v>1409</v>
      </c>
      <c r="F479" s="33" t="s">
        <v>1388</v>
      </c>
      <c r="G479" s="33"/>
      <c r="H479" s="128" t="s">
        <v>1533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1600</v>
      </c>
      <c r="N479" s="86" t="s">
        <v>1600</v>
      </c>
      <c r="O479" s="86" t="s">
        <v>1600</v>
      </c>
      <c r="P479" s="86" t="s">
        <v>1600</v>
      </c>
      <c r="Q479" s="86" t="s">
        <v>1600</v>
      </c>
      <c r="R479" s="86" t="s">
        <v>1600</v>
      </c>
      <c r="S479" s="86" t="s">
        <v>1600</v>
      </c>
      <c r="T479" s="86" t="s">
        <v>1600</v>
      </c>
      <c r="U479" s="86" t="s">
        <v>1600</v>
      </c>
      <c r="V479" s="86" t="s">
        <v>1600</v>
      </c>
      <c r="W479" s="86" t="s">
        <v>1600</v>
      </c>
      <c r="X479" s="86" t="s">
        <v>1600</v>
      </c>
      <c r="Y479" s="86" t="s">
        <v>1600</v>
      </c>
      <c r="Z479" s="86" t="s">
        <v>1600</v>
      </c>
      <c r="AA479" s="86" t="s">
        <v>1600</v>
      </c>
      <c r="AB479" s="86" t="s">
        <v>1600</v>
      </c>
      <c r="AC479" s="86" t="s">
        <v>1600</v>
      </c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1389</v>
      </c>
      <c r="B480" t="s">
        <v>1522</v>
      </c>
      <c r="C480" s="129" t="s">
        <v>1575</v>
      </c>
      <c r="D480" t="s">
        <v>1532</v>
      </c>
      <c r="E480" s="33" t="s">
        <v>1387</v>
      </c>
      <c r="F480" s="33" t="s">
        <v>1388</v>
      </c>
      <c r="G480" s="33"/>
      <c r="H480" t="s">
        <v>1534</v>
      </c>
      <c r="I480" s="127">
        <f t="shared" si="72"/>
        <v>11</v>
      </c>
      <c r="J480" s="34">
        <f t="shared" si="73"/>
        <v>17</v>
      </c>
      <c r="K480" s="35">
        <f t="shared" si="71"/>
        <v>0.39285714285714285</v>
      </c>
      <c r="L480" s="86"/>
      <c r="M480" s="86"/>
      <c r="N480" s="86" t="s">
        <v>1600</v>
      </c>
      <c r="O480" s="86" t="s">
        <v>1600</v>
      </c>
      <c r="P480" s="86" t="s">
        <v>1600</v>
      </c>
      <c r="Q480" s="86" t="s">
        <v>1600</v>
      </c>
      <c r="R480" s="86" t="s">
        <v>1600</v>
      </c>
      <c r="S480" s="86" t="s">
        <v>1600</v>
      </c>
      <c r="T480" s="86" t="s">
        <v>1600</v>
      </c>
      <c r="U480" s="86" t="s">
        <v>1600</v>
      </c>
      <c r="V480" s="86" t="s">
        <v>1600</v>
      </c>
      <c r="W480" s="86" t="s">
        <v>1600</v>
      </c>
      <c r="X480" s="86" t="s">
        <v>1600</v>
      </c>
      <c r="Y480" s="86" t="s">
        <v>1600</v>
      </c>
      <c r="Z480" s="86" t="s">
        <v>1600</v>
      </c>
      <c r="AA480" s="86" t="s">
        <v>1600</v>
      </c>
      <c r="AB480" s="86" t="s">
        <v>1600</v>
      </c>
      <c r="AC480" s="86" t="s">
        <v>1600</v>
      </c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1389</v>
      </c>
      <c r="B481" s="33">
        <v>18</v>
      </c>
      <c r="C481" s="129" t="s">
        <v>1575</v>
      </c>
      <c r="D481" t="s">
        <v>1535</v>
      </c>
      <c r="E481" s="33" t="s">
        <v>1409</v>
      </c>
      <c r="F481" s="33" t="s">
        <v>1388</v>
      </c>
      <c r="G481" s="33"/>
      <c r="H481" s="128" t="s">
        <v>1536</v>
      </c>
      <c r="I481" s="127">
        <f t="shared" si="72"/>
        <v>12</v>
      </c>
      <c r="J481" s="34">
        <f t="shared" si="73"/>
        <v>16</v>
      </c>
      <c r="K481" s="35">
        <f t="shared" si="71"/>
        <v>0.42857142857142855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1389</v>
      </c>
      <c r="B482" s="131" t="s">
        <v>1523</v>
      </c>
      <c r="C482" s="129" t="s">
        <v>1575</v>
      </c>
      <c r="D482" t="s">
        <v>1535</v>
      </c>
      <c r="E482" s="33" t="s">
        <v>1387</v>
      </c>
      <c r="F482" s="33" t="s">
        <v>1388</v>
      </c>
      <c r="G482" s="33"/>
      <c r="H482" t="s">
        <v>1537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1600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1389</v>
      </c>
      <c r="B483" s="33">
        <v>19</v>
      </c>
      <c r="C483" s="129" t="s">
        <v>1575</v>
      </c>
      <c r="D483" t="s">
        <v>1538</v>
      </c>
      <c r="E483" s="33" t="s">
        <v>1409</v>
      </c>
      <c r="F483" s="33" t="s">
        <v>1388</v>
      </c>
      <c r="G483" s="33"/>
      <c r="H483" s="128" t="s">
        <v>1539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1600</v>
      </c>
      <c r="N483" s="86" t="s">
        <v>1600</v>
      </c>
      <c r="O483" s="86" t="s">
        <v>1600</v>
      </c>
      <c r="P483" s="86" t="s">
        <v>1600</v>
      </c>
      <c r="Q483" s="86" t="s">
        <v>1600</v>
      </c>
      <c r="R483" s="86" t="s">
        <v>1600</v>
      </c>
      <c r="S483" s="86" t="s">
        <v>1600</v>
      </c>
      <c r="T483" s="86" t="s">
        <v>1600</v>
      </c>
      <c r="U483" s="86" t="s">
        <v>1600</v>
      </c>
      <c r="V483" s="86" t="s">
        <v>1600</v>
      </c>
      <c r="W483" s="86" t="s">
        <v>1600</v>
      </c>
      <c r="X483" s="86" t="s">
        <v>1600</v>
      </c>
      <c r="Y483" s="86" t="s">
        <v>1600</v>
      </c>
      <c r="Z483" s="86" t="s">
        <v>1600</v>
      </c>
      <c r="AA483" s="86" t="s">
        <v>1600</v>
      </c>
      <c r="AB483" s="86" t="s">
        <v>1600</v>
      </c>
      <c r="AC483" s="86" t="s">
        <v>1600</v>
      </c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1389</v>
      </c>
      <c r="B484" t="s">
        <v>1524</v>
      </c>
      <c r="C484" s="129" t="s">
        <v>1575</v>
      </c>
      <c r="D484" t="s">
        <v>1538</v>
      </c>
      <c r="E484" s="33" t="s">
        <v>1387</v>
      </c>
      <c r="F484" s="33" t="s">
        <v>1388</v>
      </c>
      <c r="G484" s="33"/>
      <c r="H484" t="s">
        <v>1540</v>
      </c>
      <c r="I484" s="127">
        <f t="shared" si="72"/>
        <v>11</v>
      </c>
      <c r="J484" s="34">
        <f t="shared" si="73"/>
        <v>17</v>
      </c>
      <c r="K484" s="35">
        <f t="shared" si="71"/>
        <v>0.39285714285714285</v>
      </c>
      <c r="L484" s="86"/>
      <c r="M484" s="86"/>
      <c r="N484" s="86" t="s">
        <v>1600</v>
      </c>
      <c r="O484" s="86" t="s">
        <v>1600</v>
      </c>
      <c r="P484" s="86" t="s">
        <v>1600</v>
      </c>
      <c r="Q484" s="86" t="s">
        <v>1600</v>
      </c>
      <c r="R484" s="86" t="s">
        <v>1600</v>
      </c>
      <c r="S484" s="86" t="s">
        <v>1600</v>
      </c>
      <c r="T484" s="86" t="s">
        <v>1600</v>
      </c>
      <c r="U484" s="86" t="s">
        <v>1600</v>
      </c>
      <c r="V484" s="86" t="s">
        <v>1600</v>
      </c>
      <c r="W484" s="86" t="s">
        <v>1600</v>
      </c>
      <c r="X484" s="86" t="s">
        <v>1600</v>
      </c>
      <c r="Y484" s="86" t="s">
        <v>1600</v>
      </c>
      <c r="Z484" s="86" t="s">
        <v>1600</v>
      </c>
      <c r="AA484" s="86" t="s">
        <v>1600</v>
      </c>
      <c r="AB484" s="86" t="s">
        <v>1600</v>
      </c>
      <c r="AC484" s="86" t="s">
        <v>1600</v>
      </c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1389</v>
      </c>
      <c r="B485" s="33">
        <v>20</v>
      </c>
      <c r="C485" s="129" t="s">
        <v>1575</v>
      </c>
      <c r="D485" t="s">
        <v>1541</v>
      </c>
      <c r="E485" s="33" t="s">
        <v>1409</v>
      </c>
      <c r="F485" s="33" t="s">
        <v>1388</v>
      </c>
      <c r="G485" s="33"/>
      <c r="H485" s="128" t="s">
        <v>1542</v>
      </c>
      <c r="I485" s="127">
        <f t="shared" si="72"/>
        <v>12</v>
      </c>
      <c r="J485" s="34">
        <f t="shared" si="73"/>
        <v>16</v>
      </c>
      <c r="K485" s="35">
        <f t="shared" si="71"/>
        <v>0.42857142857142855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1389</v>
      </c>
      <c r="B486" s="33" t="s">
        <v>1525</v>
      </c>
      <c r="C486" s="129" t="s">
        <v>1575</v>
      </c>
      <c r="D486" t="s">
        <v>1541</v>
      </c>
      <c r="E486" s="33" t="s">
        <v>1387</v>
      </c>
      <c r="F486" s="33" t="s">
        <v>1388</v>
      </c>
      <c r="G486" s="33"/>
      <c r="H486" t="s">
        <v>1543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1389</v>
      </c>
      <c r="B487" s="33">
        <v>21</v>
      </c>
      <c r="C487" s="129" t="s">
        <v>1575</v>
      </c>
      <c r="D487" t="s">
        <v>1382</v>
      </c>
      <c r="E487" s="33" t="s">
        <v>1409</v>
      </c>
      <c r="F487" s="33" t="s">
        <v>1388</v>
      </c>
      <c r="G487" s="33"/>
      <c r="H487" s="81" t="s">
        <v>1395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1600</v>
      </c>
      <c r="N487" s="86" t="s">
        <v>1600</v>
      </c>
      <c r="O487" s="86" t="s">
        <v>1600</v>
      </c>
      <c r="P487" s="86" t="s">
        <v>1600</v>
      </c>
      <c r="Q487" s="86" t="s">
        <v>1600</v>
      </c>
      <c r="R487" s="86" t="s">
        <v>1600</v>
      </c>
      <c r="S487" s="86" t="s">
        <v>1600</v>
      </c>
      <c r="T487" s="86" t="s">
        <v>1600</v>
      </c>
      <c r="U487" s="86" t="s">
        <v>1600</v>
      </c>
      <c r="V487" s="86" t="s">
        <v>1600</v>
      </c>
      <c r="W487" s="86" t="s">
        <v>1600</v>
      </c>
      <c r="X487" s="86" t="s">
        <v>1600</v>
      </c>
      <c r="Y487" s="86" t="s">
        <v>1600</v>
      </c>
      <c r="Z487" s="86" t="s">
        <v>1600</v>
      </c>
      <c r="AA487" s="86" t="s">
        <v>1600</v>
      </c>
      <c r="AB487" s="86" t="s">
        <v>1600</v>
      </c>
      <c r="AC487" s="86" t="s">
        <v>1600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1389</v>
      </c>
      <c r="B488" s="33" t="s">
        <v>1390</v>
      </c>
      <c r="C488" s="129" t="s">
        <v>1575</v>
      </c>
      <c r="D488" t="s">
        <v>1382</v>
      </c>
      <c r="E488" s="33" t="s">
        <v>1387</v>
      </c>
      <c r="F488" s="33" t="s">
        <v>1388</v>
      </c>
      <c r="G488" s="33"/>
      <c r="H488" s="33" t="s">
        <v>1400</v>
      </c>
      <c r="I488" s="34">
        <f t="shared" si="72"/>
        <v>11</v>
      </c>
      <c r="J488" s="34">
        <f t="shared" si="73"/>
        <v>17</v>
      </c>
      <c r="K488" s="35">
        <f t="shared" si="74"/>
        <v>0.39285714285714285</v>
      </c>
      <c r="L488" s="86"/>
      <c r="M488" s="86"/>
      <c r="N488" s="86" t="s">
        <v>1600</v>
      </c>
      <c r="O488" s="86" t="s">
        <v>1600</v>
      </c>
      <c r="P488" s="86" t="s">
        <v>1600</v>
      </c>
      <c r="Q488" s="86" t="s">
        <v>1600</v>
      </c>
      <c r="R488" s="86" t="s">
        <v>1600</v>
      </c>
      <c r="S488" s="86" t="s">
        <v>1600</v>
      </c>
      <c r="T488" s="86" t="s">
        <v>1600</v>
      </c>
      <c r="U488" s="86" t="s">
        <v>1600</v>
      </c>
      <c r="V488" s="86" t="s">
        <v>1600</v>
      </c>
      <c r="W488" s="86" t="s">
        <v>1600</v>
      </c>
      <c r="X488" s="86" t="s">
        <v>1600</v>
      </c>
      <c r="Y488" s="86" t="s">
        <v>1600</v>
      </c>
      <c r="Z488" s="86" t="s">
        <v>1600</v>
      </c>
      <c r="AA488" s="86" t="s">
        <v>1600</v>
      </c>
      <c r="AB488" s="86" t="s">
        <v>1600</v>
      </c>
      <c r="AC488" s="86" t="s">
        <v>1600</v>
      </c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1389</v>
      </c>
      <c r="B489" s="33">
        <v>22</v>
      </c>
      <c r="C489" s="129" t="s">
        <v>1575</v>
      </c>
      <c r="D489" t="s">
        <v>1383</v>
      </c>
      <c r="E489" s="33" t="s">
        <v>1409</v>
      </c>
      <c r="F489" s="33" t="s">
        <v>1388</v>
      </c>
      <c r="G489" s="33"/>
      <c r="H489" s="81" t="s">
        <v>1396</v>
      </c>
      <c r="I489" s="34">
        <f t="shared" si="72"/>
        <v>12</v>
      </c>
      <c r="J489" s="34">
        <f t="shared" si="73"/>
        <v>16</v>
      </c>
      <c r="K489" s="35">
        <f t="shared" si="74"/>
        <v>0.42857142857142855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1389</v>
      </c>
      <c r="B490" s="33" t="s">
        <v>1391</v>
      </c>
      <c r="C490" s="129" t="s">
        <v>1575</v>
      </c>
      <c r="D490" t="s">
        <v>1383</v>
      </c>
      <c r="E490" s="33" t="s">
        <v>1387</v>
      </c>
      <c r="F490" s="33" t="s">
        <v>1388</v>
      </c>
      <c r="G490" s="33"/>
      <c r="H490" s="33" t="s">
        <v>1401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1389</v>
      </c>
      <c r="B491" s="33">
        <v>23</v>
      </c>
      <c r="C491" s="129" t="s">
        <v>1575</v>
      </c>
      <c r="D491" t="s">
        <v>1384</v>
      </c>
      <c r="E491" s="33" t="s">
        <v>1409</v>
      </c>
      <c r="F491" s="33" t="s">
        <v>1388</v>
      </c>
      <c r="G491" s="33"/>
      <c r="H491" s="81" t="s">
        <v>1397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1600</v>
      </c>
      <c r="N491" s="86" t="s">
        <v>1600</v>
      </c>
      <c r="O491" s="86" t="s">
        <v>1600</v>
      </c>
      <c r="P491" s="86" t="s">
        <v>1600</v>
      </c>
      <c r="Q491" s="86" t="s">
        <v>1600</v>
      </c>
      <c r="R491" s="86" t="s">
        <v>1600</v>
      </c>
      <c r="S491" s="86" t="s">
        <v>1600</v>
      </c>
      <c r="T491" s="86" t="s">
        <v>1600</v>
      </c>
      <c r="U491" s="86" t="s">
        <v>1600</v>
      </c>
      <c r="V491" s="86" t="s">
        <v>1600</v>
      </c>
      <c r="W491" s="86" t="s">
        <v>1600</v>
      </c>
      <c r="X491" s="86" t="s">
        <v>1600</v>
      </c>
      <c r="Y491" s="86" t="s">
        <v>1600</v>
      </c>
      <c r="Z491" s="86" t="s">
        <v>1600</v>
      </c>
      <c r="AA491" s="86" t="s">
        <v>1600</v>
      </c>
      <c r="AB491" s="86" t="s">
        <v>1600</v>
      </c>
      <c r="AC491" s="86" t="s">
        <v>1600</v>
      </c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1389</v>
      </c>
      <c r="B492" s="33" t="s">
        <v>1392</v>
      </c>
      <c r="C492" s="129" t="s">
        <v>1575</v>
      </c>
      <c r="D492" t="s">
        <v>1384</v>
      </c>
      <c r="E492" s="33" t="s">
        <v>1387</v>
      </c>
      <c r="F492" s="33" t="s">
        <v>1388</v>
      </c>
      <c r="G492" s="33"/>
      <c r="H492" s="33" t="s">
        <v>1402</v>
      </c>
      <c r="I492" s="34">
        <f t="shared" si="72"/>
        <v>11</v>
      </c>
      <c r="J492" s="34">
        <f t="shared" si="73"/>
        <v>17</v>
      </c>
      <c r="K492" s="35">
        <f t="shared" si="74"/>
        <v>0.39285714285714285</v>
      </c>
      <c r="L492" s="86"/>
      <c r="M492" s="86" t="s">
        <v>1600</v>
      </c>
      <c r="N492" s="86" t="s">
        <v>1600</v>
      </c>
      <c r="O492" s="86" t="s">
        <v>1600</v>
      </c>
      <c r="P492" s="86" t="s">
        <v>1600</v>
      </c>
      <c r="Q492" s="86" t="s">
        <v>1600</v>
      </c>
      <c r="R492" s="86" t="s">
        <v>1600</v>
      </c>
      <c r="S492" s="86" t="s">
        <v>1600</v>
      </c>
      <c r="T492" s="86" t="s">
        <v>1600</v>
      </c>
      <c r="U492" s="86" t="s">
        <v>1600</v>
      </c>
      <c r="V492" s="86" t="s">
        <v>1600</v>
      </c>
      <c r="W492" s="86" t="s">
        <v>1600</v>
      </c>
      <c r="X492" s="86" t="s">
        <v>1600</v>
      </c>
      <c r="Y492" s="86" t="s">
        <v>1600</v>
      </c>
      <c r="Z492" s="86" t="s">
        <v>1600</v>
      </c>
      <c r="AA492" s="86" t="s">
        <v>1600</v>
      </c>
      <c r="AB492" s="86" t="s">
        <v>1600</v>
      </c>
      <c r="AC492" s="86" t="s">
        <v>1600</v>
      </c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1389</v>
      </c>
      <c r="B493" s="136">
        <v>24</v>
      </c>
      <c r="C493" s="129" t="s">
        <v>1575</v>
      </c>
      <c r="D493" t="s">
        <v>1385</v>
      </c>
      <c r="E493" s="33" t="s">
        <v>1409</v>
      </c>
      <c r="F493" s="33" t="s">
        <v>1388</v>
      </c>
      <c r="G493" s="33"/>
      <c r="H493" s="81" t="s">
        <v>1398</v>
      </c>
      <c r="I493" s="34">
        <f t="shared" si="72"/>
        <v>11</v>
      </c>
      <c r="J493" s="34">
        <f t="shared" si="73"/>
        <v>17</v>
      </c>
      <c r="K493" s="35">
        <f t="shared" si="74"/>
        <v>0.39285714285714285</v>
      </c>
      <c r="L493" s="86"/>
      <c r="M493" s="86" t="s">
        <v>1600</v>
      </c>
      <c r="N493" s="86" t="s">
        <v>1600</v>
      </c>
      <c r="O493" s="86" t="s">
        <v>1600</v>
      </c>
      <c r="P493" s="86" t="s">
        <v>1600</v>
      </c>
      <c r="Q493" s="86" t="s">
        <v>1600</v>
      </c>
      <c r="R493" s="86" t="s">
        <v>1600</v>
      </c>
      <c r="S493" s="86" t="s">
        <v>1600</v>
      </c>
      <c r="T493" s="86" t="s">
        <v>1600</v>
      </c>
      <c r="U493" s="86" t="s">
        <v>1600</v>
      </c>
      <c r="V493" s="86" t="s">
        <v>1600</v>
      </c>
      <c r="W493" s="86" t="s">
        <v>1600</v>
      </c>
      <c r="X493" s="86" t="s">
        <v>1600</v>
      </c>
      <c r="Y493" s="86" t="s">
        <v>1600</v>
      </c>
      <c r="Z493" s="86" t="s">
        <v>1600</v>
      </c>
      <c r="AA493" s="86" t="s">
        <v>1600</v>
      </c>
      <c r="AB493" s="86" t="s">
        <v>1600</v>
      </c>
      <c r="AC493" s="86" t="s">
        <v>1600</v>
      </c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1389</v>
      </c>
      <c r="B494" s="136" t="s">
        <v>1393</v>
      </c>
      <c r="C494" s="129" t="s">
        <v>1575</v>
      </c>
      <c r="D494" t="s">
        <v>1385</v>
      </c>
      <c r="E494" s="33" t="s">
        <v>1387</v>
      </c>
      <c r="F494" s="33" t="s">
        <v>1388</v>
      </c>
      <c r="G494" s="33"/>
      <c r="H494" s="33" t="s">
        <v>1403</v>
      </c>
      <c r="I494" s="34">
        <f t="shared" si="72"/>
        <v>11</v>
      </c>
      <c r="J494" s="34">
        <f t="shared" si="73"/>
        <v>17</v>
      </c>
      <c r="K494" s="35">
        <f t="shared" si="74"/>
        <v>0.39285714285714285</v>
      </c>
      <c r="L494" s="86"/>
      <c r="M494" s="86"/>
      <c r="N494" s="86" t="s">
        <v>1600</v>
      </c>
      <c r="O494" s="86" t="s">
        <v>1600</v>
      </c>
      <c r="P494" s="86" t="s">
        <v>1600</v>
      </c>
      <c r="Q494" s="86" t="s">
        <v>1600</v>
      </c>
      <c r="R494" s="86" t="s">
        <v>1600</v>
      </c>
      <c r="S494" s="86" t="s">
        <v>1600</v>
      </c>
      <c r="T494" s="86" t="s">
        <v>1600</v>
      </c>
      <c r="U494" s="86" t="s">
        <v>1600</v>
      </c>
      <c r="V494" s="86" t="s">
        <v>1600</v>
      </c>
      <c r="W494" s="86" t="s">
        <v>1600</v>
      </c>
      <c r="X494" s="86" t="s">
        <v>1600</v>
      </c>
      <c r="Y494" s="86" t="s">
        <v>1600</v>
      </c>
      <c r="Z494" s="86" t="s">
        <v>1600</v>
      </c>
      <c r="AA494" s="86" t="s">
        <v>1600</v>
      </c>
      <c r="AB494" s="86" t="s">
        <v>1600</v>
      </c>
      <c r="AC494" s="86" t="s">
        <v>1600</v>
      </c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1389</v>
      </c>
      <c r="B495" s="33">
        <v>25</v>
      </c>
      <c r="C495" s="129" t="s">
        <v>1575</v>
      </c>
      <c r="D495" t="s">
        <v>1386</v>
      </c>
      <c r="E495" s="33" t="s">
        <v>1409</v>
      </c>
      <c r="F495" s="33" t="s">
        <v>1388</v>
      </c>
      <c r="G495" s="33"/>
      <c r="H495" s="81" t="s">
        <v>1399</v>
      </c>
      <c r="I495" s="34">
        <f t="shared" si="72"/>
        <v>12</v>
      </c>
      <c r="J495" s="34">
        <f t="shared" si="73"/>
        <v>16</v>
      </c>
      <c r="K495" s="35">
        <f t="shared" si="74"/>
        <v>0.42857142857142855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1389</v>
      </c>
      <c r="B496" s="33" t="s">
        <v>1394</v>
      </c>
      <c r="C496" s="129" t="s">
        <v>1575</v>
      </c>
      <c r="D496" t="s">
        <v>1386</v>
      </c>
      <c r="E496" s="33" t="s">
        <v>1387</v>
      </c>
      <c r="F496" s="33" t="s">
        <v>1388</v>
      </c>
      <c r="G496" s="33"/>
      <c r="H496" s="33" t="s">
        <v>1404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1389</v>
      </c>
      <c r="B497" s="33">
        <v>26</v>
      </c>
      <c r="C497" s="129" t="s">
        <v>1575</v>
      </c>
      <c r="D497" t="s">
        <v>1420</v>
      </c>
      <c r="E497" s="33" t="s">
        <v>1409</v>
      </c>
      <c r="F497" s="33" t="s">
        <v>1388</v>
      </c>
      <c r="G497" s="33"/>
      <c r="H497" s="81" t="s">
        <v>1426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1389</v>
      </c>
      <c r="B498" s="33" t="s">
        <v>1438</v>
      </c>
      <c r="C498" s="129" t="s">
        <v>1575</v>
      </c>
      <c r="D498" t="s">
        <v>1420</v>
      </c>
      <c r="E498" s="33" t="s">
        <v>1387</v>
      </c>
      <c r="F498" s="33" t="s">
        <v>1388</v>
      </c>
      <c r="G498" s="33"/>
      <c r="H498" s="33" t="s">
        <v>1432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1389</v>
      </c>
      <c r="B499" s="132">
        <v>27</v>
      </c>
      <c r="C499" s="129" t="s">
        <v>1575</v>
      </c>
      <c r="D499" t="s">
        <v>1421</v>
      </c>
      <c r="E499" s="33" t="s">
        <v>1409</v>
      </c>
      <c r="F499" s="33" t="s">
        <v>1388</v>
      </c>
      <c r="G499" s="33"/>
      <c r="H499" s="81" t="s">
        <v>1427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1389</v>
      </c>
      <c r="B500" s="132" t="s">
        <v>1439</v>
      </c>
      <c r="C500" s="129" t="s">
        <v>1575</v>
      </c>
      <c r="D500" t="s">
        <v>1421</v>
      </c>
      <c r="E500" s="33" t="s">
        <v>1387</v>
      </c>
      <c r="F500" s="33" t="s">
        <v>1388</v>
      </c>
      <c r="G500" s="33"/>
      <c r="H500" s="33" t="s">
        <v>1433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1389</v>
      </c>
      <c r="B501" s="33">
        <v>28</v>
      </c>
      <c r="C501" s="129" t="s">
        <v>1575</v>
      </c>
      <c r="D501" t="s">
        <v>1422</v>
      </c>
      <c r="E501" s="33" t="s">
        <v>1409</v>
      </c>
      <c r="F501" s="33" t="s">
        <v>1388</v>
      </c>
      <c r="G501" s="33"/>
      <c r="H501" s="81" t="s">
        <v>1428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1600</v>
      </c>
      <c r="N501" s="86" t="s">
        <v>1600</v>
      </c>
      <c r="O501" s="86" t="s">
        <v>1600</v>
      </c>
      <c r="P501" s="86" t="s">
        <v>1600</v>
      </c>
      <c r="Q501" s="86" t="s">
        <v>1600</v>
      </c>
      <c r="R501" s="86" t="s">
        <v>1600</v>
      </c>
      <c r="S501" s="86" t="s">
        <v>1600</v>
      </c>
      <c r="T501" s="86" t="s">
        <v>1600</v>
      </c>
      <c r="U501" s="86" t="s">
        <v>1600</v>
      </c>
      <c r="V501" s="86" t="s">
        <v>1600</v>
      </c>
      <c r="W501" s="86" t="s">
        <v>1600</v>
      </c>
      <c r="X501" s="86" t="s">
        <v>1600</v>
      </c>
      <c r="Y501" s="86" t="s">
        <v>1600</v>
      </c>
      <c r="Z501" s="86" t="s">
        <v>1600</v>
      </c>
      <c r="AA501" s="86" t="s">
        <v>1600</v>
      </c>
      <c r="AB501" s="86" t="s">
        <v>1600</v>
      </c>
      <c r="AC501" s="86" t="s">
        <v>1600</v>
      </c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1389</v>
      </c>
      <c r="B502" s="33" t="s">
        <v>1440</v>
      </c>
      <c r="C502" s="129" t="s">
        <v>1575</v>
      </c>
      <c r="D502" t="s">
        <v>1422</v>
      </c>
      <c r="E502" s="33" t="s">
        <v>1387</v>
      </c>
      <c r="F502" s="33" t="s">
        <v>1388</v>
      </c>
      <c r="G502" s="33"/>
      <c r="H502" s="33" t="s">
        <v>1434</v>
      </c>
      <c r="I502" s="34">
        <f t="shared" si="72"/>
        <v>11</v>
      </c>
      <c r="J502" s="34">
        <f t="shared" si="73"/>
        <v>17</v>
      </c>
      <c r="K502" s="35">
        <f t="shared" si="75"/>
        <v>0.39285714285714285</v>
      </c>
      <c r="L502" s="86"/>
      <c r="M502" s="86" t="s">
        <v>1600</v>
      </c>
      <c r="N502" s="86" t="s">
        <v>1600</v>
      </c>
      <c r="O502" s="86" t="s">
        <v>1600</v>
      </c>
      <c r="P502" s="86" t="s">
        <v>1600</v>
      </c>
      <c r="Q502" s="86" t="s">
        <v>1600</v>
      </c>
      <c r="R502" s="86" t="s">
        <v>1600</v>
      </c>
      <c r="S502" s="86" t="s">
        <v>1600</v>
      </c>
      <c r="T502" s="86" t="s">
        <v>1600</v>
      </c>
      <c r="U502" s="86" t="s">
        <v>1600</v>
      </c>
      <c r="V502" s="86" t="s">
        <v>1600</v>
      </c>
      <c r="W502" s="86" t="s">
        <v>1600</v>
      </c>
      <c r="X502" s="86" t="s">
        <v>1600</v>
      </c>
      <c r="Y502" s="86" t="s">
        <v>1600</v>
      </c>
      <c r="Z502" s="86" t="s">
        <v>1600</v>
      </c>
      <c r="AA502" s="86" t="s">
        <v>1600</v>
      </c>
      <c r="AB502" s="86" t="s">
        <v>1600</v>
      </c>
      <c r="AC502" s="86" t="s">
        <v>1600</v>
      </c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1389</v>
      </c>
      <c r="B503" s="136">
        <v>29</v>
      </c>
      <c r="C503" s="129" t="s">
        <v>1575</v>
      </c>
      <c r="D503" t="s">
        <v>1423</v>
      </c>
      <c r="E503" s="33" t="s">
        <v>1409</v>
      </c>
      <c r="F503" s="33" t="s">
        <v>1388</v>
      </c>
      <c r="G503" s="33"/>
      <c r="H503" s="81" t="s">
        <v>1429</v>
      </c>
      <c r="I503" s="34">
        <f t="shared" si="72"/>
        <v>11</v>
      </c>
      <c r="J503" s="34">
        <f t="shared" si="73"/>
        <v>17</v>
      </c>
      <c r="K503" s="35">
        <f t="shared" si="75"/>
        <v>0.39285714285714285</v>
      </c>
      <c r="L503" s="86"/>
      <c r="M503" s="86" t="s">
        <v>1600</v>
      </c>
      <c r="N503" s="86" t="s">
        <v>1600</v>
      </c>
      <c r="O503" s="86" t="s">
        <v>1600</v>
      </c>
      <c r="P503" s="86" t="s">
        <v>1600</v>
      </c>
      <c r="Q503" s="86" t="s">
        <v>1600</v>
      </c>
      <c r="R503" s="86" t="s">
        <v>1600</v>
      </c>
      <c r="S503" s="86" t="s">
        <v>1600</v>
      </c>
      <c r="T503" s="86" t="s">
        <v>1600</v>
      </c>
      <c r="U503" s="86" t="s">
        <v>1600</v>
      </c>
      <c r="V503" s="86" t="s">
        <v>1600</v>
      </c>
      <c r="W503" s="86" t="s">
        <v>1600</v>
      </c>
      <c r="X503" s="86" t="s">
        <v>1600</v>
      </c>
      <c r="Y503" s="86" t="s">
        <v>1600</v>
      </c>
      <c r="Z503" s="86" t="s">
        <v>1600</v>
      </c>
      <c r="AA503" s="86" t="s">
        <v>1600</v>
      </c>
      <c r="AB503" s="86" t="s">
        <v>1600</v>
      </c>
      <c r="AC503" s="86" t="s">
        <v>1600</v>
      </c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1389</v>
      </c>
      <c r="B504" s="136" t="s">
        <v>1441</v>
      </c>
      <c r="C504" s="129" t="s">
        <v>1575</v>
      </c>
      <c r="D504" t="s">
        <v>1423</v>
      </c>
      <c r="E504" s="33" t="s">
        <v>1387</v>
      </c>
      <c r="F504" s="33" t="s">
        <v>1388</v>
      </c>
      <c r="G504" s="33"/>
      <c r="H504" s="33" t="s">
        <v>1435</v>
      </c>
      <c r="I504" s="34">
        <f t="shared" si="72"/>
        <v>11</v>
      </c>
      <c r="J504" s="34">
        <f t="shared" si="73"/>
        <v>17</v>
      </c>
      <c r="K504" s="35">
        <f t="shared" si="75"/>
        <v>0.39285714285714285</v>
      </c>
      <c r="L504" s="86"/>
      <c r="M504" s="86" t="s">
        <v>1600</v>
      </c>
      <c r="N504" s="86" t="s">
        <v>1600</v>
      </c>
      <c r="O504" s="86" t="s">
        <v>1600</v>
      </c>
      <c r="P504" s="86" t="s">
        <v>1600</v>
      </c>
      <c r="Q504" s="86" t="s">
        <v>1600</v>
      </c>
      <c r="R504" s="86" t="s">
        <v>1600</v>
      </c>
      <c r="S504" s="86" t="s">
        <v>1600</v>
      </c>
      <c r="T504" s="86" t="s">
        <v>1600</v>
      </c>
      <c r="U504" s="86" t="s">
        <v>1600</v>
      </c>
      <c r="V504" s="86" t="s">
        <v>1600</v>
      </c>
      <c r="W504" s="86" t="s">
        <v>1600</v>
      </c>
      <c r="X504" s="86" t="s">
        <v>1600</v>
      </c>
      <c r="Y504" s="86" t="s">
        <v>1600</v>
      </c>
      <c r="Z504" s="86" t="s">
        <v>1600</v>
      </c>
      <c r="AA504" s="86" t="s">
        <v>1600</v>
      </c>
      <c r="AB504" s="86" t="s">
        <v>1600</v>
      </c>
      <c r="AC504" s="86" t="s">
        <v>1600</v>
      </c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1389</v>
      </c>
      <c r="B505" s="132">
        <v>30</v>
      </c>
      <c r="C505" s="129" t="s">
        <v>1575</v>
      </c>
      <c r="D505" t="s">
        <v>1424</v>
      </c>
      <c r="E505" s="33" t="s">
        <v>1409</v>
      </c>
      <c r="F505" s="33" t="s">
        <v>1388</v>
      </c>
      <c r="G505" s="33"/>
      <c r="H505" s="81" t="s">
        <v>1430</v>
      </c>
      <c r="I505" s="34">
        <f t="shared" si="72"/>
        <v>11</v>
      </c>
      <c r="J505" s="34">
        <f t="shared" si="73"/>
        <v>17</v>
      </c>
      <c r="K505" s="35">
        <f t="shared" si="75"/>
        <v>0.39285714285714285</v>
      </c>
      <c r="L505" s="86"/>
      <c r="M505" s="86" t="s">
        <v>1600</v>
      </c>
      <c r="N505" s="86" t="s">
        <v>1600</v>
      </c>
      <c r="O505" s="86" t="s">
        <v>1600</v>
      </c>
      <c r="P505" s="86" t="s">
        <v>1600</v>
      </c>
      <c r="Q505" s="86" t="s">
        <v>1600</v>
      </c>
      <c r="R505" s="86" t="s">
        <v>1600</v>
      </c>
      <c r="S505" s="86" t="s">
        <v>1600</v>
      </c>
      <c r="T505" s="86" t="s">
        <v>1600</v>
      </c>
      <c r="U505" s="86" t="s">
        <v>1600</v>
      </c>
      <c r="V505" s="86" t="s">
        <v>1600</v>
      </c>
      <c r="W505" s="86" t="s">
        <v>1600</v>
      </c>
      <c r="X505" s="86" t="s">
        <v>1600</v>
      </c>
      <c r="Y505" s="86" t="s">
        <v>1600</v>
      </c>
      <c r="Z505" s="86" t="s">
        <v>1600</v>
      </c>
      <c r="AA505" s="86" t="s">
        <v>1600</v>
      </c>
      <c r="AB505" s="86" t="s">
        <v>1600</v>
      </c>
      <c r="AC505" s="86" t="s">
        <v>1600</v>
      </c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1389</v>
      </c>
      <c r="B506" s="132" t="s">
        <v>1442</v>
      </c>
      <c r="C506" s="129" t="s">
        <v>1575</v>
      </c>
      <c r="D506" t="s">
        <v>1424</v>
      </c>
      <c r="E506" s="33" t="s">
        <v>1387</v>
      </c>
      <c r="F506" s="33" t="s">
        <v>1388</v>
      </c>
      <c r="G506" s="33"/>
      <c r="H506" s="33" t="s">
        <v>1436</v>
      </c>
      <c r="I506" s="34">
        <f t="shared" si="72"/>
        <v>11</v>
      </c>
      <c r="J506" s="34">
        <f t="shared" si="73"/>
        <v>17</v>
      </c>
      <c r="K506" s="35">
        <f t="shared" si="75"/>
        <v>0.39285714285714285</v>
      </c>
      <c r="L506" s="86"/>
      <c r="M506" s="86"/>
      <c r="N506" s="86" t="s">
        <v>1600</v>
      </c>
      <c r="O506" s="86" t="s">
        <v>1600</v>
      </c>
      <c r="P506" s="86" t="s">
        <v>1600</v>
      </c>
      <c r="Q506" s="86" t="s">
        <v>1600</v>
      </c>
      <c r="R506" s="86" t="s">
        <v>1600</v>
      </c>
      <c r="S506" s="86" t="s">
        <v>1600</v>
      </c>
      <c r="T506" s="86" t="s">
        <v>1600</v>
      </c>
      <c r="U506" s="86" t="s">
        <v>1600</v>
      </c>
      <c r="V506" s="86" t="s">
        <v>1600</v>
      </c>
      <c r="W506" s="86" t="s">
        <v>1600</v>
      </c>
      <c r="X506" s="86" t="s">
        <v>1600</v>
      </c>
      <c r="Y506" s="86" t="s">
        <v>1600</v>
      </c>
      <c r="Z506" s="86" t="s">
        <v>1600</v>
      </c>
      <c r="AA506" s="86" t="s">
        <v>1600</v>
      </c>
      <c r="AB506" s="86" t="s">
        <v>1600</v>
      </c>
      <c r="AC506" s="86" t="s">
        <v>1600</v>
      </c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1389</v>
      </c>
      <c r="B507" s="33">
        <v>31</v>
      </c>
      <c r="C507" s="129" t="s">
        <v>1575</v>
      </c>
      <c r="D507" t="s">
        <v>1425</v>
      </c>
      <c r="E507" s="33" t="s">
        <v>1409</v>
      </c>
      <c r="F507" s="33" t="s">
        <v>1388</v>
      </c>
      <c r="G507" s="33"/>
      <c r="H507" s="81" t="s">
        <v>1431</v>
      </c>
      <c r="I507" s="34">
        <f t="shared" si="72"/>
        <v>12</v>
      </c>
      <c r="J507" s="34">
        <f t="shared" si="73"/>
        <v>16</v>
      </c>
      <c r="K507" s="35">
        <f t="shared" si="75"/>
        <v>0.42857142857142855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1389</v>
      </c>
      <c r="B508" s="33" t="s">
        <v>1443</v>
      </c>
      <c r="C508" s="129" t="s">
        <v>1575</v>
      </c>
      <c r="D508" t="s">
        <v>1425</v>
      </c>
      <c r="E508" s="33" t="s">
        <v>1387</v>
      </c>
      <c r="F508" s="33" t="s">
        <v>1388</v>
      </c>
      <c r="G508" s="33"/>
      <c r="H508" s="33" t="s">
        <v>1437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1389</v>
      </c>
      <c r="B509" s="33" t="s">
        <v>1482</v>
      </c>
      <c r="C509" s="129" t="s">
        <v>1575</v>
      </c>
      <c r="D509" t="s">
        <v>1459</v>
      </c>
      <c r="E509" s="33" t="s">
        <v>1409</v>
      </c>
      <c r="F509" s="33" t="s">
        <v>1388</v>
      </c>
      <c r="G509" s="33"/>
      <c r="H509" s="81" t="s">
        <v>1455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1600</v>
      </c>
      <c r="O509" s="86" t="s">
        <v>1600</v>
      </c>
      <c r="P509" s="86" t="s">
        <v>1600</v>
      </c>
      <c r="Q509" s="86" t="s">
        <v>1600</v>
      </c>
      <c r="R509" s="86" t="s">
        <v>1600</v>
      </c>
      <c r="S509" s="86" t="s">
        <v>1600</v>
      </c>
      <c r="T509" s="86" t="s">
        <v>1600</v>
      </c>
      <c r="U509" s="86" t="s">
        <v>1600</v>
      </c>
      <c r="V509" s="86" t="s">
        <v>1600</v>
      </c>
      <c r="W509" s="86" t="s">
        <v>1600</v>
      </c>
      <c r="X509" s="86" t="s">
        <v>1600</v>
      </c>
      <c r="Y509" s="86" t="s">
        <v>1600</v>
      </c>
      <c r="Z509" s="86" t="s">
        <v>1600</v>
      </c>
      <c r="AA509" s="86" t="s">
        <v>1600</v>
      </c>
      <c r="AB509" s="86" t="s">
        <v>1600</v>
      </c>
      <c r="AC509" s="86" t="s">
        <v>1600</v>
      </c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1389</v>
      </c>
      <c r="B510" s="33" t="s">
        <v>1444</v>
      </c>
      <c r="C510" s="129" t="s">
        <v>1575</v>
      </c>
      <c r="D510" t="s">
        <v>1459</v>
      </c>
      <c r="E510" s="33" t="s">
        <v>1387</v>
      </c>
      <c r="F510" s="33" t="s">
        <v>1388</v>
      </c>
      <c r="G510" s="33"/>
      <c r="H510" s="33" t="s">
        <v>1451</v>
      </c>
      <c r="I510" s="34">
        <f t="shared" si="72"/>
        <v>12</v>
      </c>
      <c r="J510" s="34">
        <f t="shared" si="73"/>
        <v>16</v>
      </c>
      <c r="K510" s="35">
        <f t="shared" si="75"/>
        <v>0.42857142857142855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1389</v>
      </c>
      <c r="B511" s="132" t="s">
        <v>1445</v>
      </c>
      <c r="C511" s="129" t="s">
        <v>1575</v>
      </c>
      <c r="D511" t="s">
        <v>1515</v>
      </c>
      <c r="E511" s="33" t="s">
        <v>1409</v>
      </c>
      <c r="F511" s="33" t="s">
        <v>1388</v>
      </c>
      <c r="G511" s="33"/>
      <c r="H511" s="81" t="s">
        <v>1456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1389</v>
      </c>
      <c r="B512" s="33" t="s">
        <v>1446</v>
      </c>
      <c r="C512" s="129" t="s">
        <v>1575</v>
      </c>
      <c r="D512" t="s">
        <v>1515</v>
      </c>
      <c r="E512" s="33" t="s">
        <v>1387</v>
      </c>
      <c r="F512" s="33" t="s">
        <v>1388</v>
      </c>
      <c r="G512" s="33"/>
      <c r="H512" s="33" t="s">
        <v>1452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1389</v>
      </c>
      <c r="B513" s="136" t="s">
        <v>1447</v>
      </c>
      <c r="C513" s="129" t="s">
        <v>1575</v>
      </c>
      <c r="D513" t="s">
        <v>1461</v>
      </c>
      <c r="E513" s="33" t="s">
        <v>1409</v>
      </c>
      <c r="F513" s="33" t="s">
        <v>1388</v>
      </c>
      <c r="G513" s="33"/>
      <c r="H513" s="81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1389</v>
      </c>
      <c r="B514" s="136" t="s">
        <v>1448</v>
      </c>
      <c r="C514" s="129" t="s">
        <v>1575</v>
      </c>
      <c r="D514" t="s">
        <v>1461</v>
      </c>
      <c r="E514" s="33" t="s">
        <v>1387</v>
      </c>
      <c r="F514" s="33" t="s">
        <v>1388</v>
      </c>
      <c r="G514" s="33"/>
      <c r="H514" s="33" t="s">
        <v>1453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1389</v>
      </c>
      <c r="B515" s="33" t="s">
        <v>1449</v>
      </c>
      <c r="C515" s="129" t="s">
        <v>1575</v>
      </c>
      <c r="D515" t="s">
        <v>1460</v>
      </c>
      <c r="E515" s="33" t="s">
        <v>1409</v>
      </c>
      <c r="F515" s="33" t="s">
        <v>1388</v>
      </c>
      <c r="G515" s="33"/>
      <c r="H515" s="81" t="s">
        <v>1458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1600</v>
      </c>
      <c r="N515" s="86" t="s">
        <v>1600</v>
      </c>
      <c r="O515" s="86" t="s">
        <v>1600</v>
      </c>
      <c r="P515" s="86" t="s">
        <v>1600</v>
      </c>
      <c r="Q515" s="86" t="s">
        <v>1600</v>
      </c>
      <c r="R515" s="86" t="s">
        <v>1600</v>
      </c>
      <c r="S515" s="86" t="s">
        <v>1600</v>
      </c>
      <c r="T515" s="86" t="s">
        <v>1600</v>
      </c>
      <c r="U515" s="86" t="s">
        <v>1600</v>
      </c>
      <c r="V515" s="86" t="s">
        <v>1600</v>
      </c>
      <c r="W515" s="86" t="s">
        <v>1600</v>
      </c>
      <c r="X515" s="86" t="s">
        <v>1600</v>
      </c>
      <c r="Y515" s="86" t="s">
        <v>1600</v>
      </c>
      <c r="Z515" s="86" t="s">
        <v>1600</v>
      </c>
      <c r="AA515" s="86" t="s">
        <v>1600</v>
      </c>
      <c r="AB515" s="86" t="s">
        <v>1600</v>
      </c>
      <c r="AC515" s="86" t="s">
        <v>1600</v>
      </c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1389</v>
      </c>
      <c r="B516" s="33" t="s">
        <v>1450</v>
      </c>
      <c r="C516" s="129" t="s">
        <v>1575</v>
      </c>
      <c r="D516" t="s">
        <v>1460</v>
      </c>
      <c r="E516" s="33" t="s">
        <v>1387</v>
      </c>
      <c r="F516" s="33" t="s">
        <v>1388</v>
      </c>
      <c r="G516" s="33"/>
      <c r="H516" s="33" t="s">
        <v>1454</v>
      </c>
      <c r="I516" s="34">
        <f t="shared" si="76"/>
        <v>11</v>
      </c>
      <c r="J516" s="34">
        <f t="shared" si="77"/>
        <v>17</v>
      </c>
      <c r="K516" s="35">
        <f t="shared" si="75"/>
        <v>0.39285714285714285</v>
      </c>
      <c r="L516" s="86"/>
      <c r="M516" s="88" t="s">
        <v>1600</v>
      </c>
      <c r="N516" s="86" t="s">
        <v>1600</v>
      </c>
      <c r="O516" s="86" t="s">
        <v>1600</v>
      </c>
      <c r="P516" s="86" t="s">
        <v>1600</v>
      </c>
      <c r="Q516" s="86" t="s">
        <v>1600</v>
      </c>
      <c r="R516" s="86" t="s">
        <v>1600</v>
      </c>
      <c r="S516" s="86" t="s">
        <v>1600</v>
      </c>
      <c r="T516" s="86" t="s">
        <v>1600</v>
      </c>
      <c r="U516" s="86" t="s">
        <v>1600</v>
      </c>
      <c r="V516" s="86" t="s">
        <v>1600</v>
      </c>
      <c r="W516" s="86" t="s">
        <v>1600</v>
      </c>
      <c r="X516" s="86" t="s">
        <v>1600</v>
      </c>
      <c r="Y516" s="86" t="s">
        <v>1600</v>
      </c>
      <c r="Z516" s="86" t="s">
        <v>1600</v>
      </c>
      <c r="AA516" s="86" t="s">
        <v>1600</v>
      </c>
      <c r="AB516" s="86" t="s">
        <v>1600</v>
      </c>
      <c r="AC516" s="86" t="s">
        <v>1600</v>
      </c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1389</v>
      </c>
      <c r="B517" s="136" t="s">
        <v>1570</v>
      </c>
      <c r="C517" s="129" t="s">
        <v>1575</v>
      </c>
      <c r="D517" t="s">
        <v>1572</v>
      </c>
      <c r="E517" s="33" t="s">
        <v>1409</v>
      </c>
      <c r="F517" s="33" t="s">
        <v>1388</v>
      </c>
      <c r="G517" s="33"/>
      <c r="H517" s="33"/>
      <c r="I517" s="34">
        <f t="shared" si="76"/>
        <v>11</v>
      </c>
      <c r="J517" s="34">
        <f t="shared" si="77"/>
        <v>17</v>
      </c>
      <c r="K517" s="35">
        <f t="shared" si="75"/>
        <v>0.39285714285714285</v>
      </c>
      <c r="L517" s="86"/>
      <c r="M517" s="88" t="s">
        <v>1600</v>
      </c>
      <c r="N517" s="86" t="s">
        <v>1600</v>
      </c>
      <c r="O517" s="86" t="s">
        <v>1600</v>
      </c>
      <c r="P517" s="86" t="s">
        <v>1600</v>
      </c>
      <c r="Q517" s="86" t="s">
        <v>1600</v>
      </c>
      <c r="R517" s="86" t="s">
        <v>1600</v>
      </c>
      <c r="S517" s="86" t="s">
        <v>1600</v>
      </c>
      <c r="T517" s="86" t="s">
        <v>1600</v>
      </c>
      <c r="U517" s="86" t="s">
        <v>1600</v>
      </c>
      <c r="V517" s="86" t="s">
        <v>1600</v>
      </c>
      <c r="W517" s="86" t="s">
        <v>1600</v>
      </c>
      <c r="X517" s="86" t="s">
        <v>1600</v>
      </c>
      <c r="Y517" s="86" t="s">
        <v>1600</v>
      </c>
      <c r="Z517" s="86" t="s">
        <v>1600</v>
      </c>
      <c r="AA517" s="86" t="s">
        <v>1600</v>
      </c>
      <c r="AB517" s="86" t="s">
        <v>1600</v>
      </c>
      <c r="AC517" s="86" t="s">
        <v>1600</v>
      </c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1389</v>
      </c>
      <c r="B518" s="136" t="s">
        <v>1571</v>
      </c>
      <c r="C518" s="129" t="s">
        <v>1575</v>
      </c>
      <c r="D518" t="s">
        <v>1572</v>
      </c>
      <c r="E518" s="33" t="s">
        <v>1387</v>
      </c>
      <c r="F518" s="33" t="s">
        <v>1388</v>
      </c>
      <c r="G518" s="33"/>
      <c r="H518" s="33"/>
      <c r="I518" s="34">
        <f t="shared" si="76"/>
        <v>11</v>
      </c>
      <c r="J518" s="34">
        <f t="shared" si="77"/>
        <v>17</v>
      </c>
      <c r="K518" s="35">
        <f t="shared" si="75"/>
        <v>0.39285714285714285</v>
      </c>
      <c r="L518" s="86"/>
      <c r="M518" s="88"/>
      <c r="N518" s="86" t="s">
        <v>1600</v>
      </c>
      <c r="O518" s="86" t="s">
        <v>1600</v>
      </c>
      <c r="P518" s="86" t="s">
        <v>1600</v>
      </c>
      <c r="Q518" s="86" t="s">
        <v>1600</v>
      </c>
      <c r="R518" s="86" t="s">
        <v>1600</v>
      </c>
      <c r="S518" s="86" t="s">
        <v>1600</v>
      </c>
      <c r="T518" s="86" t="s">
        <v>1600</v>
      </c>
      <c r="U518" s="86" t="s">
        <v>1600</v>
      </c>
      <c r="V518" s="86" t="s">
        <v>1600</v>
      </c>
      <c r="W518" s="86" t="s">
        <v>1600</v>
      </c>
      <c r="X518" s="86" t="s">
        <v>1600</v>
      </c>
      <c r="Y518" s="86" t="s">
        <v>1600</v>
      </c>
      <c r="Z518" s="86" t="s">
        <v>1600</v>
      </c>
      <c r="AA518" s="86" t="s">
        <v>1600</v>
      </c>
      <c r="AB518" s="86" t="s">
        <v>1600</v>
      </c>
      <c r="AC518" s="86" t="s">
        <v>1600</v>
      </c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1389</v>
      </c>
      <c r="B519" s="33" t="s">
        <v>1464</v>
      </c>
      <c r="C519" s="129" t="s">
        <v>1575</v>
      </c>
      <c r="D519" t="s">
        <v>1491</v>
      </c>
      <c r="E519" s="33" t="s">
        <v>1409</v>
      </c>
      <c r="F519" s="33" t="s">
        <v>1388</v>
      </c>
      <c r="G519" s="33"/>
      <c r="H519" s="33" t="s">
        <v>1485</v>
      </c>
      <c r="I519" s="34">
        <f t="shared" si="76"/>
        <v>12</v>
      </c>
      <c r="J519" s="34">
        <f t="shared" si="77"/>
        <v>16</v>
      </c>
      <c r="K519" s="35">
        <f t="shared" ref="K519:K531" si="78">(I519)/(J519+I519)</f>
        <v>0.42857142857142855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1389</v>
      </c>
      <c r="B520" s="33" t="s">
        <v>1483</v>
      </c>
      <c r="C520" s="129" t="s">
        <v>1575</v>
      </c>
      <c r="D520" t="s">
        <v>1491</v>
      </c>
      <c r="E520" s="33" t="s">
        <v>1387</v>
      </c>
      <c r="F520" s="33" t="s">
        <v>1388</v>
      </c>
      <c r="G520" s="33"/>
      <c r="H520" s="81" t="s">
        <v>1486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1389</v>
      </c>
      <c r="B521" s="136" t="s">
        <v>1465</v>
      </c>
      <c r="C521" s="129" t="s">
        <v>1575</v>
      </c>
      <c r="D521" t="s">
        <v>1490</v>
      </c>
      <c r="E521" s="33" t="s">
        <v>1409</v>
      </c>
      <c r="F521" s="33" t="s">
        <v>1388</v>
      </c>
      <c r="G521" s="33"/>
      <c r="H521" s="33" t="s">
        <v>1487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1389</v>
      </c>
      <c r="B522" s="136" t="s">
        <v>1466</v>
      </c>
      <c r="C522" s="129" t="s">
        <v>1575</v>
      </c>
      <c r="D522" t="s">
        <v>1490</v>
      </c>
      <c r="E522" s="33" t="s">
        <v>1387</v>
      </c>
      <c r="F522" s="33" t="s">
        <v>1388</v>
      </c>
      <c r="G522" s="33"/>
      <c r="H522" s="81" t="s">
        <v>1488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1389</v>
      </c>
      <c r="B523" s="136" t="s">
        <v>1467</v>
      </c>
      <c r="C523" s="129" t="s">
        <v>1575</v>
      </c>
      <c r="D523" t="s">
        <v>1492</v>
      </c>
      <c r="E523" s="33" t="s">
        <v>1409</v>
      </c>
      <c r="F523" s="33" t="s">
        <v>1388</v>
      </c>
      <c r="G523" s="33"/>
      <c r="H523" s="33" t="s">
        <v>1493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1600</v>
      </c>
      <c r="N523" s="86"/>
      <c r="O523" s="86"/>
      <c r="P523" s="86" t="s">
        <v>1600</v>
      </c>
      <c r="Q523" s="86"/>
      <c r="R523" s="86"/>
      <c r="S523" s="86"/>
      <c r="T523" s="86" t="s">
        <v>1600</v>
      </c>
      <c r="U523" s="86"/>
      <c r="V523" s="86"/>
      <c r="W523" s="86"/>
      <c r="X523" s="86"/>
      <c r="Y523" s="86"/>
      <c r="Z523" s="86"/>
      <c r="AA523" s="86"/>
      <c r="AB523" s="86"/>
      <c r="AC523" s="86" t="s">
        <v>1600</v>
      </c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1389</v>
      </c>
      <c r="B524" s="136" t="s">
        <v>1468</v>
      </c>
      <c r="C524" s="129" t="s">
        <v>1575</v>
      </c>
      <c r="D524" t="s">
        <v>1492</v>
      </c>
      <c r="E524" s="33" t="s">
        <v>1387</v>
      </c>
      <c r="F524" s="33" t="s">
        <v>1388</v>
      </c>
      <c r="G524" s="33"/>
      <c r="H524" s="81" t="s">
        <v>1494</v>
      </c>
      <c r="I524" s="34">
        <f t="shared" si="76"/>
        <v>24</v>
      </c>
      <c r="J524" s="34">
        <f t="shared" si="77"/>
        <v>4</v>
      </c>
      <c r="K524" s="35">
        <f t="shared" si="78"/>
        <v>0.8571428571428571</v>
      </c>
      <c r="L524" s="86"/>
      <c r="M524" s="88"/>
      <c r="N524" s="86" t="s">
        <v>1600</v>
      </c>
      <c r="O524" s="86" t="s">
        <v>1600</v>
      </c>
      <c r="P524" s="86"/>
      <c r="Q524" s="86" t="s">
        <v>1600</v>
      </c>
      <c r="R524" s="86" t="s">
        <v>1600</v>
      </c>
      <c r="S524" s="86" t="s">
        <v>1600</v>
      </c>
      <c r="T524" s="86"/>
      <c r="U524" s="86" t="s">
        <v>1600</v>
      </c>
      <c r="V524" s="86" t="s">
        <v>1600</v>
      </c>
      <c r="W524" s="86" t="s">
        <v>1600</v>
      </c>
      <c r="X524" s="86" t="s">
        <v>1600</v>
      </c>
      <c r="Y524" s="86" t="s">
        <v>1600</v>
      </c>
      <c r="Z524" s="86" t="s">
        <v>1600</v>
      </c>
      <c r="AA524" s="86" t="s">
        <v>1600</v>
      </c>
      <c r="AB524" s="86" t="s">
        <v>1600</v>
      </c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1389</v>
      </c>
      <c r="B525" s="33" t="s">
        <v>1469</v>
      </c>
      <c r="C525" s="129" t="s">
        <v>1575</v>
      </c>
      <c r="D525" t="s">
        <v>1489</v>
      </c>
      <c r="E525" s="33" t="s">
        <v>1409</v>
      </c>
      <c r="F525" s="33" t="s">
        <v>1388</v>
      </c>
      <c r="G525" s="33"/>
      <c r="H525" s="33" t="s">
        <v>1495</v>
      </c>
      <c r="I525" s="34">
        <f t="shared" si="76"/>
        <v>15</v>
      </c>
      <c r="J525" s="34">
        <f t="shared" si="77"/>
        <v>13</v>
      </c>
      <c r="K525" s="35">
        <f t="shared" si="78"/>
        <v>0.5357142857142857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1389</v>
      </c>
      <c r="B526" s="33" t="s">
        <v>1470</v>
      </c>
      <c r="C526" s="129" t="s">
        <v>1575</v>
      </c>
      <c r="D526" t="s">
        <v>1489</v>
      </c>
      <c r="E526" s="33" t="s">
        <v>1387</v>
      </c>
      <c r="F526" s="33" t="s">
        <v>1388</v>
      </c>
      <c r="G526" s="33"/>
      <c r="H526" s="81" t="s">
        <v>1496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1600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1389</v>
      </c>
      <c r="B527" s="33" t="s">
        <v>1471</v>
      </c>
      <c r="C527" s="129" t="s">
        <v>1575</v>
      </c>
      <c r="D527" t="s">
        <v>1497</v>
      </c>
      <c r="E527" s="33" t="s">
        <v>1409</v>
      </c>
      <c r="F527" s="33" t="s">
        <v>1388</v>
      </c>
      <c r="G527" s="33"/>
      <c r="H527" s="33" t="s">
        <v>1498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1600</v>
      </c>
      <c r="N527" s="86" t="s">
        <v>1600</v>
      </c>
      <c r="O527" s="86" t="s">
        <v>1600</v>
      </c>
      <c r="P527" s="86" t="s">
        <v>1600</v>
      </c>
      <c r="Q527" s="86" t="s">
        <v>1600</v>
      </c>
      <c r="R527" s="86" t="s">
        <v>1600</v>
      </c>
      <c r="S527" s="86" t="s">
        <v>1600</v>
      </c>
      <c r="T527" s="86" t="s">
        <v>1600</v>
      </c>
      <c r="U527" s="86" t="s">
        <v>1600</v>
      </c>
      <c r="V527" s="86" t="s">
        <v>1600</v>
      </c>
      <c r="W527" s="86" t="s">
        <v>1600</v>
      </c>
      <c r="X527" s="86" t="s">
        <v>1600</v>
      </c>
      <c r="Y527" s="86" t="s">
        <v>1600</v>
      </c>
      <c r="Z527" s="86" t="s">
        <v>1600</v>
      </c>
      <c r="AA527" s="86" t="s">
        <v>1600</v>
      </c>
      <c r="AB527" s="86" t="s">
        <v>1600</v>
      </c>
      <c r="AC527" s="86" t="s">
        <v>1600</v>
      </c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1389</v>
      </c>
      <c r="B528" s="33" t="s">
        <v>1472</v>
      </c>
      <c r="C528" s="129" t="s">
        <v>1575</v>
      </c>
      <c r="D528" t="s">
        <v>1497</v>
      </c>
      <c r="E528" s="33" t="s">
        <v>1387</v>
      </c>
      <c r="F528" s="33" t="s">
        <v>1388</v>
      </c>
      <c r="G528" s="33"/>
      <c r="H528" s="81" t="s">
        <v>1499</v>
      </c>
      <c r="I528" s="34">
        <f t="shared" si="76"/>
        <v>11</v>
      </c>
      <c r="J528" s="34">
        <f t="shared" si="77"/>
        <v>17</v>
      </c>
      <c r="K528" s="35">
        <f t="shared" si="78"/>
        <v>0.39285714285714285</v>
      </c>
      <c r="L528" s="86"/>
      <c r="M528" s="88"/>
      <c r="N528" s="86" t="s">
        <v>1600</v>
      </c>
      <c r="O528" s="86" t="s">
        <v>1600</v>
      </c>
      <c r="P528" s="86" t="s">
        <v>1600</v>
      </c>
      <c r="Q528" s="86" t="s">
        <v>1600</v>
      </c>
      <c r="R528" s="86" t="s">
        <v>1600</v>
      </c>
      <c r="S528" s="86" t="s">
        <v>1600</v>
      </c>
      <c r="T528" s="86" t="s">
        <v>1600</v>
      </c>
      <c r="U528" s="86" t="s">
        <v>1600</v>
      </c>
      <c r="V528" s="86" t="s">
        <v>1600</v>
      </c>
      <c r="W528" s="86" t="s">
        <v>1600</v>
      </c>
      <c r="X528" s="86" t="s">
        <v>1600</v>
      </c>
      <c r="Y528" s="86" t="s">
        <v>1600</v>
      </c>
      <c r="Z528" s="86" t="s">
        <v>1600</v>
      </c>
      <c r="AA528" s="86" t="s">
        <v>1600</v>
      </c>
      <c r="AB528" s="86" t="s">
        <v>1600</v>
      </c>
      <c r="AC528" s="86" t="s">
        <v>1600</v>
      </c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1389</v>
      </c>
      <c r="B529" s="33" t="s">
        <v>1473</v>
      </c>
      <c r="C529" s="129" t="s">
        <v>1575</v>
      </c>
      <c r="D529" t="s">
        <v>1500</v>
      </c>
      <c r="E529" s="33" t="s">
        <v>1409</v>
      </c>
      <c r="F529" s="33" t="s">
        <v>1388</v>
      </c>
      <c r="G529" s="33"/>
      <c r="H529" s="33" t="s">
        <v>1501</v>
      </c>
      <c r="I529" s="34">
        <f t="shared" si="76"/>
        <v>12</v>
      </c>
      <c r="J529" s="34">
        <f t="shared" si="77"/>
        <v>16</v>
      </c>
      <c r="K529" s="35">
        <f t="shared" si="78"/>
        <v>0.42857142857142855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1389</v>
      </c>
      <c r="B530" s="33" t="s">
        <v>1474</v>
      </c>
      <c r="C530" s="129" t="s">
        <v>1575</v>
      </c>
      <c r="D530" t="s">
        <v>1500</v>
      </c>
      <c r="E530" s="33" t="s">
        <v>1387</v>
      </c>
      <c r="F530" s="33" t="s">
        <v>1388</v>
      </c>
      <c r="G530" s="33"/>
      <c r="H530" s="81" t="s">
        <v>1502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1600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1389</v>
      </c>
      <c r="B531" s="136" t="s">
        <v>1475</v>
      </c>
      <c r="C531" s="129" t="s">
        <v>1575</v>
      </c>
      <c r="D531" t="s">
        <v>1503</v>
      </c>
      <c r="E531" s="33" t="s">
        <v>1409</v>
      </c>
      <c r="F531" s="33" t="s">
        <v>1388</v>
      </c>
      <c r="G531" s="33"/>
      <c r="H531" s="33" t="s">
        <v>1504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1600</v>
      </c>
      <c r="N531" s="86" t="s">
        <v>1600</v>
      </c>
      <c r="O531" s="86" t="s">
        <v>1600</v>
      </c>
      <c r="P531" s="86" t="s">
        <v>1600</v>
      </c>
      <c r="Q531" s="86" t="s">
        <v>1600</v>
      </c>
      <c r="R531" s="86" t="s">
        <v>1600</v>
      </c>
      <c r="S531" s="86" t="s">
        <v>1600</v>
      </c>
      <c r="T531" s="86" t="s">
        <v>1600</v>
      </c>
      <c r="U531" s="86" t="s">
        <v>1600</v>
      </c>
      <c r="V531" s="86" t="s">
        <v>1600</v>
      </c>
      <c r="W531" s="86" t="s">
        <v>1600</v>
      </c>
      <c r="X531" s="86" t="s">
        <v>1600</v>
      </c>
      <c r="Y531" s="86" t="s">
        <v>1600</v>
      </c>
      <c r="Z531" s="86" t="s">
        <v>1600</v>
      </c>
      <c r="AA531" s="86" t="s">
        <v>1600</v>
      </c>
      <c r="AB531" s="86" t="s">
        <v>1600</v>
      </c>
      <c r="AC531" s="86" t="s">
        <v>1600</v>
      </c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1389</v>
      </c>
      <c r="B532" s="136" t="s">
        <v>1476</v>
      </c>
      <c r="C532" s="129" t="s">
        <v>1575</v>
      </c>
      <c r="D532" t="s">
        <v>1503</v>
      </c>
      <c r="E532" s="33" t="s">
        <v>1387</v>
      </c>
      <c r="F532" s="33" t="s">
        <v>1388</v>
      </c>
      <c r="G532" s="33"/>
      <c r="H532" s="81" t="s">
        <v>1505</v>
      </c>
      <c r="I532" s="34">
        <f t="shared" si="76"/>
        <v>11</v>
      </c>
      <c r="J532" s="34">
        <f t="shared" si="77"/>
        <v>17</v>
      </c>
      <c r="K532" s="35">
        <f t="shared" ref="K532:K538" si="79">(I532)/(J532+I532)</f>
        <v>0.39285714285714285</v>
      </c>
      <c r="L532" s="86"/>
      <c r="M532" s="88"/>
      <c r="N532" s="86" t="s">
        <v>1600</v>
      </c>
      <c r="O532" s="86" t="s">
        <v>1600</v>
      </c>
      <c r="P532" s="86" t="s">
        <v>1600</v>
      </c>
      <c r="Q532" s="86" t="s">
        <v>1600</v>
      </c>
      <c r="R532" s="86" t="s">
        <v>1600</v>
      </c>
      <c r="S532" s="86" t="s">
        <v>1600</v>
      </c>
      <c r="T532" s="86" t="s">
        <v>1600</v>
      </c>
      <c r="U532" s="86" t="s">
        <v>1600</v>
      </c>
      <c r="V532" s="86" t="s">
        <v>1600</v>
      </c>
      <c r="W532" s="86" t="s">
        <v>1600</v>
      </c>
      <c r="X532" s="86" t="s">
        <v>1600</v>
      </c>
      <c r="Y532" s="86" t="s">
        <v>1600</v>
      </c>
      <c r="Z532" s="86" t="s">
        <v>1600</v>
      </c>
      <c r="AA532" s="86" t="s">
        <v>1600</v>
      </c>
      <c r="AB532" s="86" t="s">
        <v>1600</v>
      </c>
      <c r="AC532" s="86" t="s">
        <v>1600</v>
      </c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1389</v>
      </c>
      <c r="B533" s="33" t="s">
        <v>1477</v>
      </c>
      <c r="C533" s="129" t="s">
        <v>1575</v>
      </c>
      <c r="D533" t="s">
        <v>1506</v>
      </c>
      <c r="E533" s="33" t="s">
        <v>1409</v>
      </c>
      <c r="F533" s="33" t="s">
        <v>1388</v>
      </c>
      <c r="G533" s="33"/>
      <c r="H533" s="33" t="s">
        <v>1507</v>
      </c>
      <c r="I533" s="34">
        <f t="shared" si="76"/>
        <v>12</v>
      </c>
      <c r="J533" s="34">
        <f t="shared" si="77"/>
        <v>16</v>
      </c>
      <c r="K533" s="35">
        <f t="shared" si="79"/>
        <v>0.42857142857142855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1389</v>
      </c>
      <c r="B534" s="33" t="s">
        <v>1478</v>
      </c>
      <c r="C534" s="129" t="s">
        <v>1575</v>
      </c>
      <c r="D534" t="s">
        <v>1506</v>
      </c>
      <c r="E534" s="33" t="s">
        <v>1387</v>
      </c>
      <c r="F534" s="33" t="s">
        <v>1388</v>
      </c>
      <c r="G534" s="33"/>
      <c r="H534" s="81" t="s">
        <v>1508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1389</v>
      </c>
      <c r="B535" s="33" t="s">
        <v>1479</v>
      </c>
      <c r="C535" s="129" t="s">
        <v>1575</v>
      </c>
      <c r="D535" t="s">
        <v>1509</v>
      </c>
      <c r="E535" s="33" t="s">
        <v>1409</v>
      </c>
      <c r="F535" s="33" t="s">
        <v>1388</v>
      </c>
      <c r="G535" s="33"/>
      <c r="H535" s="33" t="s">
        <v>1510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1389</v>
      </c>
      <c r="B536" s="33" t="s">
        <v>1480</v>
      </c>
      <c r="C536" s="129" t="s">
        <v>1575</v>
      </c>
      <c r="D536" t="s">
        <v>1509</v>
      </c>
      <c r="E536" s="33" t="s">
        <v>1387</v>
      </c>
      <c r="F536" s="33" t="s">
        <v>1388</v>
      </c>
      <c r="G536" s="33"/>
      <c r="H536" s="81" t="s">
        <v>1511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1389</v>
      </c>
      <c r="B537" s="33" t="s">
        <v>1481</v>
      </c>
      <c r="C537" s="129" t="s">
        <v>1575</v>
      </c>
      <c r="D537" t="s">
        <v>1512</v>
      </c>
      <c r="E537" s="33" t="s">
        <v>1409</v>
      </c>
      <c r="F537" s="33" t="s">
        <v>1388</v>
      </c>
      <c r="G537" s="33"/>
      <c r="H537" s="33" t="s">
        <v>1513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1389</v>
      </c>
      <c r="B538" s="33" t="s">
        <v>1484</v>
      </c>
      <c r="C538" s="129" t="s">
        <v>1575</v>
      </c>
      <c r="D538" t="s">
        <v>1512</v>
      </c>
      <c r="E538" s="33" t="s">
        <v>1387</v>
      </c>
      <c r="F538" s="33" t="s">
        <v>1388</v>
      </c>
      <c r="G538" s="33"/>
      <c r="H538" s="81" t="s">
        <v>1514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1389</v>
      </c>
      <c r="B539" s="33" t="s">
        <v>1567</v>
      </c>
      <c r="C539" s="129" t="s">
        <v>1575</v>
      </c>
      <c r="D539" t="s">
        <v>1565</v>
      </c>
      <c r="E539" s="33" t="s">
        <v>1409</v>
      </c>
      <c r="F539" s="33" t="s">
        <v>1388</v>
      </c>
      <c r="G539" s="33"/>
      <c r="H539" s="33" t="s">
        <v>1531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1389</v>
      </c>
      <c r="B540" s="33" t="s">
        <v>1568</v>
      </c>
      <c r="C540" s="129" t="s">
        <v>1575</v>
      </c>
      <c r="D540" t="s">
        <v>1565</v>
      </c>
      <c r="E540" s="33" t="s">
        <v>1387</v>
      </c>
      <c r="F540" s="33" t="s">
        <v>1388</v>
      </c>
      <c r="G540" s="33"/>
      <c r="H540" s="81" t="s">
        <v>1540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1600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1389</v>
      </c>
      <c r="B541" s="33" t="s">
        <v>1564</v>
      </c>
      <c r="C541" s="129" t="s">
        <v>1575</v>
      </c>
      <c r="D541" t="s">
        <v>1565</v>
      </c>
      <c r="E541" s="33" t="s">
        <v>1409</v>
      </c>
      <c r="F541" s="33" t="s">
        <v>1388</v>
      </c>
      <c r="G541" s="33"/>
      <c r="H541" s="33" t="s">
        <v>1569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1600</v>
      </c>
      <c r="N541" s="86" t="s">
        <v>1600</v>
      </c>
      <c r="O541" s="86" t="s">
        <v>1600</v>
      </c>
      <c r="P541" s="86" t="s">
        <v>1600</v>
      </c>
      <c r="Q541" s="86" t="s">
        <v>1600</v>
      </c>
      <c r="R541" s="86" t="s">
        <v>1600</v>
      </c>
      <c r="S541" s="86" t="s">
        <v>1600</v>
      </c>
      <c r="T541" s="86" t="s">
        <v>1600</v>
      </c>
      <c r="U541" s="86" t="s">
        <v>1600</v>
      </c>
      <c r="V541" s="86" t="s">
        <v>1600</v>
      </c>
      <c r="W541" s="86" t="s">
        <v>1600</v>
      </c>
      <c r="X541" s="86" t="s">
        <v>1600</v>
      </c>
      <c r="Y541" s="86" t="s">
        <v>1600</v>
      </c>
      <c r="Z541" s="86" t="s">
        <v>1600</v>
      </c>
      <c r="AA541" s="86" t="s">
        <v>1600</v>
      </c>
      <c r="AB541" s="86" t="s">
        <v>1600</v>
      </c>
      <c r="AC541" s="86" t="s">
        <v>1600</v>
      </c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1389</v>
      </c>
      <c r="B542" s="33" t="s">
        <v>1566</v>
      </c>
      <c r="C542" s="129" t="s">
        <v>1575</v>
      </c>
      <c r="D542" t="s">
        <v>1565</v>
      </c>
      <c r="E542" s="33" t="s">
        <v>1387</v>
      </c>
      <c r="F542" s="33" t="s">
        <v>1388</v>
      </c>
      <c r="G542" s="33"/>
      <c r="H542" s="81" t="s">
        <v>1528</v>
      </c>
      <c r="I542" s="34">
        <f t="shared" si="76"/>
        <v>11</v>
      </c>
      <c r="J542" s="34">
        <f t="shared" si="77"/>
        <v>17</v>
      </c>
      <c r="K542" s="35">
        <f t="shared" si="80"/>
        <v>0.39285714285714285</v>
      </c>
      <c r="L542" s="86"/>
      <c r="M542" s="88"/>
      <c r="N542" s="86" t="s">
        <v>1600</v>
      </c>
      <c r="O542" s="86" t="s">
        <v>1600</v>
      </c>
      <c r="P542" s="86" t="s">
        <v>1600</v>
      </c>
      <c r="Q542" s="86" t="s">
        <v>1600</v>
      </c>
      <c r="R542" s="86" t="s">
        <v>1600</v>
      </c>
      <c r="S542" s="86" t="s">
        <v>1600</v>
      </c>
      <c r="T542" s="86" t="s">
        <v>1600</v>
      </c>
      <c r="U542" s="86" t="s">
        <v>1600</v>
      </c>
      <c r="V542" s="86" t="s">
        <v>1600</v>
      </c>
      <c r="W542" s="86" t="s">
        <v>1600</v>
      </c>
      <c r="X542" s="86" t="s">
        <v>1600</v>
      </c>
      <c r="Y542" s="86" t="s">
        <v>1600</v>
      </c>
      <c r="Z542" s="86" t="s">
        <v>1600</v>
      </c>
      <c r="AA542" s="86" t="s">
        <v>1600</v>
      </c>
      <c r="AB542" s="86" t="s">
        <v>1600</v>
      </c>
      <c r="AC542" s="86" t="s">
        <v>1600</v>
      </c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1389</v>
      </c>
      <c r="B543" s="79" t="s">
        <v>1561</v>
      </c>
      <c r="C543" s="129" t="s">
        <v>1575</v>
      </c>
      <c r="D543" t="s">
        <v>1562</v>
      </c>
      <c r="E543" s="33" t="s">
        <v>1409</v>
      </c>
      <c r="F543" s="33" t="s">
        <v>1388</v>
      </c>
      <c r="G543" s="33"/>
      <c r="H543" s="33" t="s">
        <v>1534</v>
      </c>
      <c r="I543" s="34">
        <f t="shared" si="76"/>
        <v>12</v>
      </c>
      <c r="J543" s="34">
        <f t="shared" si="77"/>
        <v>16</v>
      </c>
      <c r="K543" s="35">
        <f t="shared" si="80"/>
        <v>0.42857142857142855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1389</v>
      </c>
      <c r="B544" s="79" t="s">
        <v>1563</v>
      </c>
      <c r="C544" s="129" t="s">
        <v>1575</v>
      </c>
      <c r="D544" t="s">
        <v>1562</v>
      </c>
      <c r="E544" s="33" t="s">
        <v>1387</v>
      </c>
      <c r="F544" s="33" t="s">
        <v>1388</v>
      </c>
      <c r="G544" s="33"/>
      <c r="H544" s="81" t="s">
        <v>1537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1600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1389</v>
      </c>
      <c r="B545" s="33" t="s">
        <v>1595</v>
      </c>
      <c r="C545" s="129" t="s">
        <v>1575</v>
      </c>
      <c r="D545" t="s">
        <v>1597</v>
      </c>
      <c r="E545" s="33" t="s">
        <v>1409</v>
      </c>
      <c r="F545" s="33" t="s">
        <v>1388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1600</v>
      </c>
      <c r="N545" s="86" t="s">
        <v>1600</v>
      </c>
      <c r="O545" s="86" t="s">
        <v>1600</v>
      </c>
      <c r="P545" s="88" t="s">
        <v>1600</v>
      </c>
      <c r="Q545" s="88" t="s">
        <v>1600</v>
      </c>
      <c r="R545" s="88" t="s">
        <v>1600</v>
      </c>
      <c r="S545" s="88" t="s">
        <v>1600</v>
      </c>
      <c r="T545" s="88" t="s">
        <v>1600</v>
      </c>
      <c r="U545" s="88" t="s">
        <v>1600</v>
      </c>
      <c r="V545" s="88" t="s">
        <v>1600</v>
      </c>
      <c r="W545" s="88" t="s">
        <v>1600</v>
      </c>
      <c r="X545" s="88" t="s">
        <v>1600</v>
      </c>
      <c r="Y545" s="88" t="s">
        <v>1600</v>
      </c>
      <c r="Z545" s="88" t="s">
        <v>1600</v>
      </c>
      <c r="AA545" s="88" t="s">
        <v>1600</v>
      </c>
      <c r="AB545" s="88" t="s">
        <v>1600</v>
      </c>
      <c r="AC545" s="88" t="s">
        <v>1600</v>
      </c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1389</v>
      </c>
      <c r="B546" s="33" t="s">
        <v>1596</v>
      </c>
      <c r="C546" s="129" t="s">
        <v>1575</v>
      </c>
      <c r="D546" t="s">
        <v>1597</v>
      </c>
      <c r="E546" s="33" t="s">
        <v>1387</v>
      </c>
      <c r="F546" s="33" t="s">
        <v>1388</v>
      </c>
      <c r="G546" s="33"/>
      <c r="H546" s="33"/>
      <c r="I546" s="34">
        <f t="shared" si="76"/>
        <v>11</v>
      </c>
      <c r="J546" s="34">
        <f t="shared" si="77"/>
        <v>17</v>
      </c>
      <c r="K546" s="35">
        <f t="shared" si="80"/>
        <v>0.39285714285714285</v>
      </c>
      <c r="L546" s="88"/>
      <c r="M546" s="88"/>
      <c r="N546" s="86" t="s">
        <v>1600</v>
      </c>
      <c r="O546" s="86" t="s">
        <v>1600</v>
      </c>
      <c r="P546" s="88" t="s">
        <v>1600</v>
      </c>
      <c r="Q546" s="88" t="s">
        <v>1600</v>
      </c>
      <c r="R546" s="88" t="s">
        <v>1600</v>
      </c>
      <c r="S546" s="88" t="s">
        <v>1600</v>
      </c>
      <c r="T546" s="88" t="s">
        <v>1600</v>
      </c>
      <c r="U546" s="88" t="s">
        <v>1600</v>
      </c>
      <c r="V546" s="88" t="s">
        <v>1600</v>
      </c>
      <c r="W546" s="88" t="s">
        <v>1600</v>
      </c>
      <c r="X546" s="88" t="s">
        <v>1600</v>
      </c>
      <c r="Y546" s="88" t="s">
        <v>1600</v>
      </c>
      <c r="Z546" s="88" t="s">
        <v>1600</v>
      </c>
      <c r="AA546" s="88" t="s">
        <v>1600</v>
      </c>
      <c r="AB546" s="88" t="s">
        <v>1600</v>
      </c>
      <c r="AC546" s="88" t="s">
        <v>1600</v>
      </c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1 C305:D305 C383:C1048576 D107:D110 D118 D168 D172:D173 D178 D207:D208 D215 D295:D296 D304 D378:D381 D437 D470">
    <cfRule type="cellIs" dxfId="133" priority="467" operator="equal">
      <formula>$C$231</formula>
    </cfRule>
  </conditionalFormatting>
  <conditionalFormatting sqref="C1:C215 D107:D110 D118 D168 D172:D173 D178 D207:D208 D215 C216:D216 C217:C381 D295:D296 D304 C305:D305 D378:D381 C383:C1048576 D437 D470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4" operator="containsText" text="domo">
      <formula>NOT(ISERROR(SEARCH("domo",E383)))</formula>
    </cfRule>
    <cfRule type="containsText" dxfId="124" priority="473" operator="containsText" text="fija">
      <formula>NOT(ISERROR(SEARCH("fija",E383)))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6" operator="containsText" text="Radio">
      <formula>NOT(ISERROR(SEARCH("Radio",E448)))</formula>
    </cfRule>
    <cfRule type="containsText" dxfId="121" priority="415" operator="containsText" text="domo">
      <formula>NOT(ISERROR(SEARCH("domo",E448)))</formula>
    </cfRule>
    <cfRule type="containsText" dxfId="120" priority="414" operator="containsText" text="fija">
      <formula>NOT(ISERROR(SEARCH("fija",E448)))</formula>
    </cfRule>
  </conditionalFormatting>
  <conditionalFormatting sqref="E448:E449">
    <cfRule type="containsText" dxfId="119" priority="410" operator="containsText" text="domo">
      <formula>NOT(ISERROR(SEARCH("domo",E448)))</formula>
    </cfRule>
    <cfRule type="containsText" dxfId="118" priority="409" operator="containsText" text="fija">
      <formula>NOT(ISERROR(SEARCH("fija",E448)))</formula>
    </cfRule>
  </conditionalFormatting>
  <conditionalFormatting sqref="E449">
    <cfRule type="containsText" dxfId="117" priority="411" operator="containsText" text="Radio">
      <formula>NOT(ISERROR(SEARCH("Radio",E449)))</formula>
    </cfRule>
    <cfRule type="containsText" dxfId="116" priority="408" operator="containsText" text="domo">
      <formula>NOT(ISERROR(SEARCH("domo",E449)))</formula>
    </cfRule>
    <cfRule type="containsText" dxfId="115" priority="407" operator="containsText" text="fija">
      <formula>NOT(ISERROR(SEARCH("fija",E449)))</formula>
    </cfRule>
  </conditionalFormatting>
  <conditionalFormatting sqref="E452">
    <cfRule type="containsText" dxfId="114" priority="406" operator="containsText" text="Radio">
      <formula>NOT(ISERROR(SEARCH("Radio",E452)))</formula>
    </cfRule>
    <cfRule type="containsText" dxfId="113" priority="404" operator="containsText" text="fija">
      <formula>NOT(ISERROR(SEARCH("fija",E452)))</formula>
    </cfRule>
    <cfRule type="containsText" dxfId="112" priority="405" operator="containsText" text="domo">
      <formula>NOT(ISERROR(SEARCH("domo",E452)))</formula>
    </cfRule>
  </conditionalFormatting>
  <conditionalFormatting sqref="E452:E453">
    <cfRule type="containsText" dxfId="111" priority="400" operator="containsText" text="domo">
      <formula>NOT(ISERROR(SEARCH("domo",E452)))</formula>
    </cfRule>
    <cfRule type="containsText" dxfId="110" priority="399" operator="containsText" text="fija">
      <formula>NOT(ISERROR(SEARCH("fija",E452)))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5" operator="containsText" text="domo">
      <formula>NOT(ISERROR(SEARCH("domo",E453)))</formula>
    </cfRule>
    <cfRule type="containsText" dxfId="107" priority="394" operator="containsText" text="fija">
      <formula>NOT(ISERROR(SEARCH("fija",E453)))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91" operator="containsText" text="Radio">
      <formula>NOT(ISERROR(SEARCH("Radio",E455)))</formula>
    </cfRule>
    <cfRule type="containsText" dxfId="102" priority="387" operator="containsText" text="fija">
      <formula>NOT(ISERROR(SEARCH("fija",E455)))</formula>
    </cfRule>
    <cfRule type="containsText" dxfId="101" priority="388" operator="containsText" text="domo">
      <formula>NOT(ISERROR(SEARCH("domo",E455)))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8" operator="containsText" text="domo">
      <formula>NOT(ISERROR(SEARCH("domo",E460)))</formula>
    </cfRule>
    <cfRule type="containsText" dxfId="97" priority="417" operator="containsText" text="fija">
      <formula>NOT(ISERROR(SEARCH("fija",E460)))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7">
    <cfRule type="cellIs" dxfId="90" priority="65" operator="equal">
      <formula>"PTP A FO"</formula>
    </cfRule>
    <cfRule type="containsText" dxfId="89" priority="64" operator="containsText" text="Radio">
      <formula>NOT(ISERROR(SEARCH("Radio",F447)))</formula>
    </cfRule>
  </conditionalFormatting>
  <conditionalFormatting sqref="F1:G382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NOT(ISERROR(SEARCH("Caida",N518)))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 t="str">
        <f>'RESUMEN TOTAL'!AC85</f>
        <v>APAGADO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 t="str">
        <f>'RESUMEN TOTAL'!V153</f>
        <v>APAGADO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 t="str">
        <f>'RESUMEN TOTAL'!Y168</f>
        <v>APAGADO</v>
      </c>
      <c r="T164" t="str">
        <f>'RESUMEN TOTAL'!Z168</f>
        <v>APAGADO</v>
      </c>
      <c r="U164">
        <f>'RESUMEN TOTAL'!AA168</f>
        <v>0</v>
      </c>
      <c r="V164">
        <f>'RESUMEN TOTAL'!AB168</f>
        <v>0</v>
      </c>
      <c r="W164" t="str">
        <f>'RESUMEN TOTAL'!AC168</f>
        <v>APAGADO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 t="str">
        <f>'RESUMEN TOTAL'!X199</f>
        <v>APAGADO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 t="str">
        <f>'RESUMEN TOTAL'!V225</f>
        <v>APAGADO</v>
      </c>
      <c r="Q221">
        <f>'RESUMEN TOTAL'!W225</f>
        <v>0</v>
      </c>
      <c r="R221">
        <f>'RESUMEN TOTAL'!X225</f>
        <v>0</v>
      </c>
      <c r="S221" t="str">
        <f>'RESUMEN TOTAL'!Y225</f>
        <v>APAGADO</v>
      </c>
      <c r="T221" t="str">
        <f>'RESUMEN TOTAL'!Z225</f>
        <v>APAGADO</v>
      </c>
      <c r="U221" t="str">
        <f>'RESUMEN TOTAL'!AA225</f>
        <v>APAGADO</v>
      </c>
      <c r="V221" t="str">
        <f>'RESUMEN TOTAL'!AB225</f>
        <v>APAGADO</v>
      </c>
      <c r="W221" t="str">
        <f>'RESUMEN TOTAL'!AC225</f>
        <v>APAGADO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 t="str">
        <f>'RESUMEN TOTAL'!W239</f>
        <v>APAGADO</v>
      </c>
      <c r="R234" t="str">
        <f>'RESUMEN TOTAL'!X239</f>
        <v>APAGADO</v>
      </c>
      <c r="S234" t="str">
        <f>'RESUMEN TOTAL'!Y239</f>
        <v>APAGADO</v>
      </c>
      <c r="T234" t="str">
        <f>'RESUMEN TOTAL'!Z239</f>
        <v>APAGADO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 t="str">
        <f>'RESUMEN TOTAL'!X245</f>
        <v>APAGADO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 t="str">
        <f>'RESUMEN TOTAL'!X246</f>
        <v>APAGADO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 t="str">
        <f>'RESUMEN TOTAL'!X247</f>
        <v>APAGADO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 t="str">
        <f>'RESUMEN TOTAL'!AC258</f>
        <v>APAGADO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>
        <f>'RESUMEN TOTAL'!W299</f>
        <v>0</v>
      </c>
      <c r="R293" t="str">
        <f>'RESUMEN TOTAL'!X299</f>
        <v>APAGADO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 t="str">
        <f>'RESUMEN TOTAL'!AB299</f>
        <v>APAGADO</v>
      </c>
      <c r="W293" t="str">
        <f>'RESUMEN TOTAL'!AC299</f>
        <v>APAGADO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 t="str">
        <f>'RESUMEN TOTAL'!V307</f>
        <v>APAGADO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 t="str">
        <f>'RESUMEN TOTAL'!AC320</f>
        <v>APAGADO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 t="str">
        <f>'RESUMEN TOTAL'!W356</f>
        <v>APAGADO</v>
      </c>
      <c r="R350" t="str">
        <f>'RESUMEN TOTAL'!X356</f>
        <v>APAGADO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 t="str">
        <f>'RESUMEN TOTAL'!AB359</f>
        <v>APAGADO</v>
      </c>
      <c r="W353" t="str">
        <f>'RESUMEN TOTAL'!AC359</f>
        <v>APAGADO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 t="str">
        <f>'RESUMEN TOTAL'!V382</f>
        <v>APAGADO</v>
      </c>
      <c r="Q376" t="str">
        <f>'RESUMEN TOTAL'!W382</f>
        <v>APAGADO</v>
      </c>
      <c r="R376" t="str">
        <f>'RESUMEN TOTAL'!X382</f>
        <v>APAGADO</v>
      </c>
      <c r="S376" t="str">
        <f>'RESUMEN TOTAL'!Y382</f>
        <v>APAGADO</v>
      </c>
      <c r="T376" t="str">
        <f>'RESUMEN TOTAL'!Z382</f>
        <v>APAGADO</v>
      </c>
      <c r="U376" t="str">
        <f>'RESUMEN TOTAL'!AA382</f>
        <v>APAGADO</v>
      </c>
      <c r="V376" t="str">
        <f>'RESUMEN TOTAL'!AB382</f>
        <v>APAGADO</v>
      </c>
      <c r="W376" t="str">
        <f>'RESUMEN TOTAL'!AC382</f>
        <v>APAGADO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 t="str">
        <f>'RESUMEN TOTAL'!V410</f>
        <v>APAGADO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 t="str">
        <f>'RESUMEN TOTAL'!V423</f>
        <v>APAGADO</v>
      </c>
      <c r="Q417" t="str">
        <f>'RESUMEN TOTAL'!W423</f>
        <v>APAGADO</v>
      </c>
      <c r="R417" t="str">
        <f>'RESUMEN TOTAL'!X423</f>
        <v>APAGADO</v>
      </c>
      <c r="S417" t="str">
        <f>'RESUMEN TOTAL'!Y423</f>
        <v>APAGADO</v>
      </c>
      <c r="T417" t="str">
        <f>'RESUMEN TOTAL'!Z423</f>
        <v>APAGADO</v>
      </c>
      <c r="U417" t="str">
        <f>'RESUMEN TOTAL'!AA423</f>
        <v>APAGADO</v>
      </c>
      <c r="V417" t="str">
        <f>'RESUMEN TOTAL'!AB423</f>
        <v>APAGADO</v>
      </c>
      <c r="W417" t="str">
        <f>'RESUMEN TOTAL'!AC423</f>
        <v>APAGADO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 t="str">
        <f>'RESUMEN TOTAL'!X433</f>
        <v>APAGADO</v>
      </c>
      <c r="S427" t="str">
        <f>'RESUMEN TOTAL'!Y433</f>
        <v>APAGADO</v>
      </c>
      <c r="T427" t="str">
        <f>'RESUMEN TOTAL'!Z433</f>
        <v>APAGADO</v>
      </c>
      <c r="U427" t="str">
        <f>'RESUMEN TOTAL'!AA433</f>
        <v>APAGADO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 t="str">
        <f>'RESUMEN TOTAL'!V471</f>
        <v>APAGADO</v>
      </c>
      <c r="Q465" t="str">
        <f>'RESUMEN TOTAL'!W471</f>
        <v>APAGADO</v>
      </c>
      <c r="R465" t="str">
        <f>'RESUMEN TOTAL'!X471</f>
        <v>APAGADO</v>
      </c>
      <c r="S465" t="str">
        <f>'RESUMEN TOTAL'!Y471</f>
        <v>APAGADO</v>
      </c>
      <c r="T465" t="str">
        <f>'RESUMEN TOTAL'!Z471</f>
        <v>APAGADO</v>
      </c>
      <c r="U465" t="str">
        <f>'RESUMEN TOTAL'!AA471</f>
        <v>APAGADO</v>
      </c>
      <c r="V465" t="str">
        <f>'RESUMEN TOTAL'!AB471</f>
        <v>APAGADO</v>
      </c>
      <c r="W465" t="str">
        <f>'RESUMEN TOTAL'!AC471</f>
        <v>APAGADO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 t="str">
        <f>'RESUMEN TOTAL'!AA480</f>
        <v>APAGADO</v>
      </c>
      <c r="V474" t="str">
        <f>'RESUMEN TOTAL'!AB480</f>
        <v>APAGADO</v>
      </c>
      <c r="W474" t="str">
        <f>'RESUMEN TOTAL'!AC480</f>
        <v>APAGADO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 t="str">
        <f>'RESUMEN TOTAL'!AA484</f>
        <v>APAGADO</v>
      </c>
      <c r="V478" t="str">
        <f>'RESUMEN TOTAL'!AB484</f>
        <v>APAGADO</v>
      </c>
      <c r="W478" t="str">
        <f>'RESUMEN TOTAL'!AC484</f>
        <v>APAGADO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 t="str">
        <f>'RESUMEN TOTAL'!V487</f>
        <v>APAGADO</v>
      </c>
      <c r="Q481" t="str">
        <f>'RESUMEN TOTAL'!W487</f>
        <v>APAGADO</v>
      </c>
      <c r="R481" t="str">
        <f>'RESUMEN TOTAL'!X487</f>
        <v>APAGADO</v>
      </c>
      <c r="S481" t="str">
        <f>'RESUMEN TOTAL'!Y487</f>
        <v>APAGADO</v>
      </c>
      <c r="T481" t="str">
        <f>'RESUMEN TOTAL'!Z487</f>
        <v>APAGADO</v>
      </c>
      <c r="U481" t="str">
        <f>'RESUMEN TOTAL'!AA487</f>
        <v>APAGADO</v>
      </c>
      <c r="V481" t="str">
        <f>'RESUMEN TOTAL'!AB487</f>
        <v>APAGADO</v>
      </c>
      <c r="W481" t="str">
        <f>'RESUMEN TOTAL'!AC487</f>
        <v>APAGADO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 t="str">
        <f>'RESUMEN TOTAL'!V501</f>
        <v>APAGADO</v>
      </c>
      <c r="Q495" t="str">
        <f>'RESUMEN TOTAL'!W501</f>
        <v>APAGADO</v>
      </c>
      <c r="R495" t="str">
        <f>'RESUMEN TOTAL'!X501</f>
        <v>APAGADO</v>
      </c>
      <c r="S495" t="str">
        <f>'RESUMEN TOTAL'!Y501</f>
        <v>APAGADO</v>
      </c>
      <c r="T495" t="str">
        <f>'RESUMEN TOTAL'!Z501</f>
        <v>APAGADO</v>
      </c>
      <c r="U495" t="str">
        <f>'RESUMEN TOTAL'!AA501</f>
        <v>APAGADO</v>
      </c>
      <c r="V495" t="str">
        <f>'RESUMEN TOTAL'!AB501</f>
        <v>APAGADO</v>
      </c>
      <c r="W495" t="str">
        <f>'RESUMEN TOTAL'!AC501</f>
        <v>APAGADO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 t="str">
        <f>'RESUMEN TOTAL'!V506</f>
        <v>APAGADO</v>
      </c>
      <c r="Q500" t="str">
        <f>'RESUMEN TOTAL'!W506</f>
        <v>APAGADO</v>
      </c>
      <c r="R500" t="str">
        <f>'RESUMEN TOTAL'!X506</f>
        <v>APAGADO</v>
      </c>
      <c r="S500" t="str">
        <f>'RESUMEN TOTAL'!Y506</f>
        <v>APAGADO</v>
      </c>
      <c r="T500" t="str">
        <f>'RESUMEN TOTAL'!Z506</f>
        <v>APAGADO</v>
      </c>
      <c r="U500" t="str">
        <f>'RESUMEN TOTAL'!AA506</f>
        <v>APAGADO</v>
      </c>
      <c r="V500" t="str">
        <f>'RESUMEN TOTAL'!AB506</f>
        <v>APAGADO</v>
      </c>
      <c r="W500" t="str">
        <f>'RESUMEN TOTAL'!AC506</f>
        <v>APAGADO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 t="str">
        <f>'RESUMEN TOTAL'!V509</f>
        <v>APAGADO</v>
      </c>
      <c r="Q503" t="str">
        <f>'RESUMEN TOTAL'!W509</f>
        <v>APAGADO</v>
      </c>
      <c r="R503" t="str">
        <f>'RESUMEN TOTAL'!X509</f>
        <v>APAGADO</v>
      </c>
      <c r="S503" t="str">
        <f>'RESUMEN TOTAL'!Y509</f>
        <v>APAGADO</v>
      </c>
      <c r="T503" t="str">
        <f>'RESUMEN TOTAL'!Z509</f>
        <v>APAGADO</v>
      </c>
      <c r="U503" t="str">
        <f>'RESUMEN TOTAL'!AA509</f>
        <v>APAGADO</v>
      </c>
      <c r="V503" t="str">
        <f>'RESUMEN TOTAL'!AB509</f>
        <v>APAGADO</v>
      </c>
      <c r="W503" t="str">
        <f>'RESUMEN TOTAL'!AC509</f>
        <v>APAGADO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 t="str">
        <f>'RESUMEN TOTAL'!V518</f>
        <v>APAGADO</v>
      </c>
      <c r="Q512" t="str">
        <f>'RESUMEN TOTAL'!W518</f>
        <v>APAGADO</v>
      </c>
      <c r="R512" t="str">
        <f>'RESUMEN TOTAL'!X518</f>
        <v>APAGADO</v>
      </c>
      <c r="S512" t="str">
        <f>'RESUMEN TOTAL'!Y518</f>
        <v>APAGADO</v>
      </c>
      <c r="T512" t="str">
        <f>'RESUMEN TOTAL'!Z518</f>
        <v>APAGADO</v>
      </c>
      <c r="U512" t="str">
        <f>'RESUMEN TOTAL'!AA518</f>
        <v>APAGADO</v>
      </c>
      <c r="V512" t="str">
        <f>'RESUMEN TOTAL'!AB518</f>
        <v>APAGADO</v>
      </c>
      <c r="W512" t="str">
        <f>'RESUMEN TOTAL'!AC518</f>
        <v>APAGADO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 t="str">
        <f>'RESUMEN TOTAL'!AC523</f>
        <v>APAGADO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 t="str">
        <f>'RESUMEN TOTAL'!V524</f>
        <v>APAGADO</v>
      </c>
      <c r="Q518" t="str">
        <f>'RESUMEN TOTAL'!W524</f>
        <v>APAGADO</v>
      </c>
      <c r="R518" t="str">
        <f>'RESUMEN TOTAL'!X524</f>
        <v>APAGADO</v>
      </c>
      <c r="S518" t="str">
        <f>'RESUMEN TOTAL'!Y524</f>
        <v>APAGADO</v>
      </c>
      <c r="T518" t="str">
        <f>'RESUMEN TOTAL'!Z524</f>
        <v>APAGADO</v>
      </c>
      <c r="U518" t="str">
        <f>'RESUMEN TOTAL'!AA524</f>
        <v>APAGADO</v>
      </c>
      <c r="V518" t="str">
        <f>'RESUMEN TOTAL'!AB524</f>
        <v>APAGADO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 t="str">
        <f>'RESUMEN TOTAL'!V528</f>
        <v>APAGADO</v>
      </c>
      <c r="Q522" t="str">
        <f>'RESUMEN TOTAL'!W528</f>
        <v>APAGADO</v>
      </c>
      <c r="R522" t="str">
        <f>'RESUMEN TOTAL'!X528</f>
        <v>APAGADO</v>
      </c>
      <c r="S522" t="str">
        <f>'RESUMEN TOTAL'!Y528</f>
        <v>APAGADO</v>
      </c>
      <c r="T522" t="str">
        <f>'RESUMEN TOTAL'!Z528</f>
        <v>APAGADO</v>
      </c>
      <c r="U522" t="str">
        <f>'RESUMEN TOTAL'!AA528</f>
        <v>APAGADO</v>
      </c>
      <c r="V522" t="str">
        <f>'RESUMEN TOTAL'!AB528</f>
        <v>APAGADO</v>
      </c>
      <c r="W522" t="str">
        <f>'RESUMEN TOTAL'!AC528</f>
        <v>APAGADO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 t="str">
        <f>'RESUMEN TOTAL'!V532</f>
        <v>APAGADO</v>
      </c>
      <c r="Q526" t="str">
        <f>'RESUMEN TOTAL'!W532</f>
        <v>APAGADO</v>
      </c>
      <c r="R526" t="str">
        <f>'RESUMEN TOTAL'!X532</f>
        <v>APAGADO</v>
      </c>
      <c r="S526" t="str">
        <f>'RESUMEN TOTAL'!Y532</f>
        <v>APAGADO</v>
      </c>
      <c r="T526" t="str">
        <f>'RESUMEN TOTAL'!Z532</f>
        <v>APAGADO</v>
      </c>
      <c r="U526" t="str">
        <f>'RESUMEN TOTAL'!AA532</f>
        <v>APAGADO</v>
      </c>
      <c r="V526" t="str">
        <f>'RESUMEN TOTAL'!AB532</f>
        <v>APAGADO</v>
      </c>
      <c r="W526" t="str">
        <f>'RESUMEN TOTAL'!AC532</f>
        <v>APAGADO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 t="str">
        <f>'RESUMEN TOTAL'!V542</f>
        <v>APAGADO</v>
      </c>
      <c r="Q536" t="str">
        <f>'RESUMEN TOTAL'!W542</f>
        <v>APAGADO</v>
      </c>
      <c r="R536" t="str">
        <f>'RESUMEN TOTAL'!X542</f>
        <v>APAGADO</v>
      </c>
      <c r="S536" t="str">
        <f>'RESUMEN TOTAL'!Y542</f>
        <v>APAGADO</v>
      </c>
      <c r="T536" t="str">
        <f>'RESUMEN TOTAL'!Z542</f>
        <v>APAGADO</v>
      </c>
      <c r="U536" t="str">
        <f>'RESUMEN TOTAL'!AA542</f>
        <v>APAGADO</v>
      </c>
      <c r="V536" t="str">
        <f>'RESUMEN TOTAL'!AB542</f>
        <v>APAGADO</v>
      </c>
      <c r="W536" t="str">
        <f>'RESUMEN TOTAL'!AC542</f>
        <v>APAGADO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 t="str">
        <f>'RESUMEN TOTAL'!V545</f>
        <v>APAGADO</v>
      </c>
      <c r="Q539" t="str">
        <f>'RESUMEN TOTAL'!W545</f>
        <v>APAGADO</v>
      </c>
      <c r="R539" t="str">
        <f>'RESUMEN TOTAL'!X545</f>
        <v>APAGADO</v>
      </c>
      <c r="S539" t="str">
        <f>'RESUMEN TOTAL'!Y545</f>
        <v>APAGADO</v>
      </c>
      <c r="T539" t="str">
        <f>'RESUMEN TOTAL'!Z545</f>
        <v>APAGADO</v>
      </c>
      <c r="U539" t="str">
        <f>'RESUMEN TOTAL'!AA545</f>
        <v>APAGADO</v>
      </c>
      <c r="V539" t="str">
        <f>'RESUMEN TOTAL'!AB545</f>
        <v>APAGADO</v>
      </c>
      <c r="W539" t="str">
        <f>'RESUMEN TOTAL'!AC545</f>
        <v>APAGADO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 t="str">
        <f>'RESUMEN TOTAL'!V546</f>
        <v>APAGADO</v>
      </c>
      <c r="Q540" t="str">
        <f>'RESUMEN TOTAL'!W546</f>
        <v>APAGADO</v>
      </c>
      <c r="R540" t="str">
        <f>'RESUMEN TOTAL'!X546</f>
        <v>APAGADO</v>
      </c>
      <c r="S540" t="str">
        <f>'RESUMEN TOTAL'!Y546</f>
        <v>APAGADO</v>
      </c>
      <c r="T540" t="str">
        <f>'RESUMEN TOTAL'!Z546</f>
        <v>APAGADO</v>
      </c>
      <c r="U540" t="str">
        <f>'RESUMEN TOTAL'!AA546</f>
        <v>APAGADO</v>
      </c>
      <c r="V540" t="str">
        <f>'RESUMEN TOTAL'!AB546</f>
        <v>APAGADO</v>
      </c>
      <c r="W540" t="str">
        <f>'RESUMEN TOTAL'!AC546</f>
        <v>APAGADO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29</v>
      </c>
      <c r="R1" s="18">
        <f t="shared" si="0"/>
        <v>28</v>
      </c>
      <c r="S1" s="18">
        <f t="shared" si="0"/>
        <v>22</v>
      </c>
      <c r="T1" s="18">
        <f t="shared" si="0"/>
        <v>22</v>
      </c>
      <c r="U1" s="18">
        <f t="shared" si="0"/>
        <v>21</v>
      </c>
      <c r="V1" s="18">
        <f t="shared" si="0"/>
        <v>20</v>
      </c>
      <c r="W1" s="18">
        <f t="shared" si="0"/>
        <v>26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 t="str">
        <f>ESTADISTICA!R73</f>
        <v>APAGADO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1586</v>
      </c>
      <c r="B125" t="s">
        <v>1591</v>
      </c>
      <c r="C125" t="s">
        <v>1592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 t="str">
        <f>ESTADISTICA!V154</f>
        <v>APAGADO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>
        <f>ESTADISTICA!U164</f>
        <v>0</v>
      </c>
      <c r="V166">
        <f>ESTADISTICA!V164</f>
        <v>0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1577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1577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 t="str">
        <f>ESTADISTICA!Q270</f>
        <v>APAGADO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 t="str">
        <f>ESTADISTICA!T417</f>
        <v>APAGADO</v>
      </c>
      <c r="U418" t="str">
        <f>ESTADISTICA!U417</f>
        <v>APAGADO</v>
      </c>
      <c r="V418" t="str">
        <f>ESTADISTICA!V417</f>
        <v>APAGADO</v>
      </c>
      <c r="W418" t="str">
        <f>ESTADISTICA!W417</f>
        <v>APAGADO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 t="str">
        <f>ESTADISTICA!Q465</f>
        <v>APAGADO</v>
      </c>
      <c r="R466" t="str">
        <f>ESTADISTICA!R465</f>
        <v>APAGADO</v>
      </c>
      <c r="S466" t="str">
        <f>ESTADISTICA!S465</f>
        <v>APAGADO</v>
      </c>
      <c r="T466" t="str">
        <f>ESTADISTICA!T465</f>
        <v>APAGADO</v>
      </c>
      <c r="U466" t="str">
        <f>ESTADISTICA!U465</f>
        <v>APAGADO</v>
      </c>
      <c r="V466" t="str">
        <f>ESTADISTICA!V465</f>
        <v>APAGADO</v>
      </c>
      <c r="W466" t="str">
        <f>ESTADISTICA!W465</f>
        <v>APAGADO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1389</v>
      </c>
      <c r="B518" s="136" t="s">
        <v>1468</v>
      </c>
      <c r="C518" t="s">
        <v>1492</v>
      </c>
      <c r="D518" s="33" t="s">
        <v>1387</v>
      </c>
      <c r="E518" s="33" t="s">
        <v>1388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1389</v>
      </c>
      <c r="B519" s="33" t="s">
        <v>1469</v>
      </c>
      <c r="C519" t="s">
        <v>1489</v>
      </c>
      <c r="D519" s="33" t="s">
        <v>1409</v>
      </c>
      <c r="E519" s="33" t="s">
        <v>1388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 t="str">
        <f>ESTADISTICA!Q518</f>
        <v>APAGADO</v>
      </c>
      <c r="R519" t="str">
        <f>ESTADISTICA!R518</f>
        <v>APAGADO</v>
      </c>
      <c r="S519" t="str">
        <f>ESTADISTICA!S518</f>
        <v>APAGADO</v>
      </c>
      <c r="T519" t="str">
        <f>ESTADISTICA!T518</f>
        <v>APAGADO</v>
      </c>
      <c r="U519" t="str">
        <f>ESTADISTICA!U518</f>
        <v>APAGADO</v>
      </c>
      <c r="V519" t="str">
        <f>ESTADISTICA!V518</f>
        <v>APAGADO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1389</v>
      </c>
      <c r="B520" s="33" t="s">
        <v>1470</v>
      </c>
      <c r="C520" t="s">
        <v>1489</v>
      </c>
      <c r="D520" s="33" t="s">
        <v>1387</v>
      </c>
      <c r="E520" s="33" t="s">
        <v>1388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1389</v>
      </c>
      <c r="B521" s="33" t="s">
        <v>1471</v>
      </c>
      <c r="C521" t="s">
        <v>1497</v>
      </c>
      <c r="D521" s="33" t="s">
        <v>1409</v>
      </c>
      <c r="E521" s="33" t="s">
        <v>1388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1389</v>
      </c>
      <c r="B522" s="33" t="s">
        <v>1472</v>
      </c>
      <c r="C522" t="s">
        <v>1497</v>
      </c>
      <c r="D522" s="33" t="s">
        <v>1387</v>
      </c>
      <c r="E522" s="33" t="s">
        <v>1388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1389</v>
      </c>
      <c r="B523" s="33" t="s">
        <v>1473</v>
      </c>
      <c r="C523" t="s">
        <v>1500</v>
      </c>
      <c r="D523" s="33" t="s">
        <v>1409</v>
      </c>
      <c r="E523" s="33" t="s">
        <v>1388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 t="str">
        <f>ESTADISTICA!Q522</f>
        <v>APAGADO</v>
      </c>
      <c r="R523" t="str">
        <f>ESTADISTICA!R522</f>
        <v>APAGADO</v>
      </c>
      <c r="S523" t="str">
        <f>ESTADISTICA!S522</f>
        <v>APAGADO</v>
      </c>
      <c r="T523" t="str">
        <f>ESTADISTICA!T522</f>
        <v>APAGADO</v>
      </c>
      <c r="U523" t="str">
        <f>ESTADISTICA!U522</f>
        <v>APAGADO</v>
      </c>
      <c r="V523" t="str">
        <f>ESTADISTICA!V522</f>
        <v>APAGADO</v>
      </c>
      <c r="W523" t="str">
        <f>ESTADISTICA!W522</f>
        <v>APAGADO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1389</v>
      </c>
      <c r="B524" s="33" t="s">
        <v>1474</v>
      </c>
      <c r="C524" t="s">
        <v>1500</v>
      </c>
      <c r="D524" s="33" t="s">
        <v>1387</v>
      </c>
      <c r="E524" s="33" t="s">
        <v>1388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1389</v>
      </c>
      <c r="B525" s="136" t="s">
        <v>1475</v>
      </c>
      <c r="C525" t="s">
        <v>1503</v>
      </c>
      <c r="D525" s="33" t="s">
        <v>1409</v>
      </c>
      <c r="E525" s="33" t="s">
        <v>1388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1389</v>
      </c>
      <c r="B526" s="136" t="s">
        <v>1476</v>
      </c>
      <c r="C526" t="s">
        <v>1503</v>
      </c>
      <c r="D526" s="33" t="s">
        <v>1387</v>
      </c>
      <c r="E526" s="33" t="s">
        <v>1388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1389</v>
      </c>
      <c r="B527" s="33" t="s">
        <v>1477</v>
      </c>
      <c r="C527" t="s">
        <v>1506</v>
      </c>
      <c r="D527" s="33" t="s">
        <v>1409</v>
      </c>
      <c r="E527" s="33" t="s">
        <v>1388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 t="str">
        <f>ESTADISTICA!Q526</f>
        <v>APAGADO</v>
      </c>
      <c r="R527" t="str">
        <f>ESTADISTICA!R526</f>
        <v>APAGADO</v>
      </c>
      <c r="S527" t="str">
        <f>ESTADISTICA!S526</f>
        <v>APAGADO</v>
      </c>
      <c r="T527" t="str">
        <f>ESTADISTICA!T526</f>
        <v>APAGADO</v>
      </c>
      <c r="U527" t="str">
        <f>ESTADISTICA!U526</f>
        <v>APAGADO</v>
      </c>
      <c r="V527" t="str">
        <f>ESTADISTICA!V526</f>
        <v>APAGADO</v>
      </c>
      <c r="W527" t="str">
        <f>ESTADISTICA!W526</f>
        <v>APAGADO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1389</v>
      </c>
      <c r="B528" s="33" t="s">
        <v>1478</v>
      </c>
      <c r="C528" t="s">
        <v>1506</v>
      </c>
      <c r="D528" s="33" t="s">
        <v>1387</v>
      </c>
      <c r="E528" s="33" t="s">
        <v>1388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1389</v>
      </c>
      <c r="B529" s="33" t="s">
        <v>1479</v>
      </c>
      <c r="C529" t="s">
        <v>1509</v>
      </c>
      <c r="D529" s="33" t="s">
        <v>1409</v>
      </c>
      <c r="E529" s="33" t="s">
        <v>1388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1389</v>
      </c>
      <c r="B530" s="33" t="s">
        <v>1480</v>
      </c>
      <c r="C530" t="s">
        <v>1509</v>
      </c>
      <c r="D530" s="33" t="s">
        <v>1387</v>
      </c>
      <c r="E530" s="33" t="s">
        <v>1388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1389</v>
      </c>
      <c r="B531" s="33" t="s">
        <v>1481</v>
      </c>
      <c r="C531" t="s">
        <v>1512</v>
      </c>
      <c r="D531" s="33" t="s">
        <v>1409</v>
      </c>
      <c r="E531" s="33" t="s">
        <v>1388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1389</v>
      </c>
      <c r="B532" s="33" t="s">
        <v>1484</v>
      </c>
      <c r="C532" t="s">
        <v>1512</v>
      </c>
      <c r="D532" s="33" t="s">
        <v>1387</v>
      </c>
      <c r="E532" s="33" t="s">
        <v>1388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1389</v>
      </c>
      <c r="B533" s="33" t="s">
        <v>1567</v>
      </c>
      <c r="C533" t="s">
        <v>1565</v>
      </c>
      <c r="D533" s="33" t="s">
        <v>1409</v>
      </c>
      <c r="E533" s="33" t="s">
        <v>1388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1389</v>
      </c>
      <c r="B534" s="33" t="s">
        <v>1568</v>
      </c>
      <c r="C534" t="s">
        <v>1565</v>
      </c>
      <c r="D534" s="33" t="s">
        <v>1387</v>
      </c>
      <c r="E534" s="33" t="s">
        <v>1388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1389</v>
      </c>
      <c r="B535" s="33" t="s">
        <v>1564</v>
      </c>
      <c r="C535" t="s">
        <v>1565</v>
      </c>
      <c r="D535" s="33" t="s">
        <v>1409</v>
      </c>
      <c r="E535" s="33" t="s">
        <v>1388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1389</v>
      </c>
      <c r="B536" s="33" t="s">
        <v>1566</v>
      </c>
      <c r="C536" t="s">
        <v>1565</v>
      </c>
      <c r="D536" s="33" t="s">
        <v>1387</v>
      </c>
      <c r="E536" s="33" t="s">
        <v>1388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1389</v>
      </c>
      <c r="B537" s="79" t="s">
        <v>1561</v>
      </c>
      <c r="C537" t="s">
        <v>1562</v>
      </c>
      <c r="D537" s="33" t="s">
        <v>1409</v>
      </c>
      <c r="E537" s="33" t="s">
        <v>1388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1389</v>
      </c>
      <c r="B538" s="79" t="s">
        <v>1563</v>
      </c>
      <c r="C538" t="s">
        <v>1562</v>
      </c>
      <c r="D538" s="33" t="s">
        <v>1387</v>
      </c>
      <c r="E538" s="33" t="s">
        <v>1388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1389</v>
      </c>
      <c r="B539" s="33" t="s">
        <v>1595</v>
      </c>
      <c r="C539" t="s">
        <v>1597</v>
      </c>
      <c r="D539" s="33" t="s">
        <v>1409</v>
      </c>
      <c r="E539" s="33" t="s">
        <v>1388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1389</v>
      </c>
      <c r="B540" s="33" t="s">
        <v>1596</v>
      </c>
      <c r="C540" t="s">
        <v>1597</v>
      </c>
      <c r="D540" s="33" t="s">
        <v>1387</v>
      </c>
      <c r="E540" s="33" t="s">
        <v>1388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975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16</v>
      </c>
      <c r="R2" s="18">
        <f>COUNTIFS(R4:R501, "=APAGADO",E4:E501,"=Fibra Optica")</f>
        <v>17</v>
      </c>
      <c r="S2" s="18">
        <f>COUNTIFS(S4:S501, "=APAGADO",E4:E501,"=Fibra Optica")</f>
        <v>14</v>
      </c>
      <c r="T2" s="18">
        <f>COUNTIFS(T4:T501, "=APAGADO",E4:E501,"=Fibra Optica")</f>
        <v>14</v>
      </c>
      <c r="U2" s="18">
        <f>COUNTIFS(U4:U501, "=APAGADO",E4:E501,"=Fibra Optica")</f>
        <v>13</v>
      </c>
      <c r="V2" s="18">
        <f>COUNTIFS(V4:V501, "=APAGADO",E4:E501,"=Fibra Optica")</f>
        <v>12</v>
      </c>
      <c r="W2" s="18">
        <f>COUNTIFS(W4:W501, "=APAGADO",E4:E501,"=Fibra Optica")</f>
        <v>17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 t="str">
        <f>'RESUMEN TOTAL'!AC85</f>
        <v>APAGADO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 t="str">
        <f>'RESUMEN TOTAL'!AC149</f>
        <v>APAGADO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 t="str">
        <f>'RESUMEN TOTAL'!AB158</f>
        <v>APAGADO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 t="str">
        <f>'RESUMEN TOTAL'!AC168</f>
        <v>APAGADO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 t="str">
        <f>'RESUMEN TOTAL'!AA225</f>
        <v>APAGADO</v>
      </c>
      <c r="V217" t="str">
        <f>'RESUMEN TOTAL'!AB225</f>
        <v>APAGADO</v>
      </c>
      <c r="W217" t="str">
        <f>'RESUMEN TOTAL'!AC225</f>
        <v>APAGADO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 t="str">
        <f>'RESUMEN TOTAL'!AC258</f>
        <v>APAGADO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 t="str">
        <f>'RESUMEN TOTAL'!AB299</f>
        <v>APAGADO</v>
      </c>
      <c r="W289" t="str">
        <f>'RESUMEN TOTAL'!AC299</f>
        <v>APAGADO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 t="str">
        <f>'RESUMEN TOTAL'!AC320</f>
        <v>APAGADO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 t="str">
        <f>'RESUMEN TOTAL'!AB359</f>
        <v>APAGADO</v>
      </c>
      <c r="W348" t="str">
        <f>'RESUMEN TOTAL'!AC359</f>
        <v>APAGADO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 t="str">
        <f>'RESUMEN TOTAL'!AA382</f>
        <v>APAGADO</v>
      </c>
      <c r="V371" t="str">
        <f>'RESUMEN TOTAL'!AB382</f>
        <v>APAGADO</v>
      </c>
      <c r="W371" t="str">
        <f>'RESUMEN TOTAL'!AC382</f>
        <v>APAGADO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 t="str">
        <f>'RESUMEN TOTAL'!AA423</f>
        <v>APAGADO</v>
      </c>
      <c r="V412" t="str">
        <f>'RESUMEN TOTAL'!AB423</f>
        <v>APAGADO</v>
      </c>
      <c r="W412" t="str">
        <f>'RESUMEN TOTAL'!AC423</f>
        <v>APAGADO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 t="str">
        <f>'RESUMEN TOTAL'!AA433</f>
        <v>APAGADO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 t="str">
        <f>'RESUMEN TOTAL'!AA487</f>
        <v>APAGADO</v>
      </c>
      <c r="V455" t="str">
        <f>'RESUMEN TOTAL'!AB487</f>
        <v>APAGADO</v>
      </c>
      <c r="W455" t="str">
        <f>'RESUMEN TOTAL'!AC487</f>
        <v>APAGADO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 t="str">
        <f>'RESUMEN TOTAL'!AA501</f>
        <v>APAGADO</v>
      </c>
      <c r="V469" t="str">
        <f>'RESUMEN TOTAL'!AB501</f>
        <v>APAGADO</v>
      </c>
      <c r="W469" t="str">
        <f>'RESUMEN TOTAL'!AC501</f>
        <v>APAGADO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 t="str">
        <f>'RESUMEN TOTAL'!AA509</f>
        <v>APAGADO</v>
      </c>
      <c r="V477" t="str">
        <f>'RESUMEN TOTAL'!AB509</f>
        <v>APAGADO</v>
      </c>
      <c r="W477" t="str">
        <f>'RESUMEN TOTAL'!AC509</f>
        <v>APAGADO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 t="str">
        <f>'RESUMEN TOTAL'!AA518</f>
        <v>APAGADO</v>
      </c>
      <c r="V486" t="str">
        <f>'RESUMEN TOTAL'!AB518</f>
        <v>APAGADO</v>
      </c>
      <c r="W486" t="str">
        <f>'RESUMEN TOTAL'!AC518</f>
        <v>APAGADO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 t="str">
        <f>'RESUMEN TOTAL'!AC523</f>
        <v>APAGADO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 t="str">
        <f>'RESUMEN TOTAL'!AA524</f>
        <v>APAGADO</v>
      </c>
      <c r="V492" t="str">
        <f>'RESUMEN TOTAL'!AB524</f>
        <v>APAGADO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 t="str">
        <f>'RESUMEN TOTAL'!AA532</f>
        <v>APAGADO</v>
      </c>
      <c r="V502" t="str">
        <f>'RESUMEN TOTAL'!AB532</f>
        <v>APAGADO</v>
      </c>
      <c r="W502" t="str">
        <f>'RESUMEN TOTAL'!AC532</f>
        <v>APAGADO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 t="str">
        <f>'RESUMEN TOTAL'!AA545</f>
        <v>APAGADO</v>
      </c>
      <c r="V515" t="str">
        <f>'RESUMEN TOTAL'!AB545</f>
        <v>APAGADO</v>
      </c>
      <c r="W515" t="str">
        <f>'RESUMEN TOTAL'!AC545</f>
        <v>APAGADO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1141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5</v>
      </c>
      <c r="R2" s="18">
        <f>COUNTIFS(R5:R502, "=APAGADO",E5:E502,"=PTO A FO")</f>
        <v>5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 t="str">
        <f>'RESUMEN TOTAL'!V62</f>
        <v>APAGADO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>
        <f>'RESUMEN TOTAL'!AB62</f>
        <v>0</v>
      </c>
      <c r="W60" t="str">
        <f>'RESUMEN TOTAL'!AC62</f>
        <v>APAGADO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 t="str">
        <f>'RESUMEN TOTAL'!X76</f>
        <v>APAGADO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 t="str">
        <f>'RESUMEN TOTAL'!V85</f>
        <v>APAGADO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>
        <f>'RESUMEN TOTAL'!AB85</f>
        <v>0</v>
      </c>
      <c r="W83" t="str">
        <f>'RESUMEN TOTAL'!AC85</f>
        <v>APAGADO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 t="str">
        <f>'RESUMEN TOTAL'!AC149</f>
        <v>APAGADO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 t="str">
        <f>'RESUMEN TOTAL'!V153</f>
        <v>APAGADO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 t="str">
        <f>'RESUMEN TOTAL'!AB158</f>
        <v>APAGADO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>
        <f>'RESUMEN TOTAL'!X168</f>
        <v>0</v>
      </c>
      <c r="S163" t="str">
        <f>'RESUMEN TOTAL'!Y168</f>
        <v>APAGADO</v>
      </c>
      <c r="T163" t="str">
        <f>'RESUMEN TOTAL'!Z168</f>
        <v>APAGADO</v>
      </c>
      <c r="U163">
        <f>'RESUMEN TOTAL'!AA168</f>
        <v>0</v>
      </c>
      <c r="V163">
        <f>'RESUMEN TOTAL'!AB168</f>
        <v>0</v>
      </c>
      <c r="W163" t="str">
        <f>'RESUMEN TOTAL'!AC168</f>
        <v>APAGADO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 t="str">
        <f>'RESUMEN TOTAL'!X199</f>
        <v>APAGADO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 t="str">
        <f>'RESUMEN TOTAL'!V223</f>
        <v>APAGADO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 t="str">
        <f>'RESUMEN TOTAL'!W239</f>
        <v>APAGADO</v>
      </c>
      <c r="R231" t="str">
        <f>'RESUMEN TOTAL'!X239</f>
        <v>APAGADO</v>
      </c>
      <c r="S231" t="str">
        <f>'RESUMEN TOTAL'!Y239</f>
        <v>APAGADO</v>
      </c>
      <c r="T231" t="str">
        <f>'RESUMEN TOTAL'!Z239</f>
        <v>APAGADO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 t="str">
        <f>'RESUMEN TOTAL'!X247</f>
        <v>APAGADO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 t="str">
        <f>'RESUMEN TOTAL'!AC258</f>
        <v>APAGADO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 t="str">
        <f>'RESUMEN TOTAL'!W276</f>
        <v>APAGADO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>
        <f>'RESUMEN TOTAL'!W299</f>
        <v>0</v>
      </c>
      <c r="R290" t="str">
        <f>'RESUMEN TOTAL'!X299</f>
        <v>APAGADO</v>
      </c>
      <c r="S290" t="str">
        <f>'RESUMEN TOTAL'!Y299</f>
        <v>APAGADO</v>
      </c>
      <c r="T290" t="str">
        <f>'RESUMEN TOTAL'!Z299</f>
        <v>APAGADO</v>
      </c>
      <c r="U290" t="str">
        <f>'RESUMEN TOTAL'!AA299</f>
        <v>APAGADO</v>
      </c>
      <c r="V290" t="str">
        <f>'RESUMEN TOTAL'!AB299</f>
        <v>APAGADO</v>
      </c>
      <c r="W290" t="str">
        <f>'RESUMEN TOTAL'!AC299</f>
        <v>APAGADO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 t="str">
        <f>'RESUMEN TOTAL'!V307</f>
        <v>APAGADO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 t="str">
        <f>'RESUMEN TOTAL'!AC320</f>
        <v>APAGADO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 t="str">
        <f>'RESUMEN TOTAL'!W356</f>
        <v>APAGADO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 t="str">
        <f>'RESUMEN TOTAL'!AA359</f>
        <v>APAGADO</v>
      </c>
      <c r="V349" t="str">
        <f>'RESUMEN TOTAL'!AB359</f>
        <v>APAGADO</v>
      </c>
      <c r="W349" t="str">
        <f>'RESUMEN TOTAL'!AC359</f>
        <v>APAGADO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 t="str">
        <f>'RESUMEN TOTAL'!V382</f>
        <v>APAGADO</v>
      </c>
      <c r="Q372" t="str">
        <f>'RESUMEN TOTAL'!W382</f>
        <v>APAGADO</v>
      </c>
      <c r="R372" t="str">
        <f>'RESUMEN TOTAL'!X382</f>
        <v>APAGADO</v>
      </c>
      <c r="S372" t="str">
        <f>'RESUMEN TOTAL'!Y382</f>
        <v>APAGADO</v>
      </c>
      <c r="T372" t="str">
        <f>'RESUMEN TOTAL'!Z382</f>
        <v>APAGADO</v>
      </c>
      <c r="U372" t="str">
        <f>'RESUMEN TOTAL'!AA382</f>
        <v>APAGADO</v>
      </c>
      <c r="V372" t="str">
        <f>'RESUMEN TOTAL'!AB382</f>
        <v>APAGADO</v>
      </c>
      <c r="W372" t="str">
        <f>'RESUMEN TOTAL'!AC382</f>
        <v>APAGADO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 t="str">
        <f>'RESUMEN TOTAL'!V423</f>
        <v>APAGADO</v>
      </c>
      <c r="Q413" t="str">
        <f>'RESUMEN TOTAL'!W423</f>
        <v>APAGADO</v>
      </c>
      <c r="R413" t="str">
        <f>'RESUMEN TOTAL'!X423</f>
        <v>APAGADO</v>
      </c>
      <c r="S413" t="str">
        <f>'RESUMEN TOTAL'!Y423</f>
        <v>APAGADO</v>
      </c>
      <c r="T413" t="str">
        <f>'RESUMEN TOTAL'!Z423</f>
        <v>APAGADO</v>
      </c>
      <c r="U413" t="str">
        <f>'RESUMEN TOTAL'!AA423</f>
        <v>APAGADO</v>
      </c>
      <c r="V413" t="str">
        <f>'RESUMEN TOTAL'!AB423</f>
        <v>APAGADO</v>
      </c>
      <c r="W413" t="str">
        <f>'RESUMEN TOTAL'!AC423</f>
        <v>APAGADO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 t="str">
        <f>'RESUMEN TOTAL'!V433</f>
        <v>APAGADO</v>
      </c>
      <c r="Q423" t="str">
        <f>'RESUMEN TOTAL'!W433</f>
        <v>APAGADO</v>
      </c>
      <c r="R423" t="str">
        <f>'RESUMEN TOTAL'!X433</f>
        <v>APAGADO</v>
      </c>
      <c r="S423" t="str">
        <f>'RESUMEN TOTAL'!Y433</f>
        <v>APAGADO</v>
      </c>
      <c r="T423" t="str">
        <f>'RESUMEN TOTAL'!Z433</f>
        <v>APAGADO</v>
      </c>
      <c r="U423" t="str">
        <f>'RESUMEN TOTAL'!AA433</f>
        <v>APAGADO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 t="str">
        <f>'RESUMEN TOTAL'!W487</f>
        <v>APAGADO</v>
      </c>
      <c r="R456" t="str">
        <f>'RESUMEN TOTAL'!X487</f>
        <v>APAGADO</v>
      </c>
      <c r="S456" t="str">
        <f>'RESUMEN TOTAL'!Y487</f>
        <v>APAGADO</v>
      </c>
      <c r="T456" t="str">
        <f>'RESUMEN TOTAL'!Z487</f>
        <v>APAGADO</v>
      </c>
      <c r="U456" t="str">
        <f>'RESUMEN TOTAL'!AA487</f>
        <v>APAGADO</v>
      </c>
      <c r="V456" t="str">
        <f>'RESUMEN TOTAL'!AB487</f>
        <v>APAGADO</v>
      </c>
      <c r="W456" t="str">
        <f>'RESUMEN TOTAL'!AC487</f>
        <v>APAGADO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 t="str">
        <f>'RESUMEN TOTAL'!V506</f>
        <v>APAGADO</v>
      </c>
      <c r="Q475" t="str">
        <f>'RESUMEN TOTAL'!W506</f>
        <v>APAGADO</v>
      </c>
      <c r="R475" t="str">
        <f>'RESUMEN TOTAL'!X506</f>
        <v>APAGADO</v>
      </c>
      <c r="S475" t="str">
        <f>'RESUMEN TOTAL'!Y506</f>
        <v>APAGADO</v>
      </c>
      <c r="T475" t="str">
        <f>'RESUMEN TOTAL'!Z506</f>
        <v>APAGADO</v>
      </c>
      <c r="U475" t="str">
        <f>'RESUMEN TOTAL'!AA506</f>
        <v>APAGADO</v>
      </c>
      <c r="V475" t="str">
        <f>'RESUMEN TOTAL'!AB506</f>
        <v>APAGADO</v>
      </c>
      <c r="W475" t="str">
        <f>'RESUMEN TOTAL'!AC506</f>
        <v>APAGADO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 t="str">
        <f>'RESUMEN TOTAL'!V509</f>
        <v>APAGADO</v>
      </c>
      <c r="Q478" t="str">
        <f>'RESUMEN TOTAL'!W509</f>
        <v>APAGADO</v>
      </c>
      <c r="R478" t="str">
        <f>'RESUMEN TOTAL'!X509</f>
        <v>APAGADO</v>
      </c>
      <c r="S478" t="str">
        <f>'RESUMEN TOTAL'!Y509</f>
        <v>APAGADO</v>
      </c>
      <c r="T478" t="str">
        <f>'RESUMEN TOTAL'!Z509</f>
        <v>APAGADO</v>
      </c>
      <c r="U478" t="str">
        <f>'RESUMEN TOTAL'!AA509</f>
        <v>APAGADO</v>
      </c>
      <c r="V478" t="str">
        <f>'RESUMEN TOTAL'!AB509</f>
        <v>APAGADO</v>
      </c>
      <c r="W478" t="str">
        <f>'RESUMEN TOTAL'!AC509</f>
        <v>APAGADO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 t="str">
        <f>'RESUMEN TOTAL'!W518</f>
        <v>APAGADO</v>
      </c>
      <c r="R487" t="str">
        <f>'RESUMEN TOTAL'!X518</f>
        <v>APAGADO</v>
      </c>
      <c r="S487" t="str">
        <f>'RESUMEN TOTAL'!Y518</f>
        <v>APAGADO</v>
      </c>
      <c r="T487" t="str">
        <f>'RESUMEN TOTAL'!Z518</f>
        <v>APAGADO</v>
      </c>
      <c r="U487" t="str">
        <f>'RESUMEN TOTAL'!AA518</f>
        <v>APAGADO</v>
      </c>
      <c r="V487" t="str">
        <f>'RESUMEN TOTAL'!AB518</f>
        <v>APAGADO</v>
      </c>
      <c r="W487" t="str">
        <f>'RESUMEN TOTAL'!AC518</f>
        <v>APAGADO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 t="str">
        <f>'RESUMEN TOTAL'!AC523</f>
        <v>APAGADO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 t="str">
        <f>'RESUMEN TOTAL'!V524</f>
        <v>APAGADO</v>
      </c>
      <c r="Q493" t="str">
        <f>'RESUMEN TOTAL'!W524</f>
        <v>APAGADO</v>
      </c>
      <c r="R493" t="str">
        <f>'RESUMEN TOTAL'!X524</f>
        <v>APAGADO</v>
      </c>
      <c r="S493" t="str">
        <f>'RESUMEN TOTAL'!Y524</f>
        <v>APAGADO</v>
      </c>
      <c r="T493" t="str">
        <f>'RESUMEN TOTAL'!Z524</f>
        <v>APAGADO</v>
      </c>
      <c r="U493" t="str">
        <f>'RESUMEN TOTAL'!AA524</f>
        <v>APAGADO</v>
      </c>
      <c r="V493" t="str">
        <f>'RESUMEN TOTAL'!AB524</f>
        <v>APAGADO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 t="str">
        <f>'RESUMEN TOTAL'!V528</f>
        <v>APAGADO</v>
      </c>
      <c r="Q497" t="str">
        <f>'RESUMEN TOTAL'!W528</f>
        <v>APAGADO</v>
      </c>
      <c r="R497" t="str">
        <f>'RESUMEN TOTAL'!X528</f>
        <v>APAGADO</v>
      </c>
      <c r="S497" t="str">
        <f>'RESUMEN TOTAL'!Y528</f>
        <v>APAGADO</v>
      </c>
      <c r="T497" t="str">
        <f>'RESUMEN TOTAL'!Z528</f>
        <v>APAGADO</v>
      </c>
      <c r="U497" t="str">
        <f>'RESUMEN TOTAL'!AA528</f>
        <v>APAGADO</v>
      </c>
      <c r="V497" t="str">
        <f>'RESUMEN TOTAL'!AB528</f>
        <v>APAGADO</v>
      </c>
      <c r="W497" t="str">
        <f>'RESUMEN TOTAL'!AC528</f>
        <v>APAGADO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 t="str">
        <f>'RESUMEN TOTAL'!V532</f>
        <v>APAGADO</v>
      </c>
      <c r="Q503" t="str">
        <f>'RESUMEN TOTAL'!W532</f>
        <v>APAGADO</v>
      </c>
      <c r="R503" t="str">
        <f>'RESUMEN TOTAL'!X532</f>
        <v>APAGADO</v>
      </c>
      <c r="S503" t="str">
        <f>'RESUMEN TOTAL'!Y532</f>
        <v>APAGADO</v>
      </c>
      <c r="T503" t="str">
        <f>'RESUMEN TOTAL'!Z532</f>
        <v>APAGADO</v>
      </c>
      <c r="U503" t="str">
        <f>'RESUMEN TOTAL'!AA532</f>
        <v>APAGADO</v>
      </c>
      <c r="V503" t="str">
        <f>'RESUMEN TOTAL'!AB532</f>
        <v>APAGADO</v>
      </c>
      <c r="W503" t="str">
        <f>'RESUMEN TOTAL'!AC532</f>
        <v>APAGADO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 t="str">
        <f>'RESUMEN TOTAL'!V542</f>
        <v>APAGADO</v>
      </c>
      <c r="Q513" t="str">
        <f>'RESUMEN TOTAL'!W542</f>
        <v>APAGADO</v>
      </c>
      <c r="R513" t="str">
        <f>'RESUMEN TOTAL'!X542</f>
        <v>APAGADO</v>
      </c>
      <c r="S513" t="str">
        <f>'RESUMEN TOTAL'!Y542</f>
        <v>APAGADO</v>
      </c>
      <c r="T513" t="str">
        <f>'RESUMEN TOTAL'!Z542</f>
        <v>APAGADO</v>
      </c>
      <c r="U513" t="str">
        <f>'RESUMEN TOTAL'!AA542</f>
        <v>APAGADO</v>
      </c>
      <c r="V513" t="str">
        <f>'RESUMEN TOTAL'!AB542</f>
        <v>APAGADO</v>
      </c>
      <c r="W513" t="str">
        <f>'RESUMEN TOTAL'!AC542</f>
        <v>APAGADO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 t="str">
        <f>'RESUMEN TOTAL'!V545</f>
        <v>APAGADO</v>
      </c>
      <c r="Q516" t="str">
        <f>'RESUMEN TOTAL'!W545</f>
        <v>APAGADO</v>
      </c>
      <c r="R516" t="str">
        <f>'RESUMEN TOTAL'!X545</f>
        <v>APAGADO</v>
      </c>
      <c r="S516" t="str">
        <f>'RESUMEN TOTAL'!Y545</f>
        <v>APAGADO</v>
      </c>
      <c r="T516" t="str">
        <f>'RESUMEN TOTAL'!Z545</f>
        <v>APAGADO</v>
      </c>
      <c r="U516" t="str">
        <f>'RESUMEN TOTAL'!AA545</f>
        <v>APAGADO</v>
      </c>
      <c r="V516" t="str">
        <f>'RESUMEN TOTAL'!AB545</f>
        <v>APAGADO</v>
      </c>
      <c r="W516" t="str">
        <f>'RESUMEN TOTAL'!AC545</f>
        <v>APAGADO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 t="str">
        <f>'RESUMEN TOTAL'!V546</f>
        <v>APAGADO</v>
      </c>
      <c r="Q517" t="str">
        <f>'RESUMEN TOTAL'!W546</f>
        <v>APAGADO</v>
      </c>
      <c r="R517" t="str">
        <f>'RESUMEN TOTAL'!X546</f>
        <v>APAGADO</v>
      </c>
      <c r="S517" t="str">
        <f>'RESUMEN TOTAL'!Y546</f>
        <v>APAGADO</v>
      </c>
      <c r="T517" t="str">
        <f>'RESUMEN TOTAL'!Z546</f>
        <v>APAGADO</v>
      </c>
      <c r="U517" t="str">
        <f>'RESUMEN TOTAL'!AA546</f>
        <v>APAGADO</v>
      </c>
      <c r="V517" t="str">
        <f>'RESUMEN TOTAL'!AB546</f>
        <v>APAGADO</v>
      </c>
      <c r="W517" t="str">
        <f>'RESUMEN TOTAL'!AC546</f>
        <v>APAGADO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976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8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7</v>
      </c>
      <c r="W2" s="18">
        <f>COUNTIFS(W4:W500, "=APAGADO",E4:E500,"=radio")</f>
        <v>6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>
        <f>'RESUMEN TOTAL'!AB62</f>
        <v>0</v>
      </c>
      <c r="W59" t="str">
        <f>'RESUMEN TOTAL'!AC62</f>
        <v>APAGADO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 t="str">
        <f>'RESUMEN TOTAL'!X76</f>
        <v>APAGADO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>
        <f>'RESUMEN TOTAL'!AB85</f>
        <v>0</v>
      </c>
      <c r="W82" t="str">
        <f>'RESUMEN TOTAL'!AC85</f>
        <v>APAGADO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 t="str">
        <f>'RESUMEN TOTAL'!AC149</f>
        <v>APAGADO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 t="str">
        <f>'RESUMEN TOTAL'!AB158</f>
        <v>APAGADO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>
        <f>'RESUMEN TOTAL'!X168</f>
        <v>0</v>
      </c>
      <c r="S162" t="str">
        <f>'RESUMEN TOTAL'!Y168</f>
        <v>APAGADO</v>
      </c>
      <c r="T162" t="str">
        <f>'RESUMEN TOTAL'!Z168</f>
        <v>APAGADO</v>
      </c>
      <c r="U162">
        <f>'RESUMEN TOTAL'!AA168</f>
        <v>0</v>
      </c>
      <c r="V162">
        <f>'RESUMEN TOTAL'!AB168</f>
        <v>0</v>
      </c>
      <c r="W162" t="str">
        <f>'RESUMEN TOTAL'!AC168</f>
        <v>APAGADO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 t="str">
        <f>'RESUMEN TOTAL'!Y225</f>
        <v>APAGADO</v>
      </c>
      <c r="T217" t="str">
        <f>'RESUMEN TOTAL'!Z225</f>
        <v>APAGADO</v>
      </c>
      <c r="U217" t="str">
        <f>'RESUMEN TOTAL'!AA225</f>
        <v>APAGADO</v>
      </c>
      <c r="V217" t="str">
        <f>'RESUMEN TOTAL'!AB225</f>
        <v>APAGADO</v>
      </c>
      <c r="W217" t="str">
        <f>'RESUMEN TOTAL'!AC225</f>
        <v>APAGADO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 t="str">
        <f>'RESUMEN TOTAL'!W239</f>
        <v>APAGADO</v>
      </c>
      <c r="R230" t="str">
        <f>'RESUMEN TOTAL'!X239</f>
        <v>APAGADO</v>
      </c>
      <c r="S230" t="str">
        <f>'RESUMEN TOTAL'!Y239</f>
        <v>APAGADO</v>
      </c>
      <c r="T230" t="str">
        <f>'RESUMEN TOTAL'!Z239</f>
        <v>APAGADO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 t="str">
        <f>'RESUMEN TOTAL'!X245</f>
        <v>APAGADO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 t="str">
        <f>'RESUMEN TOTAL'!X246</f>
        <v>APAGADO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 t="str">
        <f>'RESUMEN TOTAL'!X247</f>
        <v>APAGADO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 t="str">
        <f>'RESUMEN TOTAL'!W253</f>
        <v>APAGADO</v>
      </c>
      <c r="R244" t="str">
        <f>'RESUMEN TOTAL'!X253</f>
        <v>APAGADO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 t="str">
        <f>'RESUMEN TOTAL'!AC258</f>
        <v>APAGADO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 t="str">
        <f>'RESUMEN TOTAL'!W276</f>
        <v>APAGADO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 t="str">
        <f>'RESUMEN TOTAL'!X299</f>
        <v>APAGADO</v>
      </c>
      <c r="S289" t="str">
        <f>'RESUMEN TOTAL'!Y299</f>
        <v>APAGADO</v>
      </c>
      <c r="T289" t="str">
        <f>'RESUMEN TOTAL'!Z299</f>
        <v>APAGADO</v>
      </c>
      <c r="U289" t="str">
        <f>'RESUMEN TOTAL'!AA299</f>
        <v>APAGADO</v>
      </c>
      <c r="V289" t="str">
        <f>'RESUMEN TOTAL'!AB299</f>
        <v>APAGADO</v>
      </c>
      <c r="W289" t="str">
        <f>'RESUMEN TOTAL'!AC299</f>
        <v>APAGADO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 t="str">
        <f>'RESUMEN TOTAL'!AC320</f>
        <v>APAGADO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 t="str">
        <f>'RESUMEN TOTAL'!W356</f>
        <v>APAGADO</v>
      </c>
      <c r="R345" t="str">
        <f>'RESUMEN TOTAL'!X356</f>
        <v>APAGADO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 t="str">
        <f>'RESUMEN TOTAL'!AA359</f>
        <v>APAGADO</v>
      </c>
      <c r="V348" t="str">
        <f>'RESUMEN TOTAL'!AB359</f>
        <v>APAGADO</v>
      </c>
      <c r="W348" t="str">
        <f>'RESUMEN TOTAL'!AC359</f>
        <v>APAGADO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 t="str">
        <f>'RESUMEN TOTAL'!W382</f>
        <v>APAGADO</v>
      </c>
      <c r="R371" t="str">
        <f>'RESUMEN TOTAL'!X382</f>
        <v>APAGADO</v>
      </c>
      <c r="S371" t="str">
        <f>'RESUMEN TOTAL'!Y382</f>
        <v>APAGADO</v>
      </c>
      <c r="T371" t="str">
        <f>'RESUMEN TOTAL'!Z382</f>
        <v>APAGADO</v>
      </c>
      <c r="U371" t="str">
        <f>'RESUMEN TOTAL'!AA382</f>
        <v>APAGADO</v>
      </c>
      <c r="V371" t="str">
        <f>'RESUMEN TOTAL'!AB382</f>
        <v>APAGADO</v>
      </c>
      <c r="W371" t="str">
        <f>'RESUMEN TOTAL'!AC382</f>
        <v>APAGADO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 t="str">
        <f>'RESUMEN TOTAL'!W423</f>
        <v>APAGADO</v>
      </c>
      <c r="R412" t="str">
        <f>'RESUMEN TOTAL'!X423</f>
        <v>APAGADO</v>
      </c>
      <c r="S412" t="str">
        <f>'RESUMEN TOTAL'!Y423</f>
        <v>APAGADO</v>
      </c>
      <c r="T412" t="str">
        <f>'RESUMEN TOTAL'!Z423</f>
        <v>APAGADO</v>
      </c>
      <c r="U412" t="str">
        <f>'RESUMEN TOTAL'!AA423</f>
        <v>APAGADO</v>
      </c>
      <c r="V412" t="str">
        <f>'RESUMEN TOTAL'!AB423</f>
        <v>APAGADO</v>
      </c>
      <c r="W412" t="str">
        <f>'RESUMEN TOTAL'!AC423</f>
        <v>APAGADO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 t="str">
        <f>'RESUMEN TOTAL'!W433</f>
        <v>APAGADO</v>
      </c>
      <c r="R422" t="str">
        <f>'RESUMEN TOTAL'!X433</f>
        <v>APAGADO</v>
      </c>
      <c r="S422" t="str">
        <f>'RESUMEN TOTAL'!Y433</f>
        <v>APAGADO</v>
      </c>
      <c r="T422" t="str">
        <f>'RESUMEN TOTAL'!Z433</f>
        <v>APAGADO</v>
      </c>
      <c r="U422" t="str">
        <f>'RESUMEN TOTAL'!AA433</f>
        <v>APAGADO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 t="str">
        <f>'RESUMEN TOTAL'!W487</f>
        <v>APAGADO</v>
      </c>
      <c r="R455" t="str">
        <f>'RESUMEN TOTAL'!X487</f>
        <v>APAGADO</v>
      </c>
      <c r="S455" t="str">
        <f>'RESUMEN TOTAL'!Y487</f>
        <v>APAGADO</v>
      </c>
      <c r="T455" t="str">
        <f>'RESUMEN TOTAL'!Z487</f>
        <v>APAGADO</v>
      </c>
      <c r="U455" t="str">
        <f>'RESUMEN TOTAL'!AA487</f>
        <v>APAGADO</v>
      </c>
      <c r="V455" t="str">
        <f>'RESUMEN TOTAL'!AB487</f>
        <v>APAGADO</v>
      </c>
      <c r="W455" t="str">
        <f>'RESUMEN TOTAL'!AC487</f>
        <v>APAGADO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 t="str">
        <f>'RESUMEN TOTAL'!W501</f>
        <v>APAGADO</v>
      </c>
      <c r="R469" t="str">
        <f>'RESUMEN TOTAL'!X501</f>
        <v>APAGADO</v>
      </c>
      <c r="S469" t="str">
        <f>'RESUMEN TOTAL'!Y501</f>
        <v>APAGADO</v>
      </c>
      <c r="T469" t="str">
        <f>'RESUMEN TOTAL'!Z501</f>
        <v>APAGADO</v>
      </c>
      <c r="U469" t="str">
        <f>'RESUMEN TOTAL'!AA501</f>
        <v>APAGADO</v>
      </c>
      <c r="V469" t="str">
        <f>'RESUMEN TOTAL'!AB501</f>
        <v>APAGADO</v>
      </c>
      <c r="W469" t="str">
        <f>'RESUMEN TOTAL'!AC501</f>
        <v>APAGADO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 t="str">
        <f>'RESUMEN TOTAL'!W506</f>
        <v>APAGADO</v>
      </c>
      <c r="R474" t="str">
        <f>'RESUMEN TOTAL'!X506</f>
        <v>APAGADO</v>
      </c>
      <c r="S474" t="str">
        <f>'RESUMEN TOTAL'!Y506</f>
        <v>APAGADO</v>
      </c>
      <c r="T474" t="str">
        <f>'RESUMEN TOTAL'!Z506</f>
        <v>APAGADO</v>
      </c>
      <c r="U474" t="str">
        <f>'RESUMEN TOTAL'!AA506</f>
        <v>APAGADO</v>
      </c>
      <c r="V474" t="str">
        <f>'RESUMEN TOTAL'!AB506</f>
        <v>APAGADO</v>
      </c>
      <c r="W474" t="str">
        <f>'RESUMEN TOTAL'!AC506</f>
        <v>APAGADO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 t="str">
        <f>'RESUMEN TOTAL'!W509</f>
        <v>APAGADO</v>
      </c>
      <c r="R477" t="str">
        <f>'RESUMEN TOTAL'!X509</f>
        <v>APAGADO</v>
      </c>
      <c r="S477" t="str">
        <f>'RESUMEN TOTAL'!Y509</f>
        <v>APAGADO</v>
      </c>
      <c r="T477" t="str">
        <f>'RESUMEN TOTAL'!Z509</f>
        <v>APAGADO</v>
      </c>
      <c r="U477" t="str">
        <f>'RESUMEN TOTAL'!AA509</f>
        <v>APAGADO</v>
      </c>
      <c r="V477" t="str">
        <f>'RESUMEN TOTAL'!AB509</f>
        <v>APAGADO</v>
      </c>
      <c r="W477" t="str">
        <f>'RESUMEN TOTAL'!AC509</f>
        <v>APAGADO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 t="str">
        <f>'RESUMEN TOTAL'!W518</f>
        <v>APAGADO</v>
      </c>
      <c r="R486" t="str">
        <f>'RESUMEN TOTAL'!X518</f>
        <v>APAGADO</v>
      </c>
      <c r="S486" t="str">
        <f>'RESUMEN TOTAL'!Y518</f>
        <v>APAGADO</v>
      </c>
      <c r="T486" t="str">
        <f>'RESUMEN TOTAL'!Z518</f>
        <v>APAGADO</v>
      </c>
      <c r="U486" t="str">
        <f>'RESUMEN TOTAL'!AA518</f>
        <v>APAGADO</v>
      </c>
      <c r="V486" t="str">
        <f>'RESUMEN TOTAL'!AB518</f>
        <v>APAGADO</v>
      </c>
      <c r="W486" t="str">
        <f>'RESUMEN TOTAL'!AC518</f>
        <v>APAGADO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 t="str">
        <f>'RESUMEN TOTAL'!AC523</f>
        <v>APAGADO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 t="str">
        <f>'RESUMEN TOTAL'!W524</f>
        <v>APAGADO</v>
      </c>
      <c r="R492" t="str">
        <f>'RESUMEN TOTAL'!X524</f>
        <v>APAGADO</v>
      </c>
      <c r="S492" t="str">
        <f>'RESUMEN TOTAL'!Y524</f>
        <v>APAGADO</v>
      </c>
      <c r="T492" t="str">
        <f>'RESUMEN TOTAL'!Z524</f>
        <v>APAGADO</v>
      </c>
      <c r="U492" t="str">
        <f>'RESUMEN TOTAL'!AA524</f>
        <v>APAGADO</v>
      </c>
      <c r="V492" t="str">
        <f>'RESUMEN TOTAL'!AB524</f>
        <v>APAGADO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 t="str">
        <f>'RESUMEN TOTAL'!W528</f>
        <v>APAGADO</v>
      </c>
      <c r="R496" t="str">
        <f>'RESUMEN TOTAL'!X528</f>
        <v>APAGADO</v>
      </c>
      <c r="S496" t="str">
        <f>'RESUMEN TOTAL'!Y528</f>
        <v>APAGADO</v>
      </c>
      <c r="T496" t="str">
        <f>'RESUMEN TOTAL'!Z528</f>
        <v>APAGADO</v>
      </c>
      <c r="U496" t="str">
        <f>'RESUMEN TOTAL'!AA528</f>
        <v>APAGADO</v>
      </c>
      <c r="V496" t="str">
        <f>'RESUMEN TOTAL'!AB528</f>
        <v>APAGADO</v>
      </c>
      <c r="W496" t="str">
        <f>'RESUMEN TOTAL'!AC528</f>
        <v>APAGADO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 t="str">
        <f>'RESUMEN TOTAL'!W532</f>
        <v>APAGADO</v>
      </c>
      <c r="R502" t="str">
        <f>'RESUMEN TOTAL'!X532</f>
        <v>APAGADO</v>
      </c>
      <c r="S502" t="str">
        <f>'RESUMEN TOTAL'!Y532</f>
        <v>APAGADO</v>
      </c>
      <c r="T502" t="str">
        <f>'RESUMEN TOTAL'!Z532</f>
        <v>APAGADO</v>
      </c>
      <c r="U502" t="str">
        <f>'RESUMEN TOTAL'!AA532</f>
        <v>APAGADO</v>
      </c>
      <c r="V502" t="str">
        <f>'RESUMEN TOTAL'!AB532</f>
        <v>APAGADO</v>
      </c>
      <c r="W502" t="str">
        <f>'RESUMEN TOTAL'!AC532</f>
        <v>APAGADO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 t="str">
        <f>'RESUMEN TOTAL'!W542</f>
        <v>APAGADO</v>
      </c>
      <c r="R512" t="str">
        <f>'RESUMEN TOTAL'!X542</f>
        <v>APAGADO</v>
      </c>
      <c r="S512" t="str">
        <f>'RESUMEN TOTAL'!Y542</f>
        <v>APAGADO</v>
      </c>
      <c r="T512" t="str">
        <f>'RESUMEN TOTAL'!Z542</f>
        <v>APAGADO</v>
      </c>
      <c r="U512" t="str">
        <f>'RESUMEN TOTAL'!AA542</f>
        <v>APAGADO</v>
      </c>
      <c r="V512" t="str">
        <f>'RESUMEN TOTAL'!AB542</f>
        <v>APAGADO</v>
      </c>
      <c r="W512" t="str">
        <f>'RESUMEN TOTAL'!AC542</f>
        <v>APAGADO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 t="str">
        <f>'RESUMEN TOTAL'!W545</f>
        <v>APAGADO</v>
      </c>
      <c r="R515" t="str">
        <f>'RESUMEN TOTAL'!X545</f>
        <v>APAGADO</v>
      </c>
      <c r="S515" t="str">
        <f>'RESUMEN TOTAL'!Y545</f>
        <v>APAGADO</v>
      </c>
      <c r="T515" t="str">
        <f>'RESUMEN TOTAL'!Z545</f>
        <v>APAGADO</v>
      </c>
      <c r="U515" t="str">
        <f>'RESUMEN TOTAL'!AA545</f>
        <v>APAGADO</v>
      </c>
      <c r="V515" t="str">
        <f>'RESUMEN TOTAL'!AB545</f>
        <v>APAGADO</v>
      </c>
      <c r="W515" t="str">
        <f>'RESUMEN TOTAL'!AC545</f>
        <v>APAGADO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 t="str">
        <f>'RESUMEN TOTAL'!W546</f>
        <v>APAGADO</v>
      </c>
      <c r="R516" t="str">
        <f>'RESUMEN TOTAL'!X546</f>
        <v>APAGADO</v>
      </c>
      <c r="S516" t="str">
        <f>'RESUMEN TOTAL'!Y546</f>
        <v>APAGADO</v>
      </c>
      <c r="T516" t="str">
        <f>'RESUMEN TOTAL'!Z546</f>
        <v>APAGADO</v>
      </c>
      <c r="U516" t="str">
        <f>'RESUMEN TOTAL'!AA546</f>
        <v>APAGADO</v>
      </c>
      <c r="V516" t="str">
        <f>'RESUMEN TOTAL'!AB546</f>
        <v>APAGADO</v>
      </c>
      <c r="W516" t="str">
        <f>'RESUMEN TOTAL'!AC546</f>
        <v>APAGADO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07" zoomScaleNormal="100" workbookViewId="0">
      <selection activeCell="K122" sqref="K1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988</v>
      </c>
      <c r="E1" s="60" t="s">
        <v>989</v>
      </c>
    </row>
    <row r="2" spans="1:10" ht="15.6" customHeight="1" thickTop="1" thickBot="1" x14ac:dyDescent="0.3">
      <c r="A2" s="91"/>
      <c r="B2" s="61" t="s">
        <v>1324</v>
      </c>
      <c r="C2" s="62">
        <v>454</v>
      </c>
      <c r="D2" s="63"/>
      <c r="E2" s="64"/>
      <c r="F2" s="142">
        <v>45536</v>
      </c>
      <c r="G2" s="106" t="s">
        <v>1389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1324</v>
      </c>
      <c r="I3" s="120" t="s">
        <v>1417</v>
      </c>
      <c r="J3" s="109" t="s">
        <v>989</v>
      </c>
    </row>
    <row r="4" spans="1:10" ht="17.25" thickTop="1" thickBot="1" x14ac:dyDescent="0.3">
      <c r="A4" s="92"/>
      <c r="B4" s="65" t="s">
        <v>1325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1411</v>
      </c>
      <c r="H4" s="117">
        <v>78</v>
      </c>
      <c r="I4" s="121"/>
      <c r="J4" s="113"/>
    </row>
    <row r="5" spans="1:10" ht="16.5" thickTop="1" x14ac:dyDescent="0.25">
      <c r="A5" s="92"/>
      <c r="B5" s="65" t="s">
        <v>1326</v>
      </c>
      <c r="C5" s="83">
        <v>0</v>
      </c>
      <c r="D5" s="66">
        <v>0</v>
      </c>
      <c r="E5" s="67">
        <f>D5/C2</f>
        <v>0</v>
      </c>
      <c r="F5" s="143"/>
      <c r="G5" s="65" t="s">
        <v>1148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1413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1139</v>
      </c>
      <c r="C7" s="94">
        <v>0</v>
      </c>
      <c r="D7" s="94"/>
      <c r="E7" s="95">
        <v>0</v>
      </c>
      <c r="F7" s="143"/>
      <c r="G7" s="65" t="s">
        <v>1419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1140</v>
      </c>
      <c r="C8" s="94">
        <v>0</v>
      </c>
      <c r="E8" s="96">
        <v>0</v>
      </c>
      <c r="F8" s="144"/>
      <c r="G8" s="68" t="s">
        <v>1418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1324</v>
      </c>
      <c r="C9" s="62">
        <v>454</v>
      </c>
      <c r="D9" s="63">
        <v>0</v>
      </c>
      <c r="E9" s="64"/>
      <c r="F9" s="142">
        <v>45537</v>
      </c>
      <c r="G9" s="106" t="s">
        <v>1389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1324</v>
      </c>
      <c r="I10" s="120" t="s">
        <v>1417</v>
      </c>
      <c r="J10" s="109" t="s">
        <v>989</v>
      </c>
    </row>
    <row r="11" spans="1:10" ht="17.25" thickTop="1" thickBot="1" x14ac:dyDescent="0.3">
      <c r="B11" s="65" t="s">
        <v>1325</v>
      </c>
      <c r="C11" s="83">
        <v>6</v>
      </c>
      <c r="D11" s="66">
        <v>89</v>
      </c>
      <c r="E11" s="67">
        <v>0.19600000000000001</v>
      </c>
      <c r="F11" s="143"/>
      <c r="G11" s="114" t="s">
        <v>1411</v>
      </c>
      <c r="H11" s="117">
        <v>78</v>
      </c>
      <c r="I11" s="121"/>
      <c r="J11" s="113"/>
    </row>
    <row r="12" spans="1:10" ht="15" customHeight="1" thickTop="1" x14ac:dyDescent="0.25">
      <c r="B12" s="65" t="s">
        <v>1326</v>
      </c>
      <c r="C12" s="83">
        <v>1</v>
      </c>
      <c r="D12" s="66">
        <v>88</v>
      </c>
      <c r="E12" s="67">
        <v>0.1938</v>
      </c>
      <c r="F12" s="143"/>
      <c r="G12" s="65" t="s">
        <v>1148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1413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1139</v>
      </c>
      <c r="C14" s="94">
        <v>61</v>
      </c>
      <c r="D14" s="94">
        <v>0</v>
      </c>
      <c r="E14" s="95">
        <v>0.25</v>
      </c>
      <c r="F14" s="143"/>
      <c r="G14" s="65" t="s">
        <v>1419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1140</v>
      </c>
      <c r="C15" s="94">
        <v>34</v>
      </c>
      <c r="D15" s="94">
        <v>0</v>
      </c>
      <c r="E15" s="96">
        <v>0.16</v>
      </c>
      <c r="F15" s="144"/>
      <c r="G15" s="68" t="s">
        <v>1418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1324</v>
      </c>
      <c r="C16" s="62">
        <v>454</v>
      </c>
      <c r="D16" s="63"/>
      <c r="E16" s="64"/>
      <c r="F16" s="142">
        <v>45538</v>
      </c>
      <c r="G16" s="106" t="s">
        <v>1389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1324</v>
      </c>
      <c r="I17" s="120" t="s">
        <v>1417</v>
      </c>
      <c r="J17" s="109" t="s">
        <v>989</v>
      </c>
    </row>
    <row r="18" spans="2:10" ht="17.25" thickTop="1" thickBot="1" x14ac:dyDescent="0.3">
      <c r="B18" s="65" t="s">
        <v>1325</v>
      </c>
      <c r="C18" s="83">
        <v>8</v>
      </c>
      <c r="D18" s="66">
        <v>48</v>
      </c>
      <c r="E18" s="67">
        <v>0.1057</v>
      </c>
      <c r="F18" s="143"/>
      <c r="G18" s="114" t="s">
        <v>1411</v>
      </c>
      <c r="H18" s="117">
        <v>78</v>
      </c>
      <c r="I18" s="121"/>
      <c r="J18" s="113"/>
    </row>
    <row r="19" spans="2:10" ht="16.5" thickTop="1" x14ac:dyDescent="0.25">
      <c r="B19" s="65" t="s">
        <v>1326</v>
      </c>
      <c r="C19" s="83">
        <v>1</v>
      </c>
      <c r="D19" s="66">
        <v>55</v>
      </c>
      <c r="E19" s="67">
        <v>0.1211</v>
      </c>
      <c r="F19" s="143"/>
      <c r="G19" s="65" t="s">
        <v>1148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1413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1139</v>
      </c>
      <c r="C21" s="94">
        <v>21</v>
      </c>
      <c r="D21" s="94"/>
      <c r="E21" s="95">
        <v>0.09</v>
      </c>
      <c r="F21" s="143"/>
      <c r="G21" s="65" t="s">
        <v>1419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1140</v>
      </c>
      <c r="C22" s="94">
        <v>35</v>
      </c>
      <c r="D22" s="94">
        <v>0</v>
      </c>
      <c r="E22" s="96">
        <v>0.16</v>
      </c>
      <c r="F22" s="144"/>
      <c r="G22" s="68" t="s">
        <v>1418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1324</v>
      </c>
      <c r="C23" s="62">
        <v>454</v>
      </c>
      <c r="D23" s="63"/>
      <c r="E23" s="64"/>
      <c r="F23" s="142">
        <v>45539</v>
      </c>
      <c r="G23" s="106" t="s">
        <v>1389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1324</v>
      </c>
      <c r="I24" s="120" t="s">
        <v>1417</v>
      </c>
      <c r="J24" s="109" t="s">
        <v>989</v>
      </c>
    </row>
    <row r="25" spans="2:10" ht="17.25" thickTop="1" thickBot="1" x14ac:dyDescent="0.3">
      <c r="B25" s="65" t="s">
        <v>1325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1411</v>
      </c>
      <c r="H25" s="117">
        <v>78</v>
      </c>
      <c r="I25" s="121"/>
      <c r="J25" s="113"/>
    </row>
    <row r="26" spans="2:10" ht="16.5" thickTop="1" x14ac:dyDescent="0.25">
      <c r="B26" s="65" t="s">
        <v>1326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1148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1413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1139</v>
      </c>
      <c r="C28" s="94">
        <v>20</v>
      </c>
      <c r="D28" s="139">
        <v>0</v>
      </c>
      <c r="E28" s="140">
        <v>0.08</v>
      </c>
      <c r="F28" s="143"/>
      <c r="G28" s="65" t="s">
        <v>1419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1140</v>
      </c>
      <c r="C29" s="94">
        <v>33</v>
      </c>
      <c r="D29" s="94">
        <v>0</v>
      </c>
      <c r="E29" s="95">
        <v>0.16</v>
      </c>
      <c r="F29" s="144"/>
      <c r="G29" s="68" t="s">
        <v>1418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1324</v>
      </c>
      <c r="C30" s="62">
        <v>454</v>
      </c>
      <c r="D30" s="63"/>
      <c r="E30" s="64"/>
      <c r="F30" s="142">
        <v>45540</v>
      </c>
      <c r="G30" s="106" t="s">
        <v>1389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1324</v>
      </c>
      <c r="I31" s="120" t="s">
        <v>1417</v>
      </c>
      <c r="J31" s="109" t="s">
        <v>989</v>
      </c>
    </row>
    <row r="32" spans="2:10" ht="15.75" customHeight="1" thickTop="1" thickBot="1" x14ac:dyDescent="0.3">
      <c r="B32" s="65" t="s">
        <v>1325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1411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1326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1148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1413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1556</v>
      </c>
      <c r="B35" s="93" t="s">
        <v>1139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1419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1140</v>
      </c>
      <c r="C36" s="94">
        <v>36</v>
      </c>
      <c r="D36" s="94"/>
      <c r="E36" s="95">
        <f>Hoja1!J6</f>
        <v>0.16</v>
      </c>
      <c r="F36" s="144"/>
      <c r="G36" s="68" t="s">
        <v>1418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1324</v>
      </c>
      <c r="C37" s="62">
        <v>454</v>
      </c>
      <c r="D37" s="63"/>
      <c r="E37" s="64"/>
      <c r="F37" s="142">
        <v>45541</v>
      </c>
      <c r="G37" s="106" t="s">
        <v>1389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1324</v>
      </c>
      <c r="I38" s="120" t="s">
        <v>1417</v>
      </c>
      <c r="J38" s="109" t="s">
        <v>989</v>
      </c>
    </row>
    <row r="39" spans="1:10" ht="17.25" thickTop="1" thickBot="1" x14ac:dyDescent="0.3">
      <c r="B39" s="65" t="s">
        <v>1325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1411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1326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1148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1413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1139</v>
      </c>
      <c r="C42" s="94">
        <v>22</v>
      </c>
      <c r="D42" s="139"/>
      <c r="E42" s="140">
        <v>0.09</v>
      </c>
      <c r="F42" s="143"/>
      <c r="G42" s="65" t="s">
        <v>1419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1140</v>
      </c>
      <c r="C43" s="94">
        <v>32</v>
      </c>
      <c r="D43" s="94"/>
      <c r="E43" s="95">
        <v>0.15</v>
      </c>
      <c r="F43" s="144"/>
      <c r="G43" s="68" t="s">
        <v>1418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1324</v>
      </c>
      <c r="C44" s="62">
        <v>454</v>
      </c>
      <c r="D44" s="63"/>
      <c r="E44" s="64"/>
      <c r="F44" s="142">
        <v>45542</v>
      </c>
      <c r="G44" s="106" t="s">
        <v>1389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1324</v>
      </c>
      <c r="I45" s="120" t="s">
        <v>1417</v>
      </c>
      <c r="J45" s="109" t="s">
        <v>989</v>
      </c>
    </row>
    <row r="46" spans="1:10" ht="17.25" thickTop="1" thickBot="1" x14ac:dyDescent="0.3">
      <c r="B46" s="65" t="s">
        <v>1325</v>
      </c>
      <c r="C46" s="83">
        <v>0</v>
      </c>
      <c r="D46" s="66">
        <v>0</v>
      </c>
      <c r="E46" s="67">
        <v>0</v>
      </c>
      <c r="F46" s="143"/>
      <c r="G46" s="114" t="s">
        <v>1411</v>
      </c>
      <c r="H46" s="117">
        <v>78</v>
      </c>
      <c r="I46" s="121"/>
      <c r="J46" s="113"/>
    </row>
    <row r="47" spans="1:10" ht="16.5" thickTop="1" x14ac:dyDescent="0.25">
      <c r="B47" s="65" t="s">
        <v>1326</v>
      </c>
      <c r="C47" s="83">
        <v>0</v>
      </c>
      <c r="D47" s="66">
        <v>0</v>
      </c>
      <c r="E47" s="67">
        <v>0</v>
      </c>
      <c r="F47" s="143"/>
      <c r="G47" s="65" t="s">
        <v>1148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1413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1139</v>
      </c>
      <c r="C49" s="94">
        <v>0</v>
      </c>
      <c r="D49" s="94"/>
      <c r="E49" s="95">
        <v>0</v>
      </c>
      <c r="F49" s="143"/>
      <c r="G49" s="65" t="s">
        <v>1419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1140</v>
      </c>
      <c r="C50" s="94">
        <v>0</v>
      </c>
      <c r="D50" s="94"/>
      <c r="E50" s="96">
        <v>0</v>
      </c>
      <c r="F50" s="144"/>
      <c r="G50" s="68" t="s">
        <v>1418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1324</v>
      </c>
      <c r="C51" s="62">
        <v>454</v>
      </c>
      <c r="D51" s="63"/>
      <c r="E51" s="64"/>
      <c r="F51" s="142">
        <v>45543</v>
      </c>
      <c r="G51" s="106" t="s">
        <v>1389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1324</v>
      </c>
      <c r="I52" s="120" t="s">
        <v>1417</v>
      </c>
      <c r="J52" s="109" t="s">
        <v>989</v>
      </c>
    </row>
    <row r="53" spans="2:10" ht="17.25" thickTop="1" thickBot="1" x14ac:dyDescent="0.3">
      <c r="B53" s="65" t="s">
        <v>1325</v>
      </c>
      <c r="C53" s="83">
        <v>0</v>
      </c>
      <c r="D53" s="66">
        <v>0</v>
      </c>
      <c r="E53" s="67">
        <v>0</v>
      </c>
      <c r="F53" s="143"/>
      <c r="G53" s="114" t="s">
        <v>1411</v>
      </c>
      <c r="H53" s="117">
        <v>78</v>
      </c>
      <c r="I53" s="121"/>
      <c r="J53" s="113"/>
    </row>
    <row r="54" spans="2:10" ht="16.5" thickTop="1" x14ac:dyDescent="0.25">
      <c r="B54" s="65" t="s">
        <v>1326</v>
      </c>
      <c r="C54" s="83">
        <v>0</v>
      </c>
      <c r="D54" s="66">
        <v>0</v>
      </c>
      <c r="E54" s="67">
        <v>0</v>
      </c>
      <c r="F54" s="143"/>
      <c r="G54" s="65" t="s">
        <v>1148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1413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1139</v>
      </c>
      <c r="C56" s="94">
        <f>Hoja1!M3</f>
        <v>0</v>
      </c>
      <c r="D56" s="94"/>
      <c r="E56" s="95">
        <v>0</v>
      </c>
      <c r="F56" s="143"/>
      <c r="G56" s="65" t="s">
        <v>1419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1140</v>
      </c>
      <c r="C57" s="94">
        <f>Hoja1!M5</f>
        <v>0</v>
      </c>
      <c r="D57" s="94"/>
      <c r="E57" s="96">
        <v>0</v>
      </c>
      <c r="F57" s="144"/>
      <c r="G57" s="68" t="s">
        <v>1418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1324</v>
      </c>
      <c r="C58" s="62">
        <v>454</v>
      </c>
      <c r="D58" s="63"/>
      <c r="E58" s="64"/>
      <c r="F58" s="142">
        <v>45544</v>
      </c>
      <c r="G58" s="106" t="s">
        <v>1389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1324</v>
      </c>
      <c r="I59" s="120" t="s">
        <v>1417</v>
      </c>
      <c r="J59" s="109" t="s">
        <v>989</v>
      </c>
    </row>
    <row r="60" spans="2:10" ht="17.25" thickTop="1" thickBot="1" x14ac:dyDescent="0.3">
      <c r="B60" s="65" t="s">
        <v>1325</v>
      </c>
      <c r="C60" s="83">
        <v>6</v>
      </c>
      <c r="D60" s="66">
        <v>52</v>
      </c>
      <c r="E60" s="67">
        <v>0.1145</v>
      </c>
      <c r="F60" s="143"/>
      <c r="G60" s="114" t="s">
        <v>1411</v>
      </c>
      <c r="H60" s="117">
        <v>78</v>
      </c>
      <c r="I60" s="121"/>
      <c r="J60" s="113"/>
    </row>
    <row r="61" spans="2:10" ht="16.5" thickTop="1" x14ac:dyDescent="0.25">
      <c r="B61" s="65" t="s">
        <v>1326</v>
      </c>
      <c r="C61" s="83">
        <v>1</v>
      </c>
      <c r="D61" s="66">
        <v>51</v>
      </c>
      <c r="E61" s="67">
        <v>0.1123</v>
      </c>
      <c r="F61" s="143"/>
      <c r="G61" s="65" t="s">
        <v>1148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1413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1139</v>
      </c>
      <c r="C63" s="94">
        <v>25</v>
      </c>
      <c r="D63" s="94">
        <v>0</v>
      </c>
      <c r="E63" s="95">
        <v>0.09</v>
      </c>
      <c r="F63" s="143"/>
      <c r="G63" s="65" t="s">
        <v>1419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1140</v>
      </c>
      <c r="C64" s="94">
        <v>33</v>
      </c>
      <c r="D64" s="94"/>
      <c r="E64" s="96">
        <v>0.16</v>
      </c>
      <c r="F64" s="144"/>
      <c r="G64" s="68" t="s">
        <v>1418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1324</v>
      </c>
      <c r="C65" s="62">
        <v>454</v>
      </c>
      <c r="D65" s="63"/>
      <c r="E65" s="64"/>
      <c r="F65" s="142">
        <v>45545</v>
      </c>
      <c r="G65" s="106" t="s">
        <v>1389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1324</v>
      </c>
      <c r="I66" s="120" t="s">
        <v>1417</v>
      </c>
      <c r="J66" s="109" t="s">
        <v>989</v>
      </c>
    </row>
    <row r="67" spans="2:10" ht="17.25" thickTop="1" thickBot="1" x14ac:dyDescent="0.3">
      <c r="B67" s="65" t="s">
        <v>1325</v>
      </c>
      <c r="C67" s="83">
        <v>3</v>
      </c>
      <c r="D67" s="66">
        <v>35</v>
      </c>
      <c r="E67" s="67">
        <v>7.7100000000000002E-2</v>
      </c>
      <c r="F67" s="143"/>
      <c r="G67" s="114" t="s">
        <v>1411</v>
      </c>
      <c r="H67" s="117">
        <v>78</v>
      </c>
      <c r="I67" s="121"/>
      <c r="J67" s="113"/>
    </row>
    <row r="68" spans="2:10" ht="16.5" thickTop="1" x14ac:dyDescent="0.25">
      <c r="B68" s="65" t="s">
        <v>1326</v>
      </c>
      <c r="C68" s="83">
        <v>1</v>
      </c>
      <c r="D68" s="66">
        <v>37</v>
      </c>
      <c r="E68" s="67">
        <v>8.1500000000000003E-2</v>
      </c>
      <c r="F68" s="143"/>
      <c r="G68" s="65" t="s">
        <v>1148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1413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1139</v>
      </c>
      <c r="C70" s="94">
        <v>22</v>
      </c>
      <c r="D70" s="94">
        <v>0</v>
      </c>
      <c r="E70" s="95">
        <v>0.09</v>
      </c>
      <c r="F70" s="143"/>
      <c r="G70" s="65" t="s">
        <v>1419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1140</v>
      </c>
      <c r="C71" s="94">
        <v>16</v>
      </c>
      <c r="D71" s="94">
        <v>0</v>
      </c>
      <c r="E71" s="96">
        <v>0.08</v>
      </c>
      <c r="F71" s="144"/>
      <c r="G71" s="68" t="s">
        <v>1418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1324</v>
      </c>
      <c r="C72" s="62">
        <v>454</v>
      </c>
      <c r="D72" s="63"/>
      <c r="E72" s="64"/>
      <c r="F72" s="142">
        <v>45546</v>
      </c>
      <c r="G72" s="106" t="s">
        <v>1389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1324</v>
      </c>
      <c r="I73" s="120" t="s">
        <v>1417</v>
      </c>
      <c r="J73" s="109" t="s">
        <v>989</v>
      </c>
    </row>
    <row r="74" spans="2:10" ht="17.25" thickTop="1" thickBot="1" x14ac:dyDescent="0.3">
      <c r="B74" s="65" t="s">
        <v>1325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1411</v>
      </c>
      <c r="H74" s="117">
        <v>78</v>
      </c>
      <c r="I74" s="121"/>
      <c r="J74" s="113"/>
    </row>
    <row r="75" spans="2:10" ht="16.5" thickTop="1" x14ac:dyDescent="0.25">
      <c r="B75" s="65" t="s">
        <v>1326</v>
      </c>
      <c r="C75" s="83">
        <v>1</v>
      </c>
      <c r="D75" s="66">
        <v>43</v>
      </c>
      <c r="E75" s="67">
        <v>9.0300000000000005E-2</v>
      </c>
      <c r="F75" s="143"/>
      <c r="G75" s="65" t="s">
        <v>1148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1413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1139</v>
      </c>
      <c r="C77" s="94">
        <v>27</v>
      </c>
      <c r="D77" s="94"/>
      <c r="E77" s="95">
        <v>0.11</v>
      </c>
      <c r="F77" s="143"/>
      <c r="G77" s="65" t="s">
        <v>1419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1140</v>
      </c>
      <c r="C78" s="94">
        <v>17</v>
      </c>
      <c r="D78" s="94"/>
      <c r="E78" s="96">
        <v>0.08</v>
      </c>
      <c r="F78" s="144"/>
      <c r="G78" s="68" t="s">
        <v>1418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1324</v>
      </c>
      <c r="C79" s="62">
        <v>454</v>
      </c>
      <c r="D79" s="63"/>
      <c r="E79" s="64"/>
      <c r="F79" s="142">
        <v>45547</v>
      </c>
      <c r="G79" s="106" t="s">
        <v>1389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32</v>
      </c>
      <c r="D80" s="66">
        <v>32</v>
      </c>
      <c r="E80" s="67">
        <v>7.0499999999999993E-2</v>
      </c>
      <c r="F80" s="143"/>
      <c r="G80" s="105"/>
      <c r="H80" s="116" t="s">
        <v>1324</v>
      </c>
      <c r="I80" s="120" t="s">
        <v>1417</v>
      </c>
      <c r="J80" s="109" t="s">
        <v>989</v>
      </c>
    </row>
    <row r="81" spans="2:10" ht="17.25" thickTop="1" thickBot="1" x14ac:dyDescent="0.3">
      <c r="B81" s="65" t="s">
        <v>1325</v>
      </c>
      <c r="C81" s="83">
        <v>2</v>
      </c>
      <c r="D81" s="66">
        <f>D80-C81</f>
        <v>30</v>
      </c>
      <c r="E81" s="67">
        <v>6.6100000000000006E-2</v>
      </c>
      <c r="F81" s="143"/>
      <c r="G81" s="114" t="s">
        <v>1411</v>
      </c>
      <c r="H81" s="117">
        <v>78</v>
      </c>
      <c r="I81" s="121"/>
      <c r="J81" s="113"/>
    </row>
    <row r="82" spans="2:10" ht="16.5" thickTop="1" x14ac:dyDescent="0.25">
      <c r="B82" s="65" t="s">
        <v>1326</v>
      </c>
      <c r="C82" s="83">
        <v>1</v>
      </c>
      <c r="D82" s="66">
        <v>31</v>
      </c>
      <c r="E82" s="67">
        <v>6.83E-2</v>
      </c>
      <c r="F82" s="143"/>
      <c r="G82" s="65" t="s">
        <v>1148</v>
      </c>
      <c r="H82" s="118">
        <v>39</v>
      </c>
      <c r="I82" s="122">
        <v>17</v>
      </c>
      <c r="J82" s="112">
        <f>I82/H82</f>
        <v>0.4358974358974359</v>
      </c>
    </row>
    <row r="83" spans="2:10" ht="16.5" thickBot="1" x14ac:dyDescent="0.3">
      <c r="B83" s="68" t="s">
        <v>16</v>
      </c>
      <c r="C83" s="69">
        <v>9</v>
      </c>
      <c r="D83" s="70">
        <v>23</v>
      </c>
      <c r="E83" s="90">
        <v>5.0700000000000002E-2</v>
      </c>
      <c r="F83" s="143"/>
      <c r="G83" s="65" t="s">
        <v>1413</v>
      </c>
      <c r="H83" s="118">
        <v>39</v>
      </c>
      <c r="I83" s="123">
        <v>16</v>
      </c>
      <c r="J83" s="107">
        <f>I83/H83</f>
        <v>0.41025641025641024</v>
      </c>
    </row>
    <row r="84" spans="2:10" ht="17.25" thickTop="1" thickBot="1" x14ac:dyDescent="0.3">
      <c r="B84" s="93" t="s">
        <v>1139</v>
      </c>
      <c r="C84" s="94">
        <v>16</v>
      </c>
      <c r="D84" s="94"/>
      <c r="E84" s="95">
        <v>0.08</v>
      </c>
      <c r="F84" s="143"/>
      <c r="G84" s="65" t="s">
        <v>1419</v>
      </c>
      <c r="H84" s="118">
        <v>78</v>
      </c>
      <c r="I84" s="124">
        <v>33</v>
      </c>
      <c r="J84" s="110">
        <v>0.42</v>
      </c>
    </row>
    <row r="85" spans="2:10" ht="17.25" thickTop="1" thickBot="1" x14ac:dyDescent="0.3">
      <c r="B85" s="93" t="s">
        <v>1140</v>
      </c>
      <c r="C85" s="94">
        <v>16</v>
      </c>
      <c r="E85" s="96">
        <v>0.08</v>
      </c>
      <c r="F85" s="144"/>
      <c r="G85" s="68" t="s">
        <v>1418</v>
      </c>
      <c r="H85" s="119">
        <v>33</v>
      </c>
      <c r="I85" s="125"/>
      <c r="J85" s="111"/>
    </row>
    <row r="86" spans="2:10" ht="17.25" customHeight="1" thickTop="1" thickBot="1" x14ac:dyDescent="0.3">
      <c r="B86" s="61" t="s">
        <v>1324</v>
      </c>
      <c r="C86" s="62">
        <v>454</v>
      </c>
      <c r="D86" s="63"/>
      <c r="E86" s="64"/>
      <c r="F86" s="142">
        <v>45548</v>
      </c>
      <c r="G86" s="106" t="s">
        <v>1389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31</v>
      </c>
      <c r="D87" s="66">
        <v>31</v>
      </c>
      <c r="E87" s="67">
        <f>D87/C86</f>
        <v>6.8281938325991193E-2</v>
      </c>
      <c r="F87" s="143"/>
      <c r="G87" s="105"/>
      <c r="H87" s="116" t="s">
        <v>1324</v>
      </c>
      <c r="I87" s="120" t="s">
        <v>1417</v>
      </c>
      <c r="J87" s="109" t="s">
        <v>989</v>
      </c>
    </row>
    <row r="88" spans="2:10" ht="17.25" thickTop="1" thickBot="1" x14ac:dyDescent="0.3">
      <c r="B88" s="65" t="s">
        <v>1325</v>
      </c>
      <c r="C88" s="83">
        <v>3</v>
      </c>
      <c r="D88" s="66">
        <v>28</v>
      </c>
      <c r="E88" s="67">
        <f>D88/C86</f>
        <v>6.1674008810572688E-2</v>
      </c>
      <c r="F88" s="143"/>
      <c r="G88" s="114" t="s">
        <v>1411</v>
      </c>
      <c r="H88" s="117">
        <v>78</v>
      </c>
      <c r="I88" s="121"/>
      <c r="J88" s="113"/>
    </row>
    <row r="89" spans="2:10" ht="16.5" thickTop="1" x14ac:dyDescent="0.25">
      <c r="B89" s="65" t="s">
        <v>1326</v>
      </c>
      <c r="C89" s="83">
        <v>1</v>
      </c>
      <c r="D89" s="66">
        <v>30</v>
      </c>
      <c r="E89" s="67">
        <f>D89/C86</f>
        <v>6.6079295154185022E-2</v>
      </c>
      <c r="F89" s="143"/>
      <c r="G89" s="65" t="s">
        <v>1148</v>
      </c>
      <c r="H89" s="118">
        <v>39</v>
      </c>
      <c r="I89" s="122">
        <v>17</v>
      </c>
      <c r="J89" s="112">
        <f>I89/H89</f>
        <v>0.4358974358974359</v>
      </c>
    </row>
    <row r="90" spans="2:10" ht="16.5" thickBot="1" x14ac:dyDescent="0.3">
      <c r="B90" s="68" t="s">
        <v>16</v>
      </c>
      <c r="C90" s="69">
        <v>7</v>
      </c>
      <c r="D90" s="70">
        <v>23</v>
      </c>
      <c r="E90" s="90">
        <f>D90/C86</f>
        <v>5.0660792951541848E-2</v>
      </c>
      <c r="F90" s="143"/>
      <c r="G90" s="65" t="s">
        <v>1413</v>
      </c>
      <c r="H90" s="118">
        <v>39</v>
      </c>
      <c r="I90" s="123">
        <v>16</v>
      </c>
      <c r="J90" s="107">
        <f>I90/H90</f>
        <v>0.41025641025641024</v>
      </c>
    </row>
    <row r="91" spans="2:10" ht="17.25" thickTop="1" thickBot="1" x14ac:dyDescent="0.3">
      <c r="B91" s="93" t="s">
        <v>1139</v>
      </c>
      <c r="C91" s="94">
        <v>18</v>
      </c>
      <c r="D91" s="94"/>
      <c r="E91" s="95">
        <v>0.09</v>
      </c>
      <c r="F91" s="143"/>
      <c r="G91" s="65" t="s">
        <v>1419</v>
      </c>
      <c r="H91" s="118">
        <v>78</v>
      </c>
      <c r="I91" s="124">
        <v>33</v>
      </c>
      <c r="J91" s="110">
        <f>I91/H91</f>
        <v>0.42307692307692307</v>
      </c>
    </row>
    <row r="92" spans="2:10" ht="17.25" thickTop="1" thickBot="1" x14ac:dyDescent="0.3">
      <c r="B92" s="93" t="s">
        <v>1140</v>
      </c>
      <c r="C92" s="94">
        <v>13</v>
      </c>
      <c r="E92" s="96">
        <v>7.0000000000000007E-2</v>
      </c>
      <c r="F92" s="144"/>
      <c r="G92" s="68" t="s">
        <v>1418</v>
      </c>
      <c r="H92" s="119">
        <v>33</v>
      </c>
      <c r="I92" s="125"/>
      <c r="J92" s="111"/>
    </row>
    <row r="93" spans="2:10" ht="17.25" customHeight="1" thickTop="1" thickBot="1" x14ac:dyDescent="0.3">
      <c r="B93" s="61" t="s">
        <v>1324</v>
      </c>
      <c r="C93" s="62">
        <v>454</v>
      </c>
      <c r="D93" s="63"/>
      <c r="E93" s="64"/>
      <c r="F93" s="142">
        <v>45549</v>
      </c>
      <c r="G93" s="106" t="s">
        <v>1389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1324</v>
      </c>
      <c r="I94" s="120" t="s">
        <v>1417</v>
      </c>
      <c r="J94" s="109" t="s">
        <v>989</v>
      </c>
    </row>
    <row r="95" spans="2:10" ht="17.25" thickTop="1" thickBot="1" x14ac:dyDescent="0.3">
      <c r="B95" s="65" t="s">
        <v>1325</v>
      </c>
      <c r="C95" s="83">
        <v>0</v>
      </c>
      <c r="D95" s="66">
        <v>0</v>
      </c>
      <c r="E95" s="67">
        <v>0</v>
      </c>
      <c r="F95" s="143"/>
      <c r="G95" s="114" t="s">
        <v>1411</v>
      </c>
      <c r="H95" s="117">
        <v>78</v>
      </c>
      <c r="I95" s="121"/>
      <c r="J95" s="113"/>
    </row>
    <row r="96" spans="2:10" ht="16.5" thickTop="1" x14ac:dyDescent="0.25">
      <c r="B96" s="65" t="s">
        <v>1326</v>
      </c>
      <c r="C96" s="83">
        <v>0</v>
      </c>
      <c r="D96" s="66">
        <v>0</v>
      </c>
      <c r="E96" s="67">
        <v>0</v>
      </c>
      <c r="F96" s="143"/>
      <c r="G96" s="65" t="s">
        <v>1148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1413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1139</v>
      </c>
      <c r="C98" s="94">
        <v>0</v>
      </c>
      <c r="D98" s="94"/>
      <c r="E98" s="95">
        <v>0</v>
      </c>
      <c r="F98" s="143"/>
      <c r="G98" s="65" t="s">
        <v>1419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1140</v>
      </c>
      <c r="C99" s="94">
        <v>0</v>
      </c>
      <c r="E99" s="96">
        <v>0</v>
      </c>
      <c r="F99" s="144"/>
      <c r="G99" s="68" t="s">
        <v>1418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1324</v>
      </c>
      <c r="C100" s="62">
        <v>454</v>
      </c>
      <c r="D100" s="63"/>
      <c r="E100" s="64"/>
      <c r="F100" s="142">
        <v>45550</v>
      </c>
      <c r="G100" s="106" t="s">
        <v>1389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1324</v>
      </c>
      <c r="I101" s="120" t="s">
        <v>1417</v>
      </c>
      <c r="J101" s="109" t="s">
        <v>989</v>
      </c>
    </row>
    <row r="102" spans="2:10" ht="17.25" thickTop="1" thickBot="1" x14ac:dyDescent="0.3">
      <c r="B102" s="65" t="s">
        <v>1325</v>
      </c>
      <c r="C102" s="83">
        <v>0</v>
      </c>
      <c r="D102" s="66">
        <v>0</v>
      </c>
      <c r="E102" s="67">
        <v>0</v>
      </c>
      <c r="F102" s="143"/>
      <c r="G102" s="114" t="s">
        <v>1411</v>
      </c>
      <c r="H102" s="117">
        <v>78</v>
      </c>
      <c r="I102" s="121"/>
      <c r="J102" s="113"/>
    </row>
    <row r="103" spans="2:10" ht="16.5" thickTop="1" x14ac:dyDescent="0.25">
      <c r="B103" s="65" t="s">
        <v>1326</v>
      </c>
      <c r="C103" s="83">
        <v>0</v>
      </c>
      <c r="D103" s="66">
        <v>0</v>
      </c>
      <c r="E103" s="67">
        <v>0</v>
      </c>
      <c r="F103" s="143"/>
      <c r="G103" s="65" t="s">
        <v>1148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1413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1139</v>
      </c>
      <c r="C105" s="94">
        <v>0</v>
      </c>
      <c r="D105" s="94"/>
      <c r="E105" s="95">
        <v>0</v>
      </c>
      <c r="F105" s="143"/>
      <c r="G105" s="65" t="s">
        <v>1419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1140</v>
      </c>
      <c r="C106" s="94">
        <v>0</v>
      </c>
      <c r="D106" s="94"/>
      <c r="E106" s="96">
        <v>0</v>
      </c>
      <c r="F106" s="144"/>
      <c r="G106" s="68" t="s">
        <v>1418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1324</v>
      </c>
      <c r="C107" s="62">
        <v>454</v>
      </c>
      <c r="D107" s="63"/>
      <c r="E107" s="64"/>
      <c r="F107" s="142">
        <v>45551</v>
      </c>
      <c r="G107" s="106" t="s">
        <v>1389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24</v>
      </c>
      <c r="D108" s="66">
        <v>24</v>
      </c>
      <c r="E108" s="67">
        <v>5.2900000000000003E-2</v>
      </c>
      <c r="F108" s="143"/>
      <c r="G108" s="105"/>
      <c r="H108" s="116" t="s">
        <v>1324</v>
      </c>
      <c r="I108" s="120" t="s">
        <v>1417</v>
      </c>
      <c r="J108" s="109" t="s">
        <v>989</v>
      </c>
    </row>
    <row r="109" spans="2:10" ht="17.25" thickTop="1" thickBot="1" x14ac:dyDescent="0.3">
      <c r="B109" s="65" t="s">
        <v>1325</v>
      </c>
      <c r="C109" s="83">
        <v>4</v>
      </c>
      <c r="D109" s="66">
        <v>20</v>
      </c>
      <c r="E109" s="67">
        <v>4.41E-2</v>
      </c>
      <c r="F109" s="143"/>
      <c r="G109" s="114" t="s">
        <v>1411</v>
      </c>
      <c r="H109" s="117">
        <v>78</v>
      </c>
      <c r="I109" s="121"/>
      <c r="J109" s="113"/>
    </row>
    <row r="110" spans="2:10" ht="16.5" thickTop="1" x14ac:dyDescent="0.25">
      <c r="B110" s="65" t="s">
        <v>1326</v>
      </c>
      <c r="C110" s="83">
        <v>1</v>
      </c>
      <c r="D110" s="66">
        <v>23</v>
      </c>
      <c r="E110" s="67">
        <v>5.0700000000000002E-2</v>
      </c>
      <c r="F110" s="143"/>
      <c r="G110" s="65" t="s">
        <v>1148</v>
      </c>
      <c r="H110" s="118">
        <v>39</v>
      </c>
      <c r="I110" s="122">
        <v>17</v>
      </c>
      <c r="J110" s="112">
        <f>I110/H110</f>
        <v>0.4358974358974359</v>
      </c>
    </row>
    <row r="111" spans="2:10" ht="16.5" thickBot="1" x14ac:dyDescent="0.3">
      <c r="B111" s="68" t="s">
        <v>16</v>
      </c>
      <c r="C111" s="69">
        <v>6</v>
      </c>
      <c r="D111" s="70">
        <v>18</v>
      </c>
      <c r="E111" s="90">
        <v>3.9600000000000003E-2</v>
      </c>
      <c r="F111" s="143"/>
      <c r="G111" s="65" t="s">
        <v>1413</v>
      </c>
      <c r="H111" s="118">
        <v>39</v>
      </c>
      <c r="I111" s="123">
        <v>16</v>
      </c>
      <c r="J111" s="107">
        <f>I111/H111</f>
        <v>0.41025641025641024</v>
      </c>
    </row>
    <row r="112" spans="2:10" ht="17.25" thickTop="1" thickBot="1" x14ac:dyDescent="0.3">
      <c r="B112" s="93" t="s">
        <v>1139</v>
      </c>
      <c r="C112" s="94">
        <v>15</v>
      </c>
      <c r="D112" s="94">
        <v>0</v>
      </c>
      <c r="E112" s="95">
        <v>0.06</v>
      </c>
      <c r="F112" s="143"/>
      <c r="G112" s="65" t="s">
        <v>1419</v>
      </c>
      <c r="H112" s="118">
        <v>78</v>
      </c>
      <c r="I112" s="124">
        <v>33</v>
      </c>
      <c r="J112" s="110">
        <v>0.42</v>
      </c>
    </row>
    <row r="113" spans="2:10" ht="17.25" thickTop="1" thickBot="1" x14ac:dyDescent="0.3">
      <c r="B113" s="93" t="s">
        <v>1140</v>
      </c>
      <c r="C113" s="94">
        <v>9</v>
      </c>
      <c r="D113" s="94">
        <v>0</v>
      </c>
      <c r="E113" s="96">
        <v>0.04</v>
      </c>
      <c r="F113" s="144"/>
      <c r="G113" s="68" t="s">
        <v>1418</v>
      </c>
      <c r="H113" s="119">
        <v>33</v>
      </c>
      <c r="I113" s="125"/>
      <c r="J113" s="111"/>
    </row>
    <row r="114" spans="2:10" ht="17.25" customHeight="1" thickTop="1" thickBot="1" x14ac:dyDescent="0.3">
      <c r="B114" s="61" t="s">
        <v>1324</v>
      </c>
      <c r="C114" s="62">
        <v>454</v>
      </c>
      <c r="D114" s="63"/>
      <c r="E114" s="64"/>
      <c r="F114" s="142">
        <v>45552</v>
      </c>
      <c r="G114" s="106" t="s">
        <v>1389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22</v>
      </c>
      <c r="D115" s="66">
        <v>22</v>
      </c>
      <c r="E115" s="67">
        <f>D115/C114</f>
        <v>4.8458149779735685E-2</v>
      </c>
      <c r="F115" s="143"/>
      <c r="G115" s="105"/>
      <c r="H115" s="116" t="s">
        <v>1324</v>
      </c>
      <c r="I115" s="120" t="s">
        <v>1417</v>
      </c>
      <c r="J115" s="109" t="s">
        <v>989</v>
      </c>
    </row>
    <row r="116" spans="2:10" ht="17.25" thickTop="1" thickBot="1" x14ac:dyDescent="0.3">
      <c r="B116" s="65" t="s">
        <v>1325</v>
      </c>
      <c r="C116" s="83">
        <v>2</v>
      </c>
      <c r="D116" s="66">
        <v>20</v>
      </c>
      <c r="E116" s="67">
        <f>D116/C114</f>
        <v>4.405286343612335E-2</v>
      </c>
      <c r="F116" s="143"/>
      <c r="G116" s="114" t="s">
        <v>1411</v>
      </c>
      <c r="H116" s="117">
        <v>78</v>
      </c>
      <c r="I116" s="121"/>
      <c r="J116" s="113"/>
    </row>
    <row r="117" spans="2:10" ht="16.5" thickTop="1" x14ac:dyDescent="0.25">
      <c r="B117" s="65" t="s">
        <v>1326</v>
      </c>
      <c r="C117" s="83">
        <v>1</v>
      </c>
      <c r="D117" s="66">
        <v>21</v>
      </c>
      <c r="E117" s="67">
        <f>D117/C114</f>
        <v>4.6255506607929514E-2</v>
      </c>
      <c r="F117" s="143"/>
      <c r="G117" s="65" t="s">
        <v>1148</v>
      </c>
      <c r="H117" s="118">
        <v>39</v>
      </c>
      <c r="I117" s="122">
        <v>17</v>
      </c>
      <c r="J117" s="112">
        <f>I117/H117</f>
        <v>0.4358974358974359</v>
      </c>
    </row>
    <row r="118" spans="2:10" ht="16.5" thickBot="1" x14ac:dyDescent="0.3">
      <c r="B118" s="68" t="s">
        <v>16</v>
      </c>
      <c r="C118" s="69">
        <v>6</v>
      </c>
      <c r="D118" s="70">
        <v>16</v>
      </c>
      <c r="E118" s="90">
        <f>D118/C114</f>
        <v>3.5242290748898682E-2</v>
      </c>
      <c r="F118" s="143"/>
      <c r="G118" s="65" t="s">
        <v>1413</v>
      </c>
      <c r="H118" s="118">
        <v>39</v>
      </c>
      <c r="I118" s="123">
        <v>16</v>
      </c>
      <c r="J118" s="107">
        <f>I118/H118</f>
        <v>0.41025641025641024</v>
      </c>
    </row>
    <row r="119" spans="2:10" ht="17.25" thickTop="1" thickBot="1" x14ac:dyDescent="0.3">
      <c r="B119" s="93" t="s">
        <v>1139</v>
      </c>
      <c r="C119" s="94">
        <v>13</v>
      </c>
      <c r="D119" s="94"/>
      <c r="E119" s="95">
        <v>0.06</v>
      </c>
      <c r="F119" s="143"/>
      <c r="G119" s="65" t="s">
        <v>1419</v>
      </c>
      <c r="H119" s="118">
        <v>78</v>
      </c>
      <c r="I119" s="124">
        <v>33</v>
      </c>
      <c r="J119" s="110">
        <v>0.42</v>
      </c>
    </row>
    <row r="120" spans="2:10" ht="17.25" thickTop="1" thickBot="1" x14ac:dyDescent="0.3">
      <c r="B120" s="93" t="s">
        <v>1140</v>
      </c>
      <c r="C120" s="94">
        <v>9</v>
      </c>
      <c r="D120" s="94"/>
      <c r="E120" s="96">
        <v>0.04</v>
      </c>
      <c r="F120" s="144"/>
      <c r="G120" s="68" t="s">
        <v>1418</v>
      </c>
      <c r="H120" s="119">
        <v>33</v>
      </c>
      <c r="I120" s="125"/>
      <c r="J120" s="111"/>
    </row>
    <row r="121" spans="2:10" ht="17.25" customHeight="1" thickTop="1" thickBot="1" x14ac:dyDescent="0.3">
      <c r="B121" s="61" t="s">
        <v>1324</v>
      </c>
      <c r="C121" s="62">
        <v>454</v>
      </c>
      <c r="D121" s="63"/>
      <c r="E121" s="64"/>
      <c r="F121" s="142">
        <v>45553</v>
      </c>
      <c r="G121" s="106" t="s">
        <v>1389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28</v>
      </c>
      <c r="D122" s="66">
        <f>C122</f>
        <v>28</v>
      </c>
      <c r="E122" s="67">
        <f>D122/C121</f>
        <v>6.1674008810572688E-2</v>
      </c>
      <c r="F122" s="143"/>
      <c r="G122" s="105"/>
      <c r="H122" s="116" t="s">
        <v>1324</v>
      </c>
      <c r="I122" s="120" t="s">
        <v>1417</v>
      </c>
      <c r="J122" s="109" t="s">
        <v>989</v>
      </c>
    </row>
    <row r="123" spans="2:10" ht="17.25" thickTop="1" thickBot="1" x14ac:dyDescent="0.3">
      <c r="B123" s="65" t="s">
        <v>1325</v>
      </c>
      <c r="C123" s="83">
        <v>4</v>
      </c>
      <c r="D123" s="66">
        <v>24</v>
      </c>
      <c r="E123" s="67">
        <f>D123/C121</f>
        <v>5.2863436123348019E-2</v>
      </c>
      <c r="F123" s="143"/>
      <c r="G123" s="114" t="s">
        <v>1411</v>
      </c>
      <c r="H123" s="117">
        <v>78</v>
      </c>
      <c r="I123" s="121"/>
      <c r="J123" s="113"/>
    </row>
    <row r="124" spans="2:10" ht="16.5" thickTop="1" x14ac:dyDescent="0.25">
      <c r="B124" s="65" t="s">
        <v>1326</v>
      </c>
      <c r="C124" s="83">
        <v>1</v>
      </c>
      <c r="D124" s="66">
        <v>23</v>
      </c>
      <c r="E124" s="67">
        <f>D124/C121</f>
        <v>5.0660792951541848E-2</v>
      </c>
      <c r="F124" s="143"/>
      <c r="G124" s="65" t="s">
        <v>1148</v>
      </c>
      <c r="H124" s="118">
        <v>39</v>
      </c>
      <c r="I124" s="122">
        <v>13</v>
      </c>
      <c r="J124" s="112">
        <v>0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2.4229074889867842E-2</v>
      </c>
      <c r="F125" s="143"/>
      <c r="G125" s="65" t="s">
        <v>1413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1139</v>
      </c>
      <c r="C126" s="94">
        <v>17</v>
      </c>
      <c r="D126" s="94"/>
      <c r="E126" s="95">
        <v>0.08</v>
      </c>
      <c r="F126" s="143"/>
      <c r="G126" s="65" t="s">
        <v>1419</v>
      </c>
      <c r="H126" s="118">
        <v>78</v>
      </c>
      <c r="I126" s="124">
        <v>30</v>
      </c>
      <c r="J126" s="110">
        <v>0</v>
      </c>
    </row>
    <row r="127" spans="2:10" ht="17.25" thickTop="1" thickBot="1" x14ac:dyDescent="0.3">
      <c r="B127" s="93" t="s">
        <v>1140</v>
      </c>
      <c r="C127" s="94">
        <v>11</v>
      </c>
      <c r="D127" s="94"/>
      <c r="E127" s="96">
        <v>2.4199999999999999E-2</v>
      </c>
      <c r="F127" s="144"/>
      <c r="G127" s="68" t="s">
        <v>1418</v>
      </c>
      <c r="H127" s="119">
        <v>30</v>
      </c>
      <c r="I127" s="125"/>
      <c r="J127" s="111"/>
    </row>
    <row r="128" spans="2:10" ht="17.25" customHeight="1" thickTop="1" thickBot="1" x14ac:dyDescent="0.3">
      <c r="B128" s="61" t="s">
        <v>1324</v>
      </c>
      <c r="C128" s="62">
        <v>454</v>
      </c>
      <c r="D128" s="63"/>
      <c r="E128" s="64"/>
      <c r="F128" s="142">
        <v>45554</v>
      </c>
      <c r="G128" s="106" t="s">
        <v>1389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1324</v>
      </c>
      <c r="I129" s="120" t="s">
        <v>1417</v>
      </c>
      <c r="J129" s="109" t="s">
        <v>989</v>
      </c>
    </row>
    <row r="130" spans="2:10" ht="17.25" thickTop="1" thickBot="1" x14ac:dyDescent="0.3">
      <c r="B130" s="65" t="s">
        <v>1325</v>
      </c>
      <c r="C130" s="83">
        <v>0</v>
      </c>
      <c r="D130" s="66">
        <v>0</v>
      </c>
      <c r="E130" s="67">
        <f>D130/C128</f>
        <v>0</v>
      </c>
      <c r="F130" s="143"/>
      <c r="G130" s="114" t="s">
        <v>1411</v>
      </c>
      <c r="H130" s="117">
        <v>78</v>
      </c>
      <c r="I130" s="121"/>
      <c r="J130" s="113"/>
    </row>
    <row r="131" spans="2:10" ht="16.5" thickTop="1" x14ac:dyDescent="0.25">
      <c r="B131" s="65" t="s">
        <v>1326</v>
      </c>
      <c r="C131" s="83">
        <v>0</v>
      </c>
      <c r="D131" s="66">
        <v>0</v>
      </c>
      <c r="E131" s="67">
        <v>0</v>
      </c>
      <c r="F131" s="143"/>
      <c r="G131" s="65" t="s">
        <v>1148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1413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1139</v>
      </c>
      <c r="C133" s="94">
        <f>Hoja1!X3</f>
        <v>0</v>
      </c>
      <c r="D133" s="94"/>
      <c r="E133" s="95">
        <f>Hoja1!X4</f>
        <v>0</v>
      </c>
      <c r="F133" s="143"/>
      <c r="G133" s="65" t="s">
        <v>1419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1140</v>
      </c>
      <c r="C134" s="94">
        <f>Hoja1!X5</f>
        <v>0</v>
      </c>
      <c r="D134" s="94"/>
      <c r="E134" s="96">
        <v>0</v>
      </c>
      <c r="F134" s="144"/>
      <c r="G134" s="68" t="s">
        <v>1418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1324</v>
      </c>
      <c r="C135" s="62">
        <v>454</v>
      </c>
      <c r="D135" s="63"/>
      <c r="E135" s="64"/>
      <c r="F135" s="142">
        <v>45555</v>
      </c>
      <c r="G135" s="106" t="s">
        <v>1389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1324</v>
      </c>
      <c r="I136" s="120" t="s">
        <v>1417</v>
      </c>
      <c r="J136" s="109" t="s">
        <v>989</v>
      </c>
    </row>
    <row r="137" spans="2:10" ht="17.25" thickTop="1" thickBot="1" x14ac:dyDescent="0.3">
      <c r="B137" s="65" t="s">
        <v>1325</v>
      </c>
      <c r="C137" s="83">
        <v>0</v>
      </c>
      <c r="D137" s="66">
        <v>0</v>
      </c>
      <c r="E137" s="67">
        <v>0</v>
      </c>
      <c r="F137" s="143"/>
      <c r="G137" s="114" t="s">
        <v>1411</v>
      </c>
      <c r="H137" s="117">
        <v>78</v>
      </c>
      <c r="I137" s="121"/>
      <c r="J137" s="113"/>
    </row>
    <row r="138" spans="2:10" ht="16.5" thickTop="1" x14ac:dyDescent="0.25">
      <c r="B138" s="65" t="s">
        <v>1326</v>
      </c>
      <c r="C138" s="83">
        <v>0</v>
      </c>
      <c r="D138" s="66">
        <v>0</v>
      </c>
      <c r="E138" s="67">
        <f>D138/C135</f>
        <v>0</v>
      </c>
      <c r="F138" s="143"/>
      <c r="G138" s="65" t="s">
        <v>1148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1413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1139</v>
      </c>
      <c r="C140" s="94">
        <f>Hoja1!Y3</f>
        <v>0</v>
      </c>
      <c r="D140" s="94"/>
      <c r="E140" s="95">
        <v>0.09</v>
      </c>
      <c r="F140" s="143"/>
      <c r="G140" s="65" t="s">
        <v>1419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1140</v>
      </c>
      <c r="C141" s="94">
        <f>Hoja1!Y5</f>
        <v>0</v>
      </c>
      <c r="D141" s="94"/>
      <c r="E141" s="96">
        <v>0</v>
      </c>
      <c r="F141" s="144"/>
      <c r="G141" s="68" t="s">
        <v>1418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1324</v>
      </c>
      <c r="C142" s="62">
        <v>454</v>
      </c>
      <c r="D142" s="63"/>
      <c r="E142" s="64"/>
      <c r="F142" s="142">
        <v>45556</v>
      </c>
      <c r="G142" s="106" t="s">
        <v>1389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1324</v>
      </c>
      <c r="I143" s="120" t="s">
        <v>1417</v>
      </c>
      <c r="J143" s="109" t="s">
        <v>989</v>
      </c>
    </row>
    <row r="144" spans="2:10" ht="17.25" thickTop="1" thickBot="1" x14ac:dyDescent="0.3">
      <c r="B144" s="65" t="s">
        <v>1325</v>
      </c>
      <c r="C144" s="83">
        <v>0</v>
      </c>
      <c r="D144" s="66">
        <v>0</v>
      </c>
      <c r="E144" s="67">
        <v>0</v>
      </c>
      <c r="F144" s="143"/>
      <c r="G144" s="114" t="s">
        <v>1411</v>
      </c>
      <c r="H144" s="117">
        <v>78</v>
      </c>
      <c r="I144" s="121"/>
      <c r="J144" s="113"/>
    </row>
    <row r="145" spans="2:10" ht="16.5" thickTop="1" x14ac:dyDescent="0.25">
      <c r="B145" s="65" t="s">
        <v>1326</v>
      </c>
      <c r="C145" s="83">
        <v>0</v>
      </c>
      <c r="D145" s="66">
        <v>0</v>
      </c>
      <c r="E145" s="67">
        <v>0</v>
      </c>
      <c r="F145" s="143"/>
      <c r="G145" s="65" t="s">
        <v>1148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1413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1139</v>
      </c>
      <c r="C147" s="94">
        <v>0</v>
      </c>
      <c r="D147" s="94"/>
      <c r="E147" s="95">
        <v>0</v>
      </c>
      <c r="F147" s="143"/>
      <c r="G147" s="65" t="s">
        <v>1419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1140</v>
      </c>
      <c r="C148" s="94">
        <v>0</v>
      </c>
      <c r="D148" s="94"/>
      <c r="E148" s="96">
        <v>0</v>
      </c>
      <c r="F148" s="144"/>
      <c r="G148" s="68" t="s">
        <v>1418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1324</v>
      </c>
      <c r="C149" s="62">
        <v>454</v>
      </c>
      <c r="D149" s="63"/>
      <c r="E149" s="64"/>
      <c r="F149" s="142">
        <v>45557</v>
      </c>
      <c r="G149" s="106" t="s">
        <v>1389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1324</v>
      </c>
      <c r="I150" s="120" t="s">
        <v>1417</v>
      </c>
      <c r="J150" s="109" t="s">
        <v>989</v>
      </c>
    </row>
    <row r="151" spans="2:10" ht="17.25" thickTop="1" thickBot="1" x14ac:dyDescent="0.3">
      <c r="B151" s="65" t="s">
        <v>1325</v>
      </c>
      <c r="C151" s="83">
        <v>0</v>
      </c>
      <c r="D151" s="66">
        <v>0</v>
      </c>
      <c r="E151" s="67">
        <v>0</v>
      </c>
      <c r="F151" s="143"/>
      <c r="G151" s="114" t="s">
        <v>1411</v>
      </c>
      <c r="H151" s="117">
        <v>78</v>
      </c>
      <c r="I151" s="121"/>
      <c r="J151" s="113"/>
    </row>
    <row r="152" spans="2:10" ht="16.5" thickTop="1" x14ac:dyDescent="0.25">
      <c r="B152" s="65" t="s">
        <v>1326</v>
      </c>
      <c r="C152" s="83">
        <v>0</v>
      </c>
      <c r="D152" s="66">
        <v>0</v>
      </c>
      <c r="E152" s="67">
        <v>0</v>
      </c>
      <c r="F152" s="143"/>
      <c r="G152" s="65" t="s">
        <v>1148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1413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1139</v>
      </c>
      <c r="C154" s="94" t="e">
        <f>Hoja1!AA3</f>
        <v>#VALUE!</v>
      </c>
      <c r="D154" s="94"/>
      <c r="E154" s="95">
        <v>0</v>
      </c>
      <c r="F154" s="143"/>
      <c r="G154" s="65" t="s">
        <v>1419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1140</v>
      </c>
      <c r="C155" s="94" t="e">
        <f>Hoja1!AA5</f>
        <v>#VALUE!</v>
      </c>
      <c r="D155" s="94"/>
      <c r="E155" s="96">
        <v>0</v>
      </c>
      <c r="F155" s="144"/>
      <c r="G155" s="68" t="s">
        <v>1418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1324</v>
      </c>
      <c r="C156" s="62">
        <v>454</v>
      </c>
      <c r="D156" s="63"/>
      <c r="E156" s="64"/>
      <c r="F156" s="142">
        <v>45558</v>
      </c>
      <c r="G156" s="106" t="s">
        <v>1389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1324</v>
      </c>
      <c r="I157" s="120" t="s">
        <v>1417</v>
      </c>
      <c r="J157" s="109" t="s">
        <v>989</v>
      </c>
    </row>
    <row r="158" spans="2:10" ht="17.25" thickTop="1" thickBot="1" x14ac:dyDescent="0.3">
      <c r="B158" s="65" t="s">
        <v>1325</v>
      </c>
      <c r="C158" s="83">
        <v>0</v>
      </c>
      <c r="D158" s="66">
        <v>0</v>
      </c>
      <c r="E158" s="67">
        <f>D158/C156</f>
        <v>0</v>
      </c>
      <c r="F158" s="143"/>
      <c r="G158" s="114" t="s">
        <v>1411</v>
      </c>
      <c r="H158" s="117">
        <v>78</v>
      </c>
      <c r="I158" s="121"/>
      <c r="J158" s="113"/>
    </row>
    <row r="159" spans="2:10" ht="16.5" thickTop="1" x14ac:dyDescent="0.25">
      <c r="B159" s="65" t="s">
        <v>1326</v>
      </c>
      <c r="C159" s="83">
        <v>0</v>
      </c>
      <c r="D159" s="66">
        <v>0</v>
      </c>
      <c r="E159" s="67">
        <v>0</v>
      </c>
      <c r="F159" s="143"/>
      <c r="G159" s="65" t="s">
        <v>1148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1413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1139</v>
      </c>
      <c r="C161" s="94">
        <v>0</v>
      </c>
      <c r="D161" s="94"/>
      <c r="E161" s="95">
        <v>0</v>
      </c>
      <c r="F161" s="143"/>
      <c r="G161" s="65" t="s">
        <v>1419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1140</v>
      </c>
      <c r="C162" s="94" t="e">
        <f>Hoja1!AB5</f>
        <v>#VALUE!</v>
      </c>
      <c r="D162" s="94"/>
      <c r="E162" s="96">
        <v>0</v>
      </c>
      <c r="F162" s="144"/>
      <c r="G162" s="68" t="s">
        <v>1418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1324</v>
      </c>
      <c r="C163" s="62">
        <v>454</v>
      </c>
      <c r="D163" s="63"/>
      <c r="E163" s="64"/>
      <c r="F163" s="142">
        <v>45559</v>
      </c>
      <c r="G163" s="106" t="s">
        <v>1389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1324</v>
      </c>
      <c r="I164" s="120" t="s">
        <v>1417</v>
      </c>
      <c r="J164" s="109" t="s">
        <v>989</v>
      </c>
    </row>
    <row r="165" spans="2:10" ht="17.25" thickTop="1" thickBot="1" x14ac:dyDescent="0.3">
      <c r="B165" s="65" t="s">
        <v>1325</v>
      </c>
      <c r="C165" s="83">
        <v>0</v>
      </c>
      <c r="D165" s="130">
        <v>0</v>
      </c>
      <c r="E165" s="67">
        <v>0</v>
      </c>
      <c r="F165" s="143"/>
      <c r="G165" s="114" t="s">
        <v>1411</v>
      </c>
      <c r="H165" s="117">
        <v>78</v>
      </c>
      <c r="I165" s="121"/>
      <c r="J165" s="113"/>
    </row>
    <row r="166" spans="2:10" ht="16.5" thickTop="1" x14ac:dyDescent="0.25">
      <c r="B166" s="65" t="s">
        <v>1326</v>
      </c>
      <c r="C166" s="83">
        <v>0</v>
      </c>
      <c r="D166" s="66">
        <v>0</v>
      </c>
      <c r="E166" s="67">
        <v>0</v>
      </c>
      <c r="F166" s="143"/>
      <c r="G166" s="65" t="s">
        <v>1148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1413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1139</v>
      </c>
      <c r="C168" s="94">
        <v>0</v>
      </c>
      <c r="D168" s="94"/>
      <c r="E168" s="95">
        <v>0</v>
      </c>
      <c r="F168" s="143"/>
      <c r="G168" s="65" t="s">
        <v>1419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1140</v>
      </c>
      <c r="C169" s="94">
        <v>0</v>
      </c>
      <c r="D169" s="94"/>
      <c r="E169" s="96">
        <v>0</v>
      </c>
      <c r="F169" s="144"/>
      <c r="G169" s="68" t="s">
        <v>1418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1324</v>
      </c>
      <c r="C170" s="62">
        <v>454</v>
      </c>
      <c r="D170" s="63"/>
      <c r="E170" s="64"/>
      <c r="F170" s="142">
        <v>45560</v>
      </c>
      <c r="G170" s="106" t="s">
        <v>1389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1324</v>
      </c>
      <c r="I171" s="120" t="s">
        <v>1417</v>
      </c>
      <c r="J171" s="109" t="s">
        <v>989</v>
      </c>
    </row>
    <row r="172" spans="2:10" ht="17.25" thickTop="1" thickBot="1" x14ac:dyDescent="0.3">
      <c r="B172" s="65" t="s">
        <v>1325</v>
      </c>
      <c r="C172" s="83">
        <v>0</v>
      </c>
      <c r="D172" s="66">
        <v>0</v>
      </c>
      <c r="E172" s="67">
        <f>D172/C170</f>
        <v>0</v>
      </c>
      <c r="F172" s="143"/>
      <c r="G172" s="114" t="s">
        <v>1411</v>
      </c>
      <c r="H172" s="117">
        <v>78</v>
      </c>
      <c r="I172" s="121"/>
      <c r="J172" s="113"/>
    </row>
    <row r="173" spans="2:10" ht="16.5" thickTop="1" x14ac:dyDescent="0.25">
      <c r="B173" s="65" t="s">
        <v>1326</v>
      </c>
      <c r="C173" s="83">
        <v>0</v>
      </c>
      <c r="D173" s="66">
        <v>0</v>
      </c>
      <c r="E173" s="67">
        <f>D173/C170</f>
        <v>0</v>
      </c>
      <c r="F173" s="143"/>
      <c r="G173" s="65" t="s">
        <v>1148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1413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1139</v>
      </c>
      <c r="C175" s="94">
        <v>0</v>
      </c>
      <c r="D175" s="94"/>
      <c r="E175" s="95">
        <v>0</v>
      </c>
      <c r="F175" s="143"/>
      <c r="G175" s="65" t="s">
        <v>1419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1140</v>
      </c>
      <c r="C176" s="94">
        <v>0</v>
      </c>
      <c r="D176" s="94"/>
      <c r="E176" s="96">
        <v>0</v>
      </c>
      <c r="F176" s="144"/>
      <c r="G176" s="68" t="s">
        <v>1418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1324</v>
      </c>
      <c r="C177" s="62">
        <v>454</v>
      </c>
      <c r="D177" s="63"/>
      <c r="E177" s="64"/>
      <c r="F177" s="142">
        <v>45561</v>
      </c>
      <c r="G177" s="106" t="s">
        <v>1389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1324</v>
      </c>
      <c r="I178" s="120" t="s">
        <v>1417</v>
      </c>
      <c r="J178" s="109" t="s">
        <v>989</v>
      </c>
    </row>
    <row r="179" spans="2:10" ht="17.25" thickTop="1" thickBot="1" x14ac:dyDescent="0.3">
      <c r="B179" s="65" t="s">
        <v>1325</v>
      </c>
      <c r="C179" s="83">
        <v>0</v>
      </c>
      <c r="D179" s="66">
        <v>0</v>
      </c>
      <c r="E179" s="67">
        <f>D179/C177</f>
        <v>0</v>
      </c>
      <c r="F179" s="143"/>
      <c r="G179" s="114" t="s">
        <v>1411</v>
      </c>
      <c r="H179" s="117">
        <v>78</v>
      </c>
      <c r="I179" s="121"/>
      <c r="J179" s="113"/>
    </row>
    <row r="180" spans="2:10" ht="16.5" thickTop="1" x14ac:dyDescent="0.25">
      <c r="B180" s="65" t="s">
        <v>1326</v>
      </c>
      <c r="C180" s="83">
        <v>0</v>
      </c>
      <c r="D180" s="66">
        <v>0</v>
      </c>
      <c r="E180" s="67">
        <f>D180/C177</f>
        <v>0</v>
      </c>
      <c r="F180" s="143"/>
      <c r="G180" s="65" t="s">
        <v>1148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1413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1139</v>
      </c>
      <c r="C182" s="94" t="e">
        <f>Hoja1!AE3</f>
        <v>#VALUE!</v>
      </c>
      <c r="D182" s="94"/>
      <c r="E182" s="95">
        <v>0</v>
      </c>
      <c r="F182" s="143"/>
      <c r="G182" s="65" t="s">
        <v>1419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1140</v>
      </c>
      <c r="C183" s="94">
        <v>0</v>
      </c>
      <c r="D183" s="94"/>
      <c r="E183" s="96">
        <v>0</v>
      </c>
      <c r="F183" s="144"/>
      <c r="G183" s="68" t="s">
        <v>1418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1324</v>
      </c>
      <c r="C184" s="62">
        <v>454</v>
      </c>
      <c r="D184" s="63"/>
      <c r="E184" s="64"/>
      <c r="F184" s="142">
        <v>45562</v>
      </c>
      <c r="G184" s="106" t="s">
        <v>1389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1324</v>
      </c>
      <c r="I185" s="120" t="s">
        <v>1417</v>
      </c>
      <c r="J185" s="109" t="s">
        <v>989</v>
      </c>
    </row>
    <row r="186" spans="2:10" ht="17.25" thickTop="1" thickBot="1" x14ac:dyDescent="0.3">
      <c r="B186" s="65" t="s">
        <v>1325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1411</v>
      </c>
      <c r="H186" s="117">
        <v>78</v>
      </c>
      <c r="I186" s="121"/>
      <c r="J186" s="113"/>
    </row>
    <row r="187" spans="2:10" ht="16.5" thickTop="1" x14ac:dyDescent="0.25">
      <c r="B187" s="65" t="s">
        <v>1326</v>
      </c>
      <c r="C187" s="83">
        <v>0</v>
      </c>
      <c r="D187" s="66">
        <v>0</v>
      </c>
      <c r="E187" s="67">
        <f>D187/C184</f>
        <v>0</v>
      </c>
      <c r="F187" s="143"/>
      <c r="G187" s="65" t="s">
        <v>1148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1413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1139</v>
      </c>
      <c r="C189" s="94" t="e">
        <f>Hoja1!AF3</f>
        <v>#VALUE!</v>
      </c>
      <c r="D189" s="94"/>
      <c r="E189" s="95">
        <v>0</v>
      </c>
      <c r="F189" s="143"/>
      <c r="G189" s="65" t="s">
        <v>1419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1140</v>
      </c>
      <c r="C190" s="94" t="e">
        <f>Hoja1!AF5</f>
        <v>#VALUE!</v>
      </c>
      <c r="D190" s="94"/>
      <c r="E190" s="96">
        <v>0</v>
      </c>
      <c r="F190" s="144"/>
      <c r="G190" s="68" t="s">
        <v>1418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1324</v>
      </c>
      <c r="C191" s="62">
        <v>454</v>
      </c>
      <c r="D191" s="63"/>
      <c r="E191" s="64"/>
      <c r="F191" s="142">
        <v>45563</v>
      </c>
      <c r="G191" s="106" t="s">
        <v>1389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1324</v>
      </c>
      <c r="I192" s="120" t="s">
        <v>1417</v>
      </c>
      <c r="J192" s="109" t="s">
        <v>989</v>
      </c>
    </row>
    <row r="193" spans="2:10" ht="17.25" thickTop="1" thickBot="1" x14ac:dyDescent="0.3">
      <c r="B193" s="65" t="s">
        <v>1325</v>
      </c>
      <c r="C193" s="83">
        <v>0</v>
      </c>
      <c r="D193" s="66">
        <v>0</v>
      </c>
      <c r="E193" s="67">
        <f>D193/C191</f>
        <v>0</v>
      </c>
      <c r="F193" s="143"/>
      <c r="G193" s="114" t="s">
        <v>1411</v>
      </c>
      <c r="H193" s="117">
        <v>78</v>
      </c>
      <c r="I193" s="121"/>
      <c r="J193" s="113"/>
    </row>
    <row r="194" spans="2:10" ht="16.5" thickTop="1" x14ac:dyDescent="0.25">
      <c r="B194" s="65" t="s">
        <v>1326</v>
      </c>
      <c r="C194" s="83">
        <v>0</v>
      </c>
      <c r="D194" s="66">
        <v>0</v>
      </c>
      <c r="E194" s="67">
        <f>D194/C191</f>
        <v>0</v>
      </c>
      <c r="F194" s="143"/>
      <c r="G194" s="65" t="s">
        <v>1148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1413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1139</v>
      </c>
      <c r="C196" s="94">
        <v>0</v>
      </c>
      <c r="D196" s="94"/>
      <c r="E196" s="95">
        <v>0</v>
      </c>
      <c r="F196" s="143"/>
      <c r="G196" s="65" t="s">
        <v>1419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1140</v>
      </c>
      <c r="C197" s="94">
        <v>0</v>
      </c>
      <c r="D197" s="94">
        <v>0</v>
      </c>
      <c r="E197" s="96">
        <v>0</v>
      </c>
      <c r="F197" s="144"/>
      <c r="G197" s="68" t="s">
        <v>1418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1324</v>
      </c>
      <c r="C198" s="62">
        <v>454</v>
      </c>
      <c r="D198" s="63"/>
      <c r="E198" s="64"/>
      <c r="F198" s="142">
        <v>45564</v>
      </c>
      <c r="G198" s="106" t="s">
        <v>1389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1324</v>
      </c>
      <c r="I199" s="120" t="s">
        <v>1417</v>
      </c>
      <c r="J199" s="109" t="s">
        <v>989</v>
      </c>
    </row>
    <row r="200" spans="2:10" ht="17.25" thickTop="1" thickBot="1" x14ac:dyDescent="0.3">
      <c r="B200" s="65" t="s">
        <v>1325</v>
      </c>
      <c r="C200" s="83">
        <v>0</v>
      </c>
      <c r="D200" s="66">
        <v>0</v>
      </c>
      <c r="E200" s="67">
        <v>0</v>
      </c>
      <c r="F200" s="143"/>
      <c r="G200" s="114" t="s">
        <v>1411</v>
      </c>
      <c r="H200" s="117">
        <v>78</v>
      </c>
      <c r="I200" s="121"/>
      <c r="J200" s="113"/>
    </row>
    <row r="201" spans="2:10" ht="16.5" thickTop="1" x14ac:dyDescent="0.25">
      <c r="B201" s="65" t="s">
        <v>1326</v>
      </c>
      <c r="C201" s="83">
        <v>0</v>
      </c>
      <c r="D201" s="66">
        <v>0</v>
      </c>
      <c r="E201" s="67">
        <v>0</v>
      </c>
      <c r="F201" s="143"/>
      <c r="G201" s="65" t="s">
        <v>1148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1413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1139</v>
      </c>
      <c r="C203" s="94">
        <v>0</v>
      </c>
      <c r="D203" s="94"/>
      <c r="E203" s="95">
        <v>0</v>
      </c>
      <c r="F203" s="143"/>
      <c r="G203" s="65" t="s">
        <v>1419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1140</v>
      </c>
      <c r="C204" s="94">
        <v>0</v>
      </c>
      <c r="D204" s="94"/>
      <c r="E204" s="96">
        <v>0</v>
      </c>
      <c r="F204" s="144"/>
      <c r="G204" s="68" t="s">
        <v>1418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1324</v>
      </c>
      <c r="C205" s="62">
        <v>454</v>
      </c>
      <c r="D205" s="63"/>
      <c r="E205" s="64"/>
      <c r="F205" s="142">
        <v>45565</v>
      </c>
      <c r="G205" s="106" t="s">
        <v>1389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1324</v>
      </c>
      <c r="I206" s="120" t="s">
        <v>1417</v>
      </c>
      <c r="J206" s="109" t="s">
        <v>989</v>
      </c>
    </row>
    <row r="207" spans="2:10" ht="17.25" thickTop="1" thickBot="1" x14ac:dyDescent="0.3">
      <c r="B207" s="65" t="s">
        <v>1325</v>
      </c>
      <c r="C207" s="83">
        <v>0</v>
      </c>
      <c r="D207" s="66">
        <v>0</v>
      </c>
      <c r="E207" s="67">
        <f>D207/C205</f>
        <v>0</v>
      </c>
      <c r="F207" s="143"/>
      <c r="G207" s="114" t="s">
        <v>1411</v>
      </c>
      <c r="H207" s="117">
        <v>78</v>
      </c>
      <c r="I207" s="121"/>
      <c r="J207" s="113"/>
    </row>
    <row r="208" spans="2:10" ht="16.5" thickTop="1" x14ac:dyDescent="0.25">
      <c r="B208" s="65" t="s">
        <v>1326</v>
      </c>
      <c r="C208" s="83">
        <v>0</v>
      </c>
      <c r="D208" s="66">
        <v>0</v>
      </c>
      <c r="E208" s="67">
        <f>D208/C205</f>
        <v>0</v>
      </c>
      <c r="F208" s="143"/>
      <c r="G208" s="65" t="s">
        <v>1148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1413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1139</v>
      </c>
      <c r="C210" s="94">
        <v>0</v>
      </c>
      <c r="D210" s="94"/>
      <c r="E210" s="95">
        <v>0</v>
      </c>
      <c r="F210" s="143"/>
      <c r="G210" s="65" t="s">
        <v>1419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1140</v>
      </c>
      <c r="C211" s="94">
        <v>0</v>
      </c>
      <c r="D211" s="94"/>
      <c r="E211" s="96">
        <v>0</v>
      </c>
      <c r="F211" s="144"/>
      <c r="G211" s="68" t="s">
        <v>1418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1324</v>
      </c>
      <c r="C212" s="62">
        <v>454</v>
      </c>
      <c r="D212" s="63"/>
      <c r="E212" s="64"/>
      <c r="F212" s="142">
        <v>45566</v>
      </c>
      <c r="G212" s="106" t="s">
        <v>1389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1324</v>
      </c>
      <c r="I213" s="120" t="s">
        <v>1417</v>
      </c>
      <c r="J213" s="109" t="s">
        <v>989</v>
      </c>
    </row>
    <row r="214" spans="2:10" ht="17.25" thickTop="1" thickBot="1" x14ac:dyDescent="0.3">
      <c r="B214" s="65" t="s">
        <v>1325</v>
      </c>
      <c r="C214" s="83">
        <v>0</v>
      </c>
      <c r="D214" s="66">
        <v>0</v>
      </c>
      <c r="E214" s="67">
        <f>D214/C212</f>
        <v>0</v>
      </c>
      <c r="F214" s="143"/>
      <c r="G214" s="114" t="s">
        <v>1411</v>
      </c>
      <c r="H214" s="117">
        <v>78</v>
      </c>
      <c r="I214" s="121"/>
      <c r="J214" s="113"/>
    </row>
    <row r="215" spans="2:10" ht="16.5" thickTop="1" x14ac:dyDescent="0.25">
      <c r="B215" s="65" t="s">
        <v>1326</v>
      </c>
      <c r="C215" s="83">
        <v>0</v>
      </c>
      <c r="D215" s="66">
        <v>0</v>
      </c>
      <c r="E215" s="67">
        <f>D215/C212</f>
        <v>0</v>
      </c>
      <c r="F215" s="143"/>
      <c r="G215" s="65" t="s">
        <v>1148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1413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1139</v>
      </c>
      <c r="C217" s="94">
        <v>0</v>
      </c>
      <c r="D217" s="94"/>
      <c r="E217" s="95">
        <v>0</v>
      </c>
      <c r="F217" s="143"/>
      <c r="G217" s="65" t="s">
        <v>1419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1140</v>
      </c>
      <c r="C218" s="94">
        <v>0</v>
      </c>
      <c r="D218" s="94"/>
      <c r="E218" s="96">
        <v>0</v>
      </c>
      <c r="F218" s="144"/>
      <c r="G218" s="68" t="s">
        <v>1418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970</v>
      </c>
      <c r="E1" t="s">
        <v>619</v>
      </c>
      <c r="F1" t="s">
        <v>618</v>
      </c>
      <c r="G1" s="36" t="s">
        <v>987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542</v>
      </c>
      <c r="G12" s="36">
        <f t="shared" si="7"/>
        <v>7.9335793357933573E-2</v>
      </c>
    </row>
    <row r="13" spans="1:7" x14ac:dyDescent="0.25">
      <c r="A13" s="17">
        <f>'APAGADOS RADIO'!Q3</f>
        <v>45547</v>
      </c>
      <c r="B13">
        <f>'APAGADOS RADIO'!Q2+D13</f>
        <v>13</v>
      </c>
      <c r="C13">
        <f>'APAGADOS FIBRA'!Q2</f>
        <v>16</v>
      </c>
      <c r="D13">
        <f>'APAGADOS ANTENA'!Q2</f>
        <v>5</v>
      </c>
      <c r="E13">
        <f t="shared" si="6"/>
        <v>29</v>
      </c>
      <c r="F13">
        <f>'RESUMEN TOTAL'!B1</f>
        <v>542</v>
      </c>
      <c r="G13" s="36">
        <f t="shared" si="7"/>
        <v>5.350553505535055E-2</v>
      </c>
    </row>
    <row r="14" spans="1:7" x14ac:dyDescent="0.25">
      <c r="A14" s="17">
        <f>'APAGADOS RADIO'!R3</f>
        <v>45548</v>
      </c>
      <c r="B14">
        <f>'APAGADOS RADIO'!R2+D14</f>
        <v>13</v>
      </c>
      <c r="C14">
        <f>'APAGADOS FIBRA'!R2</f>
        <v>17</v>
      </c>
      <c r="D14">
        <f>'APAGADOS ANTENA'!R2</f>
        <v>5</v>
      </c>
      <c r="E14">
        <f t="shared" si="6"/>
        <v>30</v>
      </c>
      <c r="F14">
        <f>'RESUMEN TOTAL'!B1</f>
        <v>542</v>
      </c>
      <c r="G14" s="36">
        <f t="shared" si="7"/>
        <v>5.5350553505535055E-2</v>
      </c>
    </row>
    <row r="15" spans="1:7" x14ac:dyDescent="0.25">
      <c r="A15" s="17">
        <f>'APAGADOS RADIO'!S3</f>
        <v>45549</v>
      </c>
      <c r="B15">
        <f>'APAGADOS RADIO'!S2+D15</f>
        <v>10</v>
      </c>
      <c r="C15">
        <f>'APAGADOS FIBRA'!S2</f>
        <v>14</v>
      </c>
      <c r="D15">
        <f>'APAGADOS ANTENA'!S2</f>
        <v>3</v>
      </c>
      <c r="E15">
        <f t="shared" si="6"/>
        <v>24</v>
      </c>
      <c r="F15">
        <f>'RESUMEN TOTAL'!B1</f>
        <v>542</v>
      </c>
      <c r="G15" s="36">
        <f t="shared" si="7"/>
        <v>4.4280442804428041E-2</v>
      </c>
    </row>
    <row r="16" spans="1:7" x14ac:dyDescent="0.25">
      <c r="A16" s="17">
        <f>'APAGADOS RADIO'!T3</f>
        <v>45550</v>
      </c>
      <c r="B16">
        <f>'APAGADOS RADIO'!T2+D16</f>
        <v>10</v>
      </c>
      <c r="C16">
        <f>'APAGADOS FIBRA'!T2</f>
        <v>14</v>
      </c>
      <c r="D16">
        <f>'APAGADOS ANTENA'!T2</f>
        <v>3</v>
      </c>
      <c r="E16">
        <f t="shared" si="6"/>
        <v>24</v>
      </c>
      <c r="F16">
        <f>'RESUMEN TOTAL'!B1</f>
        <v>542</v>
      </c>
      <c r="G16" s="36">
        <f t="shared" si="7"/>
        <v>4.4280442804428041E-2</v>
      </c>
    </row>
    <row r="17" spans="1:7" x14ac:dyDescent="0.25">
      <c r="A17" s="17">
        <f>'APAGADOS RADIO'!U3</f>
        <v>45551</v>
      </c>
      <c r="B17">
        <f>'APAGADOS RADIO'!U2+D17</f>
        <v>10</v>
      </c>
      <c r="C17">
        <f>'APAGADOS FIBRA'!U2</f>
        <v>13</v>
      </c>
      <c r="D17">
        <f>'APAGADOS ANTENA'!U2</f>
        <v>3</v>
      </c>
      <c r="E17">
        <f t="shared" si="6"/>
        <v>23</v>
      </c>
      <c r="F17">
        <f>'RESUMEN TOTAL'!B1</f>
        <v>542</v>
      </c>
      <c r="G17" s="36">
        <f t="shared" si="7"/>
        <v>4.2435424354243544E-2</v>
      </c>
    </row>
    <row r="18" spans="1:7" x14ac:dyDescent="0.25">
      <c r="A18" s="17">
        <f>'APAGADOS RADIO'!V3</f>
        <v>45552</v>
      </c>
      <c r="B18">
        <f>'APAGADOS RADIO'!V2+D18</f>
        <v>9</v>
      </c>
      <c r="C18">
        <f>'APAGADOS FIBRA'!V2</f>
        <v>12</v>
      </c>
      <c r="D18">
        <f>'APAGADOS ANTENA'!V2</f>
        <v>2</v>
      </c>
      <c r="E18">
        <f t="shared" si="6"/>
        <v>21</v>
      </c>
      <c r="F18">
        <f>'RESUMEN TOTAL'!B1</f>
        <v>542</v>
      </c>
      <c r="G18" s="36">
        <f t="shared" si="7"/>
        <v>3.8745387453874541E-2</v>
      </c>
    </row>
    <row r="19" spans="1:7" x14ac:dyDescent="0.25">
      <c r="A19" s="17">
        <f>'APAGADOS RADIO'!W3</f>
        <v>45553</v>
      </c>
      <c r="B19">
        <f>'APAGADOS RADIO'!W2+D19</f>
        <v>10</v>
      </c>
      <c r="C19">
        <f>'APAGADOS FIBRA'!W2</f>
        <v>17</v>
      </c>
      <c r="D19">
        <f>'APAGADOS ANTENA'!W2</f>
        <v>4</v>
      </c>
      <c r="E19">
        <f t="shared" si="6"/>
        <v>27</v>
      </c>
      <c r="F19">
        <f>'RESUMEN TOTAL'!B1</f>
        <v>542</v>
      </c>
      <c r="G19" s="36">
        <f t="shared" ref="G19:G30" si="8">E19/F19</f>
        <v>4.9815498154981548E-2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542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1411</v>
      </c>
      <c r="C33" t="s">
        <v>1412</v>
      </c>
      <c r="D33" t="s">
        <v>1413</v>
      </c>
      <c r="E33" t="s">
        <v>1414</v>
      </c>
      <c r="F33" t="s">
        <v>1415</v>
      </c>
      <c r="G33" s="36" t="s">
        <v>1416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13</v>
      </c>
      <c r="F45">
        <f>paradas!Q3</f>
        <v>14</v>
      </c>
      <c r="G45" s="104">
        <f t="shared" si="12"/>
        <v>27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14</v>
      </c>
      <c r="F46">
        <f>paradas!R3</f>
        <v>16</v>
      </c>
      <c r="G46" s="104">
        <f t="shared" si="12"/>
        <v>30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14</v>
      </c>
      <c r="F47">
        <f>paradas!S3</f>
        <v>16</v>
      </c>
      <c r="G47" s="104">
        <f>E47+F47</f>
        <v>30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16</v>
      </c>
      <c r="G48" s="104">
        <f t="shared" ref="G48:G52" si="13">E48+F48</f>
        <v>30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16</v>
      </c>
      <c r="G49" s="104">
        <f t="shared" si="13"/>
        <v>30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14</v>
      </c>
      <c r="F50">
        <f>paradas!V3</f>
        <v>16</v>
      </c>
      <c r="G50" s="104">
        <f t="shared" si="13"/>
        <v>30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17</v>
      </c>
      <c r="G51" s="104">
        <f t="shared" si="13"/>
        <v>30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7" sqref="E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1148</v>
      </c>
    </row>
    <row r="2" spans="1:35" ht="16.5" thickTop="1" thickBot="1" x14ac:dyDescent="0.3">
      <c r="A2" s="57" t="s">
        <v>1139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1139</v>
      </c>
      <c r="E3" s="51" t="s">
        <v>1149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16</v>
      </c>
      <c r="R3" s="53">
        <v>18</v>
      </c>
      <c r="S3" s="53">
        <v>0</v>
      </c>
      <c r="T3" s="53">
        <v>0</v>
      </c>
      <c r="U3" s="53">
        <v>15</v>
      </c>
      <c r="V3" s="53">
        <v>13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1140</v>
      </c>
      <c r="B4" s="47">
        <f>COUNTIFS('RESUMEN TOTAL'!C5:C545,"=COSEIDI")</f>
        <v>208</v>
      </c>
      <c r="D4" s="45"/>
      <c r="E4" s="43" t="s">
        <v>1151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0.08</v>
      </c>
      <c r="R4" s="59">
        <v>0.09</v>
      </c>
      <c r="S4" s="59">
        <v>0</v>
      </c>
      <c r="T4" s="59">
        <v>0</v>
      </c>
      <c r="U4" s="59">
        <v>0.06</v>
      </c>
      <c r="V4" s="59">
        <v>0.06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1140</v>
      </c>
      <c r="E5" s="54" t="s">
        <v>1150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16</v>
      </c>
      <c r="R5" s="55">
        <v>13</v>
      </c>
      <c r="S5" s="55">
        <v>0</v>
      </c>
      <c r="T5" s="55">
        <v>0</v>
      </c>
      <c r="U5" s="55">
        <v>9</v>
      </c>
      <c r="V5" s="55">
        <v>9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1152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0.08</v>
      </c>
      <c r="R6" s="58">
        <v>7.0000000000000007E-2</v>
      </c>
      <c r="S6" s="58">
        <v>0</v>
      </c>
      <c r="T6" s="58">
        <v>0</v>
      </c>
      <c r="U6" s="58">
        <v>0.04</v>
      </c>
      <c r="V6" s="58">
        <v>0.04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1405</v>
      </c>
      <c r="D1" s="31">
        <f>COUNTIFS(A5:A601,"=paradas seguras")/2</f>
        <v>39</v>
      </c>
      <c r="E1" s="98" t="s">
        <v>1406</v>
      </c>
      <c r="F1" s="98"/>
      <c r="G1" s="98"/>
      <c r="H1" s="99">
        <f>COUNTIFS(A5:A601,"=paradas seguras")</f>
        <v>78</v>
      </c>
      <c r="I1" s="100" t="s">
        <v>1407</v>
      </c>
      <c r="J1" s="100"/>
      <c r="K1" s="101">
        <f>COUNTIFS(D5:D601,"=GFIJA")</f>
        <v>39</v>
      </c>
      <c r="L1" s="102" t="s">
        <v>1408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1410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13</v>
      </c>
      <c r="R2" s="18">
        <f>COUNTIFS(R4:R600, "=APAGADO",D4:D600,"=GFIJA")</f>
        <v>14</v>
      </c>
      <c r="S2" s="18">
        <f>COUNTIFS(S4:S600, "=APAGADO",D4:D600,"=GFIJA")</f>
        <v>14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14</v>
      </c>
      <c r="W2" s="18">
        <f>COUNTIFS(W4:W600, "=APAGADO",D4:D600,"=GFIJA")</f>
        <v>13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1387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14</v>
      </c>
      <c r="R3" s="18">
        <f>COUNTIFS(R6:R602, "=APAGADO",D4:D600,"=INTERCOMUNICADOR")</f>
        <v>16</v>
      </c>
      <c r="S3" s="18">
        <f>COUNTIFS(S6:S602, "=APAGADO",D4:D600,"=INTERCOMUNICADOR")</f>
        <v>16</v>
      </c>
      <c r="T3" s="18">
        <f>COUNTIFS(T6:T602, "=APAGADO",D4:D600,"=INTERCOMUNICADOR")</f>
        <v>16</v>
      </c>
      <c r="U3" s="18">
        <f>COUNTIFS(U6:U602, "=APAGADO",D4:D600,"=INTERCOMUNICADOR")</f>
        <v>16</v>
      </c>
      <c r="V3" s="18">
        <f>COUNTIFS(V6:V602, "=APAGADO",D4:D600,"=INTERCOMUNICADOR")</f>
        <v>16</v>
      </c>
      <c r="W3" s="18">
        <f>COUNTIFS(W6:W602, "=APAGADO",D4:D600,"=INTERCOMUNICADOR")</f>
        <v>17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 t="str">
        <f>'RESUMEN TOTAL'!W18</f>
        <v>APAGADO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 t="str">
        <f>'RESUMEN TOTAL'!W19</f>
        <v>APAGADO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 t="str">
        <f>'RESUMEN TOTAL'!V62</f>
        <v>APAGADO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>
        <f>'RESUMEN TOTAL'!AB62</f>
        <v>0</v>
      </c>
      <c r="W62" s="86" t="str">
        <f>'RESUMEN TOTAL'!AC62</f>
        <v>APAGADO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 t="str">
        <f>'RESUMEN TOTAL'!X76</f>
        <v>APAGADO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 t="str">
        <f>'RESUMEN TOTAL'!V85</f>
        <v>APAGADO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>
        <f>'RESUMEN TOTAL'!AB85</f>
        <v>0</v>
      </c>
      <c r="W85" s="86" t="str">
        <f>'RESUMEN TOTAL'!AC85</f>
        <v>APAGADO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 t="str">
        <f>'RESUMEN TOTAL'!AC149</f>
        <v>APAGADO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 t="str">
        <f>'RESUMEN TOTAL'!V153</f>
        <v>APAGADO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 t="str">
        <f>'RESUMEN TOTAL'!AB158</f>
        <v>APAGADO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>
        <f>'RESUMEN TOTAL'!X168</f>
        <v>0</v>
      </c>
      <c r="S165" s="86" t="str">
        <f>'RESUMEN TOTAL'!Y168</f>
        <v>APAGADO</v>
      </c>
      <c r="T165" s="86" t="str">
        <f>'RESUMEN TOTAL'!Z168</f>
        <v>APAGADO</v>
      </c>
      <c r="U165" s="86">
        <f>'RESUMEN TOTAL'!AA168</f>
        <v>0</v>
      </c>
      <c r="V165" s="86">
        <f>'RESUMEN TOTAL'!AB168</f>
        <v>0</v>
      </c>
      <c r="W165" s="86" t="str">
        <f>'RESUMEN TOTAL'!AC168</f>
        <v>APAGADO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 t="str">
        <f>'RESUMEN TOTAL'!X199</f>
        <v>APAGADO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 t="str">
        <f>'RESUMEN TOTAL'!V223</f>
        <v>APAGADO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 t="str">
        <f>'RESUMEN TOTAL'!V225</f>
        <v>APAGADO</v>
      </c>
      <c r="Q221" s="86">
        <f>'RESUMEN TOTAL'!W225</f>
        <v>0</v>
      </c>
      <c r="R221" s="86">
        <f>'RESUMEN TOTAL'!X225</f>
        <v>0</v>
      </c>
      <c r="S221" s="86" t="str">
        <f>'RESUMEN TOTAL'!Y225</f>
        <v>APAGADO</v>
      </c>
      <c r="T221" s="86" t="str">
        <f>'RESUMEN TOTAL'!Z225</f>
        <v>APAGADO</v>
      </c>
      <c r="U221" s="86" t="str">
        <f>'RESUMEN TOTAL'!AA225</f>
        <v>APAGADO</v>
      </c>
      <c r="V221" s="86" t="str">
        <f>'RESUMEN TOTAL'!AB225</f>
        <v>APAGADO</v>
      </c>
      <c r="W221" s="86" t="str">
        <f>'RESUMEN TOTAL'!AC225</f>
        <v>APAGADO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 t="str">
        <f>'RESUMEN TOTAL'!W239</f>
        <v>APAGADO</v>
      </c>
      <c r="R234" s="86" t="str">
        <f>'RESUMEN TOTAL'!X239</f>
        <v>APAGADO</v>
      </c>
      <c r="S234" s="86" t="str">
        <f>'RESUMEN TOTAL'!Y239</f>
        <v>APAGADO</v>
      </c>
      <c r="T234" s="86" t="str">
        <f>'RESUMEN TOTAL'!Z239</f>
        <v>APAGADO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 t="str">
        <f>'RESUMEN TOTAL'!X245</f>
        <v>APAGADO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 t="str">
        <f>'RESUMEN TOTAL'!X246</f>
        <v>APAGADO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 t="str">
        <f>'RESUMEN TOTAL'!X247</f>
        <v>APAGADO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 t="str">
        <f>'RESUMEN TOTAL'!W253</f>
        <v>APAGADO</v>
      </c>
      <c r="R248" s="86" t="str">
        <f>'RESUMEN TOTAL'!X253</f>
        <v>APAGADO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 t="str">
        <f>'RESUMEN TOTAL'!AC258</f>
        <v>APAGADO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 t="str">
        <f>'RESUMEN TOTAL'!V276</f>
        <v>APAGADO</v>
      </c>
      <c r="Q270" s="86" t="str">
        <f>'RESUMEN TOTAL'!W276</f>
        <v>APAGADO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>
        <f>'RESUMEN TOTAL'!W299</f>
        <v>0</v>
      </c>
      <c r="R293" s="86" t="str">
        <f>'RESUMEN TOTAL'!X299</f>
        <v>APAGADO</v>
      </c>
      <c r="S293" s="86" t="str">
        <f>'RESUMEN TOTAL'!Y299</f>
        <v>APAGADO</v>
      </c>
      <c r="T293" s="86" t="str">
        <f>'RESUMEN TOTAL'!Z299</f>
        <v>APAGADO</v>
      </c>
      <c r="U293" s="86" t="str">
        <f>'RESUMEN TOTAL'!AA299</f>
        <v>APAGADO</v>
      </c>
      <c r="V293" s="86" t="str">
        <f>'RESUMEN TOTAL'!AB299</f>
        <v>APAGADO</v>
      </c>
      <c r="W293" s="86" t="str">
        <f>'RESUMEN TOTAL'!AC299</f>
        <v>APAGADO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 t="str">
        <f>'RESUMEN TOTAL'!V307</f>
        <v>APAGADO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 t="str">
        <f>'RESUMEN TOTAL'!AC320</f>
        <v>APAGADO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 t="str">
        <f>'RESUMEN TOTAL'!V344</f>
        <v>APAGADO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 t="str">
        <f>'RESUMEN TOTAL'!W356</f>
        <v>APAGADO</v>
      </c>
      <c r="R350" s="86" t="str">
        <f>'RESUMEN TOTAL'!X356</f>
        <v>APAGADO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 t="str">
        <f>'RESUMEN TOTAL'!AA359</f>
        <v>APAGADO</v>
      </c>
      <c r="V353" s="86" t="str">
        <f>'RESUMEN TOTAL'!AB359</f>
        <v>APAGADO</v>
      </c>
      <c r="W353" s="86" t="str">
        <f>'RESUMEN TOTAL'!AC359</f>
        <v>APAGADO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 t="str">
        <f>'RESUMEN TOTAL'!V382</f>
        <v>APAGADO</v>
      </c>
      <c r="Q376" s="86" t="str">
        <f>'RESUMEN TOTAL'!W382</f>
        <v>APAGADO</v>
      </c>
      <c r="R376" s="86" t="str">
        <f>'RESUMEN TOTAL'!X382</f>
        <v>APAGADO</v>
      </c>
      <c r="S376" s="86" t="str">
        <f>'RESUMEN TOTAL'!Y382</f>
        <v>APAGADO</v>
      </c>
      <c r="T376" s="86" t="str">
        <f>'RESUMEN TOTAL'!Z382</f>
        <v>APAGADO</v>
      </c>
      <c r="U376" s="86" t="str">
        <f>'RESUMEN TOTAL'!AA382</f>
        <v>APAGADO</v>
      </c>
      <c r="V376" s="86" t="str">
        <f>'RESUMEN TOTAL'!AB382</f>
        <v>APAGADO</v>
      </c>
      <c r="W376" s="86" t="str">
        <f>'RESUMEN TOTAL'!AC382</f>
        <v>APAGADO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 t="str">
        <f>'RESUMEN TOTAL'!V407</f>
        <v>APAGADO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 t="str">
        <f>'RESUMEN TOTAL'!V410</f>
        <v>APAGADO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 t="str">
        <f>'RESUMEN TOTAL'!V423</f>
        <v>APAGADO</v>
      </c>
      <c r="Q417" s="86" t="str">
        <f>'RESUMEN TOTAL'!W423</f>
        <v>APAGADO</v>
      </c>
      <c r="R417" s="86" t="str">
        <f>'RESUMEN TOTAL'!X423</f>
        <v>APAGADO</v>
      </c>
      <c r="S417" s="86" t="str">
        <f>'RESUMEN TOTAL'!Y423</f>
        <v>APAGADO</v>
      </c>
      <c r="T417" s="86" t="str">
        <f>'RESUMEN TOTAL'!Z423</f>
        <v>APAGADO</v>
      </c>
      <c r="U417" s="86" t="str">
        <f>'RESUMEN TOTAL'!AA423</f>
        <v>APAGADO</v>
      </c>
      <c r="V417" s="86" t="str">
        <f>'RESUMEN TOTAL'!AB423</f>
        <v>APAGADO</v>
      </c>
      <c r="W417" s="86" t="str">
        <f>'RESUMEN TOTAL'!AC423</f>
        <v>APAGADO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 t="str">
        <f>'RESUMEN TOTAL'!V433</f>
        <v>APAGADO</v>
      </c>
      <c r="Q427" s="86" t="str">
        <f>'RESUMEN TOTAL'!W433</f>
        <v>APAGADO</v>
      </c>
      <c r="R427" s="86" t="str">
        <f>'RESUMEN TOTAL'!X433</f>
        <v>APAGADO</v>
      </c>
      <c r="S427" s="86" t="str">
        <f>'RESUMEN TOTAL'!Y433</f>
        <v>APAGADO</v>
      </c>
      <c r="T427" s="86" t="str">
        <f>'RESUMEN TOTAL'!Z433</f>
        <v>APAGADO</v>
      </c>
      <c r="U427" s="86" t="str">
        <f>'RESUMEN TOTAL'!AA433</f>
        <v>APAGADO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 t="str">
        <f>'RESUMEN TOTAL'!V471</f>
        <v>APAGADO</v>
      </c>
      <c r="Q465" s="86" t="e">
        <f>'RESUMEN TOTAL'!#REF!</f>
        <v>#REF!</v>
      </c>
      <c r="R465" s="86" t="str">
        <f>'RESUMEN TOTAL'!X471</f>
        <v>APAGADO</v>
      </c>
      <c r="S465" s="86" t="str">
        <f>'RESUMEN TOTAL'!Y471</f>
        <v>APAGADO</v>
      </c>
      <c r="T465" s="86" t="str">
        <f>'RESUMEN TOTAL'!Z471</f>
        <v>APAGADO</v>
      </c>
      <c r="U465" s="86" t="str">
        <f>'RESUMEN TOTAL'!AA471</f>
        <v>APAGADO</v>
      </c>
      <c r="V465" s="86" t="str">
        <f>'RESUMEN TOTAL'!AB471</f>
        <v>APAGADO</v>
      </c>
      <c r="W465" s="86" t="str">
        <f>'RESUMEN TOTAL'!AC471</f>
        <v>APAGADO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 t="str">
        <f>'RESUMEN TOTAL'!AA480</f>
        <v>APAGADO</v>
      </c>
      <c r="V474" s="86" t="str">
        <f>'RESUMEN TOTAL'!AB480</f>
        <v>APAGADO</v>
      </c>
      <c r="W474" s="86" t="str">
        <f>'RESUMEN TOTAL'!AC480</f>
        <v>APAGADO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 t="str">
        <f>'RESUMEN TOTAL'!AA484</f>
        <v>APAGADO</v>
      </c>
      <c r="V478" s="86" t="str">
        <f>'RESUMEN TOTAL'!AB484</f>
        <v>APAGADO</v>
      </c>
      <c r="W478" s="86" t="str">
        <f>'RESUMEN TOTAL'!AC484</f>
        <v>APAGADO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 t="str">
        <f>'RESUMEN TOTAL'!V487</f>
        <v>APAGADO</v>
      </c>
      <c r="Q481" s="86" t="str">
        <f>'RESUMEN TOTAL'!W487</f>
        <v>APAGADO</v>
      </c>
      <c r="R481" s="86" t="str">
        <f>'RESUMEN TOTAL'!X487</f>
        <v>APAGADO</v>
      </c>
      <c r="S481" s="86" t="str">
        <f>'RESUMEN TOTAL'!Y487</f>
        <v>APAGADO</v>
      </c>
      <c r="T481" s="86" t="str">
        <f>'RESUMEN TOTAL'!Z487</f>
        <v>APAGADO</v>
      </c>
      <c r="U481" s="86" t="str">
        <f>'RESUMEN TOTAL'!AA487</f>
        <v>APAGADO</v>
      </c>
      <c r="V481" s="86" t="str">
        <f>'RESUMEN TOTAL'!AB487</f>
        <v>APAGADO</v>
      </c>
      <c r="W481" s="86" t="str">
        <f>'RESUMEN TOTAL'!AC487</f>
        <v>APAGADO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 t="str">
        <f>'RESUMEN TOTAL'!V501</f>
        <v>APAGADO</v>
      </c>
      <c r="Q495" s="86" t="str">
        <f>'RESUMEN TOTAL'!W501</f>
        <v>APAGADO</v>
      </c>
      <c r="R495" s="86" t="str">
        <f>'RESUMEN TOTAL'!X501</f>
        <v>APAGADO</v>
      </c>
      <c r="S495" s="86" t="str">
        <f>'RESUMEN TOTAL'!Y501</f>
        <v>APAGADO</v>
      </c>
      <c r="T495" s="86" t="str">
        <f>'RESUMEN TOTAL'!Z501</f>
        <v>APAGADO</v>
      </c>
      <c r="U495" s="86" t="str">
        <f>'RESUMEN TOTAL'!AA501</f>
        <v>APAGADO</v>
      </c>
      <c r="V495" s="86" t="str">
        <f>'RESUMEN TOTAL'!AB501</f>
        <v>APAGADO</v>
      </c>
      <c r="W495" s="86" t="str">
        <f>'RESUMEN TOTAL'!AC501</f>
        <v>APAGADO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 t="str">
        <f>'RESUMEN TOTAL'!V506</f>
        <v>APAGADO</v>
      </c>
      <c r="Q500" s="86" t="str">
        <f>'RESUMEN TOTAL'!W506</f>
        <v>APAGADO</v>
      </c>
      <c r="R500" s="86" t="str">
        <f>'RESUMEN TOTAL'!X506</f>
        <v>APAGADO</v>
      </c>
      <c r="S500" s="86" t="str">
        <f>'RESUMEN TOTAL'!Y506</f>
        <v>APAGADO</v>
      </c>
      <c r="T500" s="86" t="str">
        <f>'RESUMEN TOTAL'!Z506</f>
        <v>APAGADO</v>
      </c>
      <c r="U500" s="86" t="str">
        <f>'RESUMEN TOTAL'!AA506</f>
        <v>APAGADO</v>
      </c>
      <c r="V500" s="86" t="str">
        <f>'RESUMEN TOTAL'!AB506</f>
        <v>APAGADO</v>
      </c>
      <c r="W500" s="86" t="str">
        <f>'RESUMEN TOTAL'!AC506</f>
        <v>APAGADO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 t="str">
        <f>'RESUMEN TOTAL'!V509</f>
        <v>APAGADO</v>
      </c>
      <c r="Q503" s="86" t="str">
        <f>'RESUMEN TOTAL'!W509</f>
        <v>APAGADO</v>
      </c>
      <c r="R503" s="86" t="str">
        <f>'RESUMEN TOTAL'!X509</f>
        <v>APAGADO</v>
      </c>
      <c r="S503" s="86" t="str">
        <f>'RESUMEN TOTAL'!Y509</f>
        <v>APAGADO</v>
      </c>
      <c r="T503" s="86" t="str">
        <f>'RESUMEN TOTAL'!Z509</f>
        <v>APAGADO</v>
      </c>
      <c r="U503" s="86" t="str">
        <f>'RESUMEN TOTAL'!AA509</f>
        <v>APAGADO</v>
      </c>
      <c r="V503" s="86" t="str">
        <f>'RESUMEN TOTAL'!AB509</f>
        <v>APAGADO</v>
      </c>
      <c r="W503" s="86" t="str">
        <f>'RESUMEN TOTAL'!AC509</f>
        <v>APAGADO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 t="str">
        <f>'RESUMEN TOTAL'!W518</f>
        <v>APAGADO</v>
      </c>
      <c r="R510" s="86" t="str">
        <f>'RESUMEN TOTAL'!X518</f>
        <v>APAGADO</v>
      </c>
      <c r="S510" s="86" t="str">
        <f>'RESUMEN TOTAL'!Y518</f>
        <v>APAGADO</v>
      </c>
      <c r="T510" s="86" t="str">
        <f>'RESUMEN TOTAL'!Z518</f>
        <v>APAGADO</v>
      </c>
      <c r="U510" s="86" t="str">
        <f>'RESUMEN TOTAL'!AA518</f>
        <v>APAGADO</v>
      </c>
      <c r="V510" s="86" t="str">
        <f>'RESUMEN TOTAL'!AB518</f>
        <v>APAGADO</v>
      </c>
      <c r="W510" s="86" t="str">
        <f>'RESUMEN TOTAL'!AC518</f>
        <v>APAGADO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 t="str">
        <f>'RESUMEN TOTAL'!AC523</f>
        <v>APAGADO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 t="str">
        <f>'RESUMEN TOTAL'!V524</f>
        <v>APAGADO</v>
      </c>
      <c r="Q516" s="86" t="str">
        <f>'RESUMEN TOTAL'!W524</f>
        <v>APAGADO</v>
      </c>
      <c r="R516" s="86" t="str">
        <f>'RESUMEN TOTAL'!X524</f>
        <v>APAGADO</v>
      </c>
      <c r="S516" s="86" t="str">
        <f>'RESUMEN TOTAL'!Y524</f>
        <v>APAGADO</v>
      </c>
      <c r="T516" s="86" t="str">
        <f>'RESUMEN TOTAL'!Z524</f>
        <v>APAGADO</v>
      </c>
      <c r="U516" s="86" t="str">
        <f>'RESUMEN TOTAL'!AA524</f>
        <v>APAGADO</v>
      </c>
      <c r="V516" s="86" t="str">
        <f>'RESUMEN TOTAL'!AB524</f>
        <v>APAGADO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 t="str">
        <f>'RESUMEN TOTAL'!V528</f>
        <v>APAGADO</v>
      </c>
      <c r="Q520" s="86" t="str">
        <f>'RESUMEN TOTAL'!W528</f>
        <v>APAGADO</v>
      </c>
      <c r="R520" s="86" t="str">
        <f>'RESUMEN TOTAL'!X528</f>
        <v>APAGADO</v>
      </c>
      <c r="S520" s="86" t="str">
        <f>'RESUMEN TOTAL'!Y528</f>
        <v>APAGADO</v>
      </c>
      <c r="T520" s="86" t="str">
        <f>'RESUMEN TOTAL'!Z528</f>
        <v>APAGADO</v>
      </c>
      <c r="U520" s="86" t="str">
        <f>'RESUMEN TOTAL'!AA528</f>
        <v>APAGADO</v>
      </c>
      <c r="V520" s="86" t="str">
        <f>'RESUMEN TOTAL'!AB528</f>
        <v>APAGADO</v>
      </c>
      <c r="W520" s="86" t="str">
        <f>'RESUMEN TOTAL'!AC528</f>
        <v>APAGADO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 t="str">
        <f>'RESUMEN TOTAL'!V532</f>
        <v>APAGADO</v>
      </c>
      <c r="Q524" s="86" t="str">
        <f>'RESUMEN TOTAL'!W532</f>
        <v>APAGADO</v>
      </c>
      <c r="R524" s="86" t="str">
        <f>'RESUMEN TOTAL'!X532</f>
        <v>APAGADO</v>
      </c>
      <c r="S524" s="86" t="str">
        <f>'RESUMEN TOTAL'!Y532</f>
        <v>APAGADO</v>
      </c>
      <c r="T524" s="86" t="str">
        <f>'RESUMEN TOTAL'!Z532</f>
        <v>APAGADO</v>
      </c>
      <c r="U524" s="86" t="str">
        <f>'RESUMEN TOTAL'!AA532</f>
        <v>APAGADO</v>
      </c>
      <c r="V524" s="86" t="str">
        <f>'RESUMEN TOTAL'!AB532</f>
        <v>APAGADO</v>
      </c>
      <c r="W524" s="86" t="str">
        <f>'RESUMEN TOTAL'!AC532</f>
        <v>APAGADO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 t="str">
        <f>'RESUMEN TOTAL'!V542</f>
        <v>APAGADO</v>
      </c>
      <c r="Q534" s="86" t="str">
        <f>'RESUMEN TOTAL'!W542</f>
        <v>APAGADO</v>
      </c>
      <c r="R534" s="86" t="str">
        <f>'RESUMEN TOTAL'!X542</f>
        <v>APAGADO</v>
      </c>
      <c r="S534" s="86" t="str">
        <f>'RESUMEN TOTAL'!Y542</f>
        <v>APAGADO</v>
      </c>
      <c r="T534" s="86" t="str">
        <f>'RESUMEN TOTAL'!Z542</f>
        <v>APAGADO</v>
      </c>
      <c r="U534" s="86" t="str">
        <f>'RESUMEN TOTAL'!AA542</f>
        <v>APAGADO</v>
      </c>
      <c r="V534" s="86" t="str">
        <f>'RESUMEN TOTAL'!AB542</f>
        <v>APAGADO</v>
      </c>
      <c r="W534" s="86" t="str">
        <f>'RESUMEN TOTAL'!AC542</f>
        <v>APAGADO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 t="str">
        <f>'RESUMEN TOTAL'!V545</f>
        <v>APAGADO</v>
      </c>
      <c r="Q537" s="86" t="str">
        <f>'RESUMEN TOTAL'!W545</f>
        <v>APAGADO</v>
      </c>
      <c r="R537" s="86" t="str">
        <f>'RESUMEN TOTAL'!X545</f>
        <v>APAGADO</v>
      </c>
      <c r="S537" s="86" t="str">
        <f>'RESUMEN TOTAL'!Y545</f>
        <v>APAGADO</v>
      </c>
      <c r="T537" s="86" t="str">
        <f>'RESUMEN TOTAL'!Z545</f>
        <v>APAGADO</v>
      </c>
      <c r="U537" s="86" t="str">
        <f>'RESUMEN TOTAL'!AA545</f>
        <v>APAGADO</v>
      </c>
      <c r="V537" s="86" t="str">
        <f>'RESUMEN TOTAL'!AB545</f>
        <v>APAGADO</v>
      </c>
      <c r="W537" s="86" t="str">
        <f>'RESUMEN TOTAL'!AC545</f>
        <v>APAGADO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 t="str">
        <f>'RESUMEN TOTAL'!V546</f>
        <v>APAGADO</v>
      </c>
      <c r="Q538" s="86" t="str">
        <f>'RESUMEN TOTAL'!W546</f>
        <v>APAGADO</v>
      </c>
      <c r="R538" s="86" t="str">
        <f>'RESUMEN TOTAL'!X546</f>
        <v>APAGADO</v>
      </c>
      <c r="S538" s="86" t="str">
        <f>'RESUMEN TOTAL'!Y546</f>
        <v>APAGADO</v>
      </c>
      <c r="T538" s="86" t="str">
        <f>'RESUMEN TOTAL'!Z546</f>
        <v>APAGADO</v>
      </c>
      <c r="U538" s="86" t="str">
        <f>'RESUMEN TOTAL'!AA546</f>
        <v>APAGADO</v>
      </c>
      <c r="V538" s="86" t="str">
        <f>'RESUMEN TOTAL'!AB546</f>
        <v>APAGADO</v>
      </c>
      <c r="W538" s="86" t="str">
        <f>'RESUMEN TOTAL'!AC546</f>
        <v>APAGADO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1389</v>
      </c>
      <c r="B641" t="s">
        <v>1598</v>
      </c>
      <c r="C641" t="s">
        <v>1597</v>
      </c>
      <c r="D641" s="33" t="s">
        <v>1409</v>
      </c>
      <c r="E641" s="33" t="s">
        <v>1388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1389</v>
      </c>
      <c r="B642" t="s">
        <v>1599</v>
      </c>
      <c r="C642" t="s">
        <v>1597</v>
      </c>
      <c r="D642" t="s">
        <v>1387</v>
      </c>
      <c r="E642" s="33" t="s">
        <v>1388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2024-09-18T13:07:24Z</dcterms:modified>
</cp:coreProperties>
</file>